
<file path=xl/calcChain.xml><?xml version="1.0" encoding="utf-8"?>
<calcChain xmlns="http://schemas.openxmlformats.org/spreadsheetml/2006/main">
  <c r="B49" i="11" l="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B4" i="11"/>
  <c r="B13" i="12"/>
  <c r="B12" i="12"/>
  <c r="B11" i="12"/>
  <c r="B10" i="12"/>
  <c r="B9" i="12"/>
  <c r="B8" i="12"/>
  <c r="B7" i="12"/>
  <c r="B6" i="12"/>
  <c r="B5" i="12"/>
  <c r="B4" i="12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B4" i="13"/>
  <c r="B5" i="8" l="1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4" i="8"/>
  <c r="I4" i="14" l="1"/>
  <c r="H4" i="14"/>
  <c r="G4" i="14"/>
  <c r="F4" i="14"/>
  <c r="E4" i="14"/>
  <c r="F4" i="9"/>
  <c r="G4" i="9"/>
  <c r="H4" i="9"/>
  <c r="I4" i="9"/>
  <c r="E4" i="9"/>
  <c r="G3" i="11"/>
  <c r="F3" i="11"/>
  <c r="E3" i="11"/>
  <c r="D3" i="11"/>
  <c r="C3" i="11"/>
  <c r="G3" i="12"/>
  <c r="F3" i="12"/>
  <c r="E3" i="12"/>
  <c r="D3" i="12"/>
  <c r="C3" i="12"/>
  <c r="G3" i="8"/>
  <c r="F3" i="8"/>
  <c r="E3" i="8"/>
  <c r="D3" i="8"/>
  <c r="C3" i="8"/>
  <c r="D3" i="13"/>
  <c r="E3" i="13"/>
  <c r="F3" i="13"/>
  <c r="G3" i="13"/>
  <c r="C3" i="13"/>
  <c r="B2" i="8"/>
  <c r="C2" i="9" l="1"/>
  <c r="C2" i="14"/>
  <c r="K3" i="7"/>
  <c r="I10" i="9" l="1"/>
  <c r="F49" i="11"/>
  <c r="D48" i="11"/>
  <c r="F45" i="11"/>
  <c r="D44" i="11"/>
  <c r="F41" i="11"/>
  <c r="D40" i="11"/>
  <c r="F37" i="11"/>
  <c r="D36" i="11"/>
  <c r="F33" i="11"/>
  <c r="D32" i="11"/>
  <c r="F29" i="11"/>
  <c r="D28" i="11"/>
  <c r="F25" i="11"/>
  <c r="D24" i="11"/>
  <c r="F21" i="11"/>
  <c r="D20" i="11"/>
  <c r="F17" i="11"/>
  <c r="D16" i="11"/>
  <c r="F13" i="11"/>
  <c r="D12" i="11"/>
  <c r="F9" i="11"/>
  <c r="D8" i="11"/>
  <c r="F5" i="11"/>
  <c r="D4" i="11"/>
  <c r="F62" i="8"/>
  <c r="C61" i="8"/>
  <c r="E59" i="8"/>
  <c r="G57" i="8"/>
  <c r="D56" i="8"/>
  <c r="F54" i="8"/>
  <c r="C53" i="8"/>
  <c r="E51" i="8"/>
  <c r="G49" i="8"/>
  <c r="D48" i="8"/>
  <c r="F46" i="8"/>
  <c r="C45" i="8"/>
  <c r="E43" i="8"/>
  <c r="G41" i="8"/>
  <c r="D40" i="8"/>
  <c r="F38" i="8"/>
  <c r="C37" i="8"/>
  <c r="E35" i="8"/>
  <c r="G33" i="8"/>
  <c r="D32" i="8"/>
  <c r="F30" i="8"/>
  <c r="C29" i="8"/>
  <c r="E27" i="8"/>
  <c r="G25" i="8"/>
  <c r="D24" i="8"/>
  <c r="F22" i="8"/>
  <c r="C21" i="8"/>
  <c r="E19" i="8"/>
  <c r="G17" i="8"/>
  <c r="D16" i="8"/>
  <c r="F14" i="8"/>
  <c r="C13" i="8"/>
  <c r="E11" i="8"/>
  <c r="G9" i="8"/>
  <c r="D8" i="8"/>
  <c r="F6" i="8"/>
  <c r="C5" i="8"/>
  <c r="E13" i="12"/>
  <c r="C12" i="12"/>
  <c r="G10" i="12"/>
  <c r="E9" i="12"/>
  <c r="C8" i="12"/>
  <c r="G6" i="12"/>
  <c r="E5" i="12"/>
  <c r="C4" i="12"/>
  <c r="D22" i="13"/>
  <c r="F20" i="13"/>
  <c r="C19" i="13"/>
  <c r="E17" i="13"/>
  <c r="G15" i="13"/>
  <c r="D14" i="13"/>
  <c r="H10" i="9"/>
  <c r="E10" i="14"/>
  <c r="E49" i="11"/>
  <c r="C48" i="11"/>
  <c r="G46" i="11"/>
  <c r="E45" i="11"/>
  <c r="C44" i="11"/>
  <c r="G42" i="11"/>
  <c r="E41" i="11"/>
  <c r="C40" i="11"/>
  <c r="G38" i="11"/>
  <c r="E37" i="11"/>
  <c r="C36" i="11"/>
  <c r="G34" i="11"/>
  <c r="E33" i="11"/>
  <c r="C32" i="11"/>
  <c r="G30" i="11"/>
  <c r="E29" i="11"/>
  <c r="C28" i="11"/>
  <c r="G26" i="11"/>
  <c r="E25" i="11"/>
  <c r="C24" i="11"/>
  <c r="G22" i="11"/>
  <c r="E21" i="11"/>
  <c r="C20" i="11"/>
  <c r="G18" i="11"/>
  <c r="E17" i="11"/>
  <c r="C16" i="11"/>
  <c r="G14" i="11"/>
  <c r="E13" i="11"/>
  <c r="C12" i="11"/>
  <c r="G10" i="11"/>
  <c r="E9" i="11"/>
  <c r="C8" i="11"/>
  <c r="G6" i="11"/>
  <c r="E5" i="11"/>
  <c r="E62" i="8"/>
  <c r="G60" i="8"/>
  <c r="D59" i="8"/>
  <c r="F57" i="8"/>
  <c r="C56" i="8"/>
  <c r="E54" i="8"/>
  <c r="G52" i="8"/>
  <c r="D51" i="8"/>
  <c r="F49" i="8"/>
  <c r="C48" i="8"/>
  <c r="E46" i="8"/>
  <c r="G44" i="8"/>
  <c r="D43" i="8"/>
  <c r="F41" i="8"/>
  <c r="C40" i="8"/>
  <c r="E38" i="8"/>
  <c r="G36" i="8"/>
  <c r="D35" i="8"/>
  <c r="F33" i="8"/>
  <c r="C32" i="8"/>
  <c r="E30" i="8"/>
  <c r="G28" i="8"/>
  <c r="D27" i="8"/>
  <c r="F25" i="8"/>
  <c r="C24" i="8"/>
  <c r="E22" i="8"/>
  <c r="G20" i="8"/>
  <c r="D19" i="8"/>
  <c r="F17" i="8"/>
  <c r="C16" i="8"/>
  <c r="E14" i="8"/>
  <c r="G12" i="8"/>
  <c r="D11" i="8"/>
  <c r="F9" i="8"/>
  <c r="C8" i="8"/>
  <c r="E6" i="8"/>
  <c r="G4" i="8"/>
  <c r="D13" i="12"/>
  <c r="F10" i="12"/>
  <c r="G10" i="9"/>
  <c r="F10" i="14"/>
  <c r="D49" i="11"/>
  <c r="F46" i="11"/>
  <c r="D45" i="11"/>
  <c r="F42" i="11"/>
  <c r="D41" i="11"/>
  <c r="F38" i="11"/>
  <c r="D37" i="11"/>
  <c r="F34" i="11"/>
  <c r="D33" i="11"/>
  <c r="F30" i="11"/>
  <c r="D29" i="11"/>
  <c r="F26" i="11"/>
  <c r="D25" i="11"/>
  <c r="F22" i="11"/>
  <c r="D21" i="11"/>
  <c r="F18" i="11"/>
  <c r="D17" i="11"/>
  <c r="F14" i="11"/>
  <c r="D13" i="11"/>
  <c r="F10" i="11"/>
  <c r="D9" i="11"/>
  <c r="F6" i="11"/>
  <c r="D5" i="11"/>
  <c r="G63" i="8"/>
  <c r="D62" i="8"/>
  <c r="F60" i="8"/>
  <c r="C59" i="8"/>
  <c r="E57" i="8"/>
  <c r="G55" i="8"/>
  <c r="D54" i="8"/>
  <c r="F52" i="8"/>
  <c r="C51" i="8"/>
  <c r="E49" i="8"/>
  <c r="G47" i="8"/>
  <c r="D46" i="8"/>
  <c r="F44" i="8"/>
  <c r="C43" i="8"/>
  <c r="E41" i="8"/>
  <c r="G39" i="8"/>
  <c r="D38" i="8"/>
  <c r="F36" i="8"/>
  <c r="C35" i="8"/>
  <c r="E33" i="8"/>
  <c r="G31" i="8"/>
  <c r="D30" i="8"/>
  <c r="F28" i="8"/>
  <c r="C27" i="8"/>
  <c r="E25" i="8"/>
  <c r="G23" i="8"/>
  <c r="D22" i="8"/>
  <c r="F20" i="8"/>
  <c r="C19" i="8"/>
  <c r="E17" i="8"/>
  <c r="G15" i="8"/>
  <c r="D14" i="8"/>
  <c r="F12" i="8"/>
  <c r="C11" i="8"/>
  <c r="E9" i="8"/>
  <c r="G7" i="8"/>
  <c r="D6" i="8"/>
  <c r="F4" i="8"/>
  <c r="C13" i="12"/>
  <c r="G11" i="12"/>
  <c r="E10" i="12"/>
  <c r="C9" i="12"/>
  <c r="G7" i="12"/>
  <c r="E6" i="12"/>
  <c r="C5" i="12"/>
  <c r="G21" i="13"/>
  <c r="D20" i="13"/>
  <c r="F18" i="13"/>
  <c r="C17" i="13"/>
  <c r="E15" i="13"/>
  <c r="F10" i="9"/>
  <c r="G10" i="14"/>
  <c r="C49" i="11"/>
  <c r="G47" i="11"/>
  <c r="E46" i="11"/>
  <c r="C45" i="11"/>
  <c r="G43" i="11"/>
  <c r="E42" i="11"/>
  <c r="C41" i="11"/>
  <c r="G39" i="11"/>
  <c r="E38" i="11"/>
  <c r="C37" i="11"/>
  <c r="G35" i="11"/>
  <c r="E34" i="11"/>
  <c r="C33" i="11"/>
  <c r="G31" i="11"/>
  <c r="E30" i="11"/>
  <c r="C29" i="11"/>
  <c r="G27" i="11"/>
  <c r="E26" i="11"/>
  <c r="C25" i="11"/>
  <c r="G23" i="11"/>
  <c r="E22" i="11"/>
  <c r="C21" i="11"/>
  <c r="G19" i="11"/>
  <c r="E18" i="11"/>
  <c r="C17" i="11"/>
  <c r="G15" i="11"/>
  <c r="E14" i="11"/>
  <c r="C13" i="11"/>
  <c r="G11" i="11"/>
  <c r="E10" i="11"/>
  <c r="C9" i="11"/>
  <c r="G7" i="11"/>
  <c r="E6" i="11"/>
  <c r="C5" i="11"/>
  <c r="F63" i="8"/>
  <c r="C62" i="8"/>
  <c r="E60" i="8"/>
  <c r="G58" i="8"/>
  <c r="D57" i="8"/>
  <c r="F55" i="8"/>
  <c r="C54" i="8"/>
  <c r="E52" i="8"/>
  <c r="G50" i="8"/>
  <c r="D49" i="8"/>
  <c r="F47" i="8"/>
  <c r="C46" i="8"/>
  <c r="E44" i="8"/>
  <c r="G42" i="8"/>
  <c r="D41" i="8"/>
  <c r="F39" i="8"/>
  <c r="C38" i="8"/>
  <c r="E36" i="8"/>
  <c r="G34" i="8"/>
  <c r="D33" i="8"/>
  <c r="F31" i="8"/>
  <c r="C30" i="8"/>
  <c r="E28" i="8"/>
  <c r="G26" i="8"/>
  <c r="D25" i="8"/>
  <c r="F23" i="8"/>
  <c r="C22" i="8"/>
  <c r="E20" i="8"/>
  <c r="G18" i="8"/>
  <c r="D17" i="8"/>
  <c r="F15" i="8"/>
  <c r="C14" i="8"/>
  <c r="E12" i="8"/>
  <c r="G10" i="8"/>
  <c r="D9" i="8"/>
  <c r="F7" i="8"/>
  <c r="C6" i="8"/>
  <c r="E4" i="8"/>
  <c r="F11" i="12"/>
  <c r="E10" i="9"/>
  <c r="H10" i="14"/>
  <c r="F47" i="11"/>
  <c r="D46" i="11"/>
  <c r="F43" i="11"/>
  <c r="D42" i="11"/>
  <c r="F39" i="11"/>
  <c r="D38" i="11"/>
  <c r="F35" i="11"/>
  <c r="D34" i="11"/>
  <c r="F31" i="11"/>
  <c r="D30" i="11"/>
  <c r="F27" i="11"/>
  <c r="D26" i="11"/>
  <c r="F23" i="11"/>
  <c r="D22" i="11"/>
  <c r="F19" i="11"/>
  <c r="D18" i="11"/>
  <c r="F15" i="11"/>
  <c r="D14" i="11"/>
  <c r="F11" i="11"/>
  <c r="D10" i="11"/>
  <c r="F7" i="11"/>
  <c r="D6" i="11"/>
  <c r="E63" i="8"/>
  <c r="G61" i="8"/>
  <c r="D60" i="8"/>
  <c r="F58" i="8"/>
  <c r="C57" i="8"/>
  <c r="E55" i="8"/>
  <c r="G53" i="8"/>
  <c r="D52" i="8"/>
  <c r="F50" i="8"/>
  <c r="C49" i="8"/>
  <c r="E47" i="8"/>
  <c r="G45" i="8"/>
  <c r="D44" i="8"/>
  <c r="F42" i="8"/>
  <c r="C41" i="8"/>
  <c r="E39" i="8"/>
  <c r="G37" i="8"/>
  <c r="D36" i="8"/>
  <c r="F34" i="8"/>
  <c r="C33" i="8"/>
  <c r="E31" i="8"/>
  <c r="G29" i="8"/>
  <c r="D28" i="8"/>
  <c r="F26" i="8"/>
  <c r="C25" i="8"/>
  <c r="E23" i="8"/>
  <c r="G21" i="8"/>
  <c r="D20" i="8"/>
  <c r="F18" i="8"/>
  <c r="C17" i="8"/>
  <c r="E15" i="8"/>
  <c r="G13" i="8"/>
  <c r="D12" i="8"/>
  <c r="F10" i="8"/>
  <c r="C9" i="8"/>
  <c r="E7" i="8"/>
  <c r="G5" i="8"/>
  <c r="D4" i="8"/>
  <c r="G12" i="12"/>
  <c r="E11" i="12"/>
  <c r="C10" i="12"/>
  <c r="G8" i="12"/>
  <c r="E7" i="12"/>
  <c r="C6" i="12"/>
  <c r="G4" i="12"/>
  <c r="E21" i="13"/>
  <c r="G19" i="13"/>
  <c r="D18" i="13"/>
  <c r="I10" i="14"/>
  <c r="G48" i="11"/>
  <c r="E47" i="11"/>
  <c r="C46" i="11"/>
  <c r="G44" i="11"/>
  <c r="E43" i="11"/>
  <c r="C42" i="11"/>
  <c r="G40" i="11"/>
  <c r="E39" i="11"/>
  <c r="C38" i="11"/>
  <c r="G36" i="11"/>
  <c r="E35" i="11"/>
  <c r="C34" i="11"/>
  <c r="G32" i="11"/>
  <c r="E31" i="11"/>
  <c r="C30" i="11"/>
  <c r="G28" i="11"/>
  <c r="E27" i="11"/>
  <c r="C26" i="11"/>
  <c r="G24" i="11"/>
  <c r="E23" i="11"/>
  <c r="C22" i="11"/>
  <c r="G20" i="11"/>
  <c r="E19" i="11"/>
  <c r="C18" i="11"/>
  <c r="G16" i="11"/>
  <c r="E15" i="11"/>
  <c r="C14" i="11"/>
  <c r="G12" i="11"/>
  <c r="E11" i="11"/>
  <c r="C10" i="11"/>
  <c r="G8" i="11"/>
  <c r="E7" i="11"/>
  <c r="C6" i="11"/>
  <c r="G4" i="11"/>
  <c r="D63" i="8"/>
  <c r="F61" i="8"/>
  <c r="C60" i="8"/>
  <c r="E58" i="8"/>
  <c r="G56" i="8"/>
  <c r="D55" i="8"/>
  <c r="F53" i="8"/>
  <c r="C52" i="8"/>
  <c r="E50" i="8"/>
  <c r="G48" i="8"/>
  <c r="D47" i="8"/>
  <c r="F45" i="8"/>
  <c r="C44" i="8"/>
  <c r="E42" i="8"/>
  <c r="G40" i="8"/>
  <c r="D39" i="8"/>
  <c r="F37" i="8"/>
  <c r="C36" i="8"/>
  <c r="E34" i="8"/>
  <c r="G32" i="8"/>
  <c r="D31" i="8"/>
  <c r="F29" i="8"/>
  <c r="C28" i="8"/>
  <c r="E26" i="8"/>
  <c r="G24" i="8"/>
  <c r="D23" i="8"/>
  <c r="F21" i="8"/>
  <c r="C20" i="8"/>
  <c r="E18" i="8"/>
  <c r="G16" i="8"/>
  <c r="D15" i="8"/>
  <c r="F13" i="8"/>
  <c r="C12" i="8"/>
  <c r="E10" i="8"/>
  <c r="G8" i="8"/>
  <c r="D7" i="8"/>
  <c r="F5" i="8"/>
  <c r="C4" i="8"/>
  <c r="F12" i="12"/>
  <c r="D11" i="12"/>
  <c r="F8" i="12"/>
  <c r="D7" i="12"/>
  <c r="C4" i="11"/>
  <c r="F48" i="11"/>
  <c r="D47" i="11"/>
  <c r="F44" i="11"/>
  <c r="D43" i="11"/>
  <c r="F40" i="11"/>
  <c r="D39" i="11"/>
  <c r="F36" i="11"/>
  <c r="D35" i="11"/>
  <c r="F32" i="11"/>
  <c r="D31" i="11"/>
  <c r="F28" i="11"/>
  <c r="D27" i="11"/>
  <c r="F24" i="11"/>
  <c r="D23" i="11"/>
  <c r="F20" i="11"/>
  <c r="D19" i="11"/>
  <c r="F16" i="11"/>
  <c r="D15" i="11"/>
  <c r="F12" i="11"/>
  <c r="D11" i="11"/>
  <c r="F8" i="11"/>
  <c r="D7" i="11"/>
  <c r="F4" i="11"/>
  <c r="C63" i="8"/>
  <c r="E61" i="8"/>
  <c r="G59" i="8"/>
  <c r="D58" i="8"/>
  <c r="F56" i="8"/>
  <c r="C55" i="8"/>
  <c r="E53" i="8"/>
  <c r="G51" i="8"/>
  <c r="D50" i="8"/>
  <c r="F48" i="8"/>
  <c r="C47" i="8"/>
  <c r="E45" i="8"/>
  <c r="G43" i="8"/>
  <c r="D42" i="8"/>
  <c r="F40" i="8"/>
  <c r="C39" i="8"/>
  <c r="E37" i="8"/>
  <c r="G35" i="8"/>
  <c r="D34" i="8"/>
  <c r="F32" i="8"/>
  <c r="C31" i="8"/>
  <c r="E29" i="8"/>
  <c r="G27" i="8"/>
  <c r="D26" i="8"/>
  <c r="F24" i="8"/>
  <c r="C23" i="8"/>
  <c r="E21" i="8"/>
  <c r="G19" i="8"/>
  <c r="D18" i="8"/>
  <c r="F16" i="8"/>
  <c r="C15" i="8"/>
  <c r="E13" i="8"/>
  <c r="G11" i="8"/>
  <c r="D10" i="8"/>
  <c r="F8" i="8"/>
  <c r="C7" i="8"/>
  <c r="E5" i="8"/>
  <c r="G13" i="12"/>
  <c r="E12" i="12"/>
  <c r="C11" i="12"/>
  <c r="G9" i="12"/>
  <c r="E8" i="12"/>
  <c r="C7" i="12"/>
  <c r="G5" i="12"/>
  <c r="E4" i="12"/>
  <c r="F22" i="13"/>
  <c r="C21" i="13"/>
  <c r="E19" i="13"/>
  <c r="G17" i="13"/>
  <c r="D16" i="13"/>
  <c r="F14" i="13"/>
  <c r="C13" i="13"/>
  <c r="E11" i="13"/>
  <c r="G49" i="11"/>
  <c r="E48" i="11"/>
  <c r="C47" i="11"/>
  <c r="G45" i="11"/>
  <c r="E44" i="11"/>
  <c r="C43" i="11"/>
  <c r="G41" i="11"/>
  <c r="E40" i="11"/>
  <c r="C39" i="11"/>
  <c r="G37" i="11"/>
  <c r="E36" i="11"/>
  <c r="C35" i="11"/>
  <c r="G33" i="11"/>
  <c r="E32" i="11"/>
  <c r="C31" i="11"/>
  <c r="G29" i="11"/>
  <c r="E28" i="11"/>
  <c r="C27" i="11"/>
  <c r="G25" i="11"/>
  <c r="E24" i="11"/>
  <c r="C23" i="11"/>
  <c r="G21" i="11"/>
  <c r="E20" i="11"/>
  <c r="C19" i="11"/>
  <c r="G17" i="11"/>
  <c r="E16" i="11"/>
  <c r="C15" i="11"/>
  <c r="G13" i="11"/>
  <c r="E12" i="11"/>
  <c r="C11" i="11"/>
  <c r="G9" i="11"/>
  <c r="E8" i="11"/>
  <c r="C7" i="11"/>
  <c r="G5" i="11"/>
  <c r="H7" i="11" s="1"/>
  <c r="E4" i="11"/>
  <c r="G62" i="8"/>
  <c r="D61" i="8"/>
  <c r="F59" i="8"/>
  <c r="C58" i="8"/>
  <c r="E56" i="8"/>
  <c r="G54" i="8"/>
  <c r="D53" i="8"/>
  <c r="F51" i="8"/>
  <c r="C50" i="8"/>
  <c r="E48" i="8"/>
  <c r="G46" i="8"/>
  <c r="D45" i="8"/>
  <c r="F43" i="8"/>
  <c r="C42" i="8"/>
  <c r="E40" i="8"/>
  <c r="G38" i="8"/>
  <c r="D37" i="8"/>
  <c r="F35" i="8"/>
  <c r="C34" i="8"/>
  <c r="E32" i="8"/>
  <c r="G30" i="8"/>
  <c r="D29" i="8"/>
  <c r="F27" i="8"/>
  <c r="C26" i="8"/>
  <c r="E24" i="8"/>
  <c r="G22" i="8"/>
  <c r="D21" i="8"/>
  <c r="F19" i="8"/>
  <c r="C18" i="8"/>
  <c r="E16" i="8"/>
  <c r="G14" i="8"/>
  <c r="D13" i="8"/>
  <c r="F11" i="8"/>
  <c r="C10" i="8"/>
  <c r="D5" i="8"/>
  <c r="F9" i="12"/>
  <c r="D6" i="12"/>
  <c r="G20" i="13"/>
  <c r="F17" i="13"/>
  <c r="C15" i="13"/>
  <c r="G12" i="13"/>
  <c r="C11" i="13"/>
  <c r="E9" i="13"/>
  <c r="G7" i="13"/>
  <c r="D6" i="13"/>
  <c r="F5" i="13"/>
  <c r="F13" i="12"/>
  <c r="D9" i="12"/>
  <c r="E20" i="13"/>
  <c r="D17" i="13"/>
  <c r="G14" i="13"/>
  <c r="F12" i="13"/>
  <c r="G10" i="13"/>
  <c r="D9" i="13"/>
  <c r="F7" i="13"/>
  <c r="C6" i="13"/>
  <c r="E4" i="13"/>
  <c r="F5" i="12"/>
  <c r="C20" i="13"/>
  <c r="G16" i="13"/>
  <c r="E14" i="13"/>
  <c r="E12" i="13"/>
  <c r="F10" i="13"/>
  <c r="C9" i="13"/>
  <c r="E7" i="13"/>
  <c r="G5" i="13"/>
  <c r="D4" i="13"/>
  <c r="D12" i="12"/>
  <c r="D8" i="12"/>
  <c r="D5" i="12"/>
  <c r="G22" i="13"/>
  <c r="F19" i="13"/>
  <c r="F16" i="13"/>
  <c r="C14" i="13"/>
  <c r="D12" i="13"/>
  <c r="E10" i="13"/>
  <c r="G8" i="13"/>
  <c r="D7" i="13"/>
  <c r="E22" i="13"/>
  <c r="D19" i="13"/>
  <c r="E16" i="13"/>
  <c r="G13" i="13"/>
  <c r="C12" i="13"/>
  <c r="D10" i="13"/>
  <c r="F8" i="13"/>
  <c r="C7" i="13"/>
  <c r="E5" i="13"/>
  <c r="C5" i="13"/>
  <c r="F7" i="12"/>
  <c r="F4" i="12"/>
  <c r="C22" i="13"/>
  <c r="G18" i="13"/>
  <c r="C16" i="13"/>
  <c r="F13" i="13"/>
  <c r="G11" i="13"/>
  <c r="C10" i="13"/>
  <c r="E8" i="13"/>
  <c r="G6" i="13"/>
  <c r="D5" i="13"/>
  <c r="C4" i="13"/>
  <c r="E8" i="8"/>
  <c r="D10" i="12"/>
  <c r="D4" i="12"/>
  <c r="F21" i="13"/>
  <c r="E18" i="13"/>
  <c r="F15" i="13"/>
  <c r="E13" i="13"/>
  <c r="F11" i="13"/>
  <c r="G9" i="13"/>
  <c r="D8" i="13"/>
  <c r="F6" i="13"/>
  <c r="G4" i="13"/>
  <c r="H7" i="13" s="1"/>
  <c r="G6" i="8"/>
  <c r="H19" i="8" s="1"/>
  <c r="F6" i="12"/>
  <c r="D21" i="13"/>
  <c r="C18" i="13"/>
  <c r="D15" i="13"/>
  <c r="D13" i="13"/>
  <c r="D11" i="13"/>
  <c r="F9" i="13"/>
  <c r="C8" i="13"/>
  <c r="E6" i="13"/>
  <c r="F4" i="13"/>
  <c r="H11" i="12"/>
  <c r="H4" i="12"/>
  <c r="H11" i="11"/>
  <c r="H15" i="11"/>
  <c r="H19" i="11"/>
  <c r="H23" i="11"/>
  <c r="H27" i="11"/>
  <c r="H31" i="11"/>
  <c r="H35" i="11"/>
  <c r="H39" i="11"/>
  <c r="H43" i="11"/>
  <c r="H47" i="11"/>
  <c r="H4" i="11"/>
  <c r="H5" i="8"/>
  <c r="H9" i="8"/>
  <c r="H15" i="8"/>
  <c r="H31" i="8"/>
  <c r="H47" i="8"/>
  <c r="H55" i="8"/>
  <c r="H63" i="8"/>
  <c r="H7" i="12"/>
  <c r="H6" i="12"/>
  <c r="H6" i="11"/>
  <c r="H10" i="11"/>
  <c r="H18" i="11"/>
  <c r="H22" i="11"/>
  <c r="H26" i="11"/>
  <c r="H30" i="11"/>
  <c r="H38" i="11"/>
  <c r="H42" i="11"/>
  <c r="H46" i="11"/>
  <c r="H34" i="8"/>
  <c r="H38" i="8"/>
  <c r="H42" i="8"/>
  <c r="H54" i="8"/>
  <c r="H10" i="12"/>
  <c r="H57" i="8"/>
  <c r="H61" i="8"/>
  <c r="H4" i="8"/>
  <c r="H5" i="12"/>
  <c r="H13" i="12"/>
  <c r="H5" i="11"/>
  <c r="H9" i="11"/>
  <c r="H13" i="11"/>
  <c r="H17" i="11"/>
  <c r="H21" i="11"/>
  <c r="H25" i="11"/>
  <c r="H37" i="11"/>
  <c r="H41" i="11"/>
  <c r="H45" i="11"/>
  <c r="H49" i="11"/>
  <c r="H7" i="8"/>
  <c r="H17" i="8"/>
  <c r="H41" i="8"/>
  <c r="H45" i="8"/>
  <c r="H53" i="8"/>
  <c r="H9" i="12"/>
  <c r="H60" i="8"/>
  <c r="H12" i="12"/>
  <c r="H8" i="11"/>
  <c r="H12" i="11"/>
  <c r="H20" i="11"/>
  <c r="H28" i="11"/>
  <c r="H32" i="11"/>
  <c r="H36" i="11"/>
  <c r="H40" i="11"/>
  <c r="H44" i="11"/>
  <c r="H48" i="11"/>
  <c r="H20" i="8"/>
  <c r="H24" i="8"/>
  <c r="H28" i="8"/>
  <c r="H36" i="8"/>
  <c r="H8" i="12"/>
  <c r="H3" i="13"/>
  <c r="H3" i="11" s="1"/>
  <c r="H19" i="13" l="1"/>
  <c r="H11" i="13"/>
  <c r="H20" i="13"/>
  <c r="H16" i="11"/>
  <c r="H29" i="11"/>
  <c r="H14" i="11"/>
  <c r="H56" i="8"/>
  <c r="H16" i="8"/>
  <c r="H52" i="8"/>
  <c r="H37" i="8"/>
  <c r="H10" i="13"/>
  <c r="H22" i="8"/>
  <c r="H58" i="8"/>
  <c r="H43" i="8"/>
  <c r="H59" i="8"/>
  <c r="H22" i="13"/>
  <c r="H44" i="8"/>
  <c r="H10" i="8"/>
  <c r="H13" i="13"/>
  <c r="H33" i="8"/>
  <c r="H21" i="13"/>
  <c r="H18" i="8"/>
  <c r="H50" i="8"/>
  <c r="H39" i="8"/>
  <c r="H11" i="8"/>
  <c r="H9" i="13"/>
  <c r="H40" i="8"/>
  <c r="H5" i="13"/>
  <c r="H29" i="8"/>
  <c r="H17" i="13"/>
  <c r="H62" i="8"/>
  <c r="H8" i="8"/>
  <c r="H35" i="8"/>
  <c r="H12" i="8"/>
  <c r="H32" i="8"/>
  <c r="H16" i="13"/>
  <c r="H13" i="8"/>
  <c r="H46" i="8"/>
  <c r="H27" i="8"/>
  <c r="H15" i="13"/>
  <c r="H8" i="13"/>
  <c r="H14" i="13"/>
  <c r="H18" i="13"/>
  <c r="H12" i="13"/>
  <c r="H6" i="13"/>
  <c r="H4" i="13"/>
  <c r="H14" i="8"/>
  <c r="H6" i="8"/>
  <c r="H25" i="8"/>
  <c r="H30" i="8"/>
  <c r="H23" i="8"/>
  <c r="H21" i="8"/>
  <c r="H26" i="8"/>
  <c r="H48" i="8"/>
  <c r="H49" i="8"/>
  <c r="H24" i="11"/>
  <c r="H34" i="11"/>
  <c r="H33" i="11"/>
  <c r="H51" i="8"/>
  <c r="H3" i="12"/>
  <c r="H3" i="8"/>
  <c r="M11" i="7"/>
  <c r="M9" i="7"/>
  <c r="M7" i="7"/>
  <c r="B2" i="11" l="1"/>
  <c r="B2" i="12"/>
  <c r="B2" i="13"/>
  <c r="B1" i="8" l="1"/>
  <c r="M5" i="7" l="1"/>
  <c r="C3" i="14" l="1"/>
  <c r="I3" i="14" l="1"/>
  <c r="C3" i="9"/>
  <c r="C10" i="14" l="1"/>
  <c r="I3" i="9"/>
  <c r="C10" i="9"/>
  <c r="A7" i="14" l="1"/>
  <c r="B7" i="14" s="1"/>
  <c r="A8" i="14"/>
  <c r="B8" i="14" s="1"/>
  <c r="A6" i="14"/>
  <c r="B6" i="14" s="1"/>
  <c r="A9" i="14"/>
  <c r="B9" i="14" s="1"/>
  <c r="A5" i="14"/>
  <c r="B5" i="14" s="1"/>
  <c r="G5" i="14" l="1"/>
  <c r="H5" i="14"/>
  <c r="I5" i="14"/>
  <c r="E5" i="14"/>
  <c r="D5" i="14"/>
  <c r="F5" i="14"/>
  <c r="E6" i="14"/>
  <c r="F6" i="14"/>
  <c r="G6" i="14"/>
  <c r="D6" i="14"/>
  <c r="H6" i="14"/>
  <c r="I6" i="14"/>
  <c r="H8" i="14"/>
  <c r="D8" i="14"/>
  <c r="I8" i="14"/>
  <c r="E8" i="14"/>
  <c r="F8" i="14"/>
  <c r="G8" i="14"/>
  <c r="E9" i="14"/>
  <c r="F9" i="14"/>
  <c r="G9" i="14"/>
  <c r="H9" i="14"/>
  <c r="I9" i="14"/>
  <c r="D9" i="14"/>
  <c r="E7" i="14"/>
  <c r="F7" i="14"/>
  <c r="G7" i="14"/>
  <c r="H7" i="14"/>
  <c r="I7" i="14"/>
  <c r="D7" i="14"/>
  <c r="A6" i="9"/>
  <c r="B6" i="9" s="1"/>
  <c r="A9" i="9"/>
  <c r="B9" i="9" s="1"/>
  <c r="A5" i="9"/>
  <c r="B5" i="9" s="1"/>
  <c r="A8" i="9"/>
  <c r="B8" i="9" s="1"/>
  <c r="A7" i="9"/>
  <c r="B7" i="9" s="1"/>
  <c r="D8" i="9" l="1"/>
  <c r="I8" i="9"/>
  <c r="H8" i="9"/>
  <c r="G8" i="9"/>
  <c r="F8" i="9"/>
  <c r="E8" i="9"/>
  <c r="F5" i="9"/>
  <c r="E5" i="9"/>
  <c r="D5" i="9"/>
  <c r="I5" i="9"/>
  <c r="H5" i="9"/>
  <c r="G5" i="9"/>
  <c r="F9" i="9"/>
  <c r="E9" i="9"/>
  <c r="D9" i="9"/>
  <c r="I9" i="9"/>
  <c r="H9" i="9"/>
  <c r="G9" i="9"/>
  <c r="H6" i="9"/>
  <c r="G6" i="9"/>
  <c r="F6" i="9"/>
  <c r="E6" i="9"/>
  <c r="D6" i="9"/>
  <c r="I6" i="9"/>
  <c r="I7" i="9"/>
  <c r="H7" i="9"/>
  <c r="G7" i="9"/>
  <c r="F7" i="9"/>
  <c r="E7" i="9"/>
  <c r="D7" i="9"/>
</calcChain>
</file>

<file path=xl/sharedStrings.xml><?xml version="1.0" encoding="utf-8"?>
<sst xmlns="http://schemas.openxmlformats.org/spreadsheetml/2006/main" count="80987" uniqueCount="735">
  <si>
    <t>決算年度</t>
    <rPh sb="0" eb="2">
      <t>ケッサン</t>
    </rPh>
    <rPh sb="2" eb="4">
      <t>ネンド</t>
    </rPh>
    <phoneticPr fontId="4"/>
  </si>
  <si>
    <t>団体区分</t>
    <rPh sb="0" eb="2">
      <t>ダンタイ</t>
    </rPh>
    <rPh sb="2" eb="4">
      <t>クブン</t>
    </rPh>
    <phoneticPr fontId="4"/>
  </si>
  <si>
    <t>都道府県名</t>
    <rPh sb="0" eb="4">
      <t>トドウフケン</t>
    </rPh>
    <rPh sb="4" eb="5">
      <t>メイ</t>
    </rPh>
    <phoneticPr fontId="4"/>
  </si>
  <si>
    <t>団体名</t>
    <rPh sb="0" eb="2">
      <t>ダンタイ</t>
    </rPh>
    <rPh sb="2" eb="3">
      <t>メイ</t>
    </rPh>
    <phoneticPr fontId="4"/>
  </si>
  <si>
    <t>No.</t>
    <phoneticPr fontId="14"/>
  </si>
  <si>
    <t>単位</t>
    <rPh sb="0" eb="2">
      <t>タンイ</t>
    </rPh>
    <phoneticPr fontId="14"/>
  </si>
  <si>
    <t>グラフ表示</t>
    <phoneticPr fontId="10"/>
  </si>
  <si>
    <t>自治体コード</t>
    <rPh sb="0" eb="3">
      <t>ジチタイ</t>
    </rPh>
    <phoneticPr fontId="10"/>
  </si>
  <si>
    <t>都市名</t>
    <rPh sb="0" eb="3">
      <t>トシメイ</t>
    </rPh>
    <phoneticPr fontId="15"/>
  </si>
  <si>
    <t>都市名</t>
    <rPh sb="0" eb="3">
      <t>トシメイ</t>
    </rPh>
    <phoneticPr fontId="10"/>
  </si>
  <si>
    <t>盛岡市</t>
    <rPh sb="0" eb="3">
      <t>モリオカシ</t>
    </rPh>
    <phoneticPr fontId="10"/>
  </si>
  <si>
    <t>項目</t>
    <rPh sb="0" eb="2">
      <t>コウモク</t>
    </rPh>
    <phoneticPr fontId="15"/>
  </si>
  <si>
    <t>千円</t>
    <rPh sb="0" eb="1">
      <t>セン</t>
    </rPh>
    <rPh sb="1" eb="2">
      <t>エン</t>
    </rPh>
    <phoneticPr fontId="5"/>
  </si>
  <si>
    <t>TOPへ戻る</t>
    <phoneticPr fontId="10"/>
  </si>
  <si>
    <t>⇒</t>
    <phoneticPr fontId="5"/>
  </si>
  <si>
    <t>ＴＯＰへ戻る</t>
  </si>
  <si>
    <t>一覧表へ戻る</t>
  </si>
  <si>
    <t>ＴＯＰへ戻る</t>
    <phoneticPr fontId="5"/>
  </si>
  <si>
    <t>東北主要１０都市</t>
    <rPh sb="0" eb="2">
      <t>トウホク</t>
    </rPh>
    <rPh sb="2" eb="4">
      <t>シュヨウ</t>
    </rPh>
    <rPh sb="6" eb="8">
      <t>トシ</t>
    </rPh>
    <phoneticPr fontId="10"/>
  </si>
  <si>
    <t>４6道府県　県庁所在都市</t>
    <rPh sb="2" eb="5">
      <t>ドウフケン</t>
    </rPh>
    <rPh sb="6" eb="8">
      <t>ケンチョウ</t>
    </rPh>
    <rPh sb="8" eb="10">
      <t>ショザイ</t>
    </rPh>
    <rPh sb="10" eb="12">
      <t>トシ</t>
    </rPh>
    <phoneticPr fontId="10"/>
  </si>
  <si>
    <t>岩手県内１４市及び盛岡広域５町</t>
    <rPh sb="0" eb="2">
      <t>イワテ</t>
    </rPh>
    <rPh sb="2" eb="4">
      <t>ケンナイ</t>
    </rPh>
    <rPh sb="6" eb="7">
      <t>シ</t>
    </rPh>
    <rPh sb="7" eb="8">
      <t>オヨ</t>
    </rPh>
    <rPh sb="9" eb="11">
      <t>モリオカ</t>
    </rPh>
    <rPh sb="11" eb="13">
      <t>コウイキ</t>
    </rPh>
    <rPh sb="14" eb="15">
      <t>チョウ</t>
    </rPh>
    <phoneticPr fontId="10"/>
  </si>
  <si>
    <t>盛岡市議会情報データベース</t>
    <rPh sb="0" eb="2">
      <t>モリオカ</t>
    </rPh>
    <rPh sb="2" eb="3">
      <t>シ</t>
    </rPh>
    <rPh sb="3" eb="5">
      <t>ギカイ</t>
    </rPh>
    <rPh sb="5" eb="7">
      <t>ジョウホウ</t>
    </rPh>
    <phoneticPr fontId="10"/>
  </si>
  <si>
    <t>(注) 1  平成5年度～平成6年度の「国庫支出金」、「財政補給金」からは、「ＮＴＴ債補助金」を除いている。</t>
    <rPh sb="7" eb="9">
      <t>ヘイセイ</t>
    </rPh>
    <rPh sb="10" eb="12">
      <t>ネンド</t>
    </rPh>
    <rPh sb="13" eb="15">
      <t>ヘイセイ</t>
    </rPh>
    <rPh sb="16" eb="18">
      <t>ネンド</t>
    </rPh>
    <rPh sb="20" eb="22">
      <t>コッコ</t>
    </rPh>
    <rPh sb="22" eb="25">
      <t>シシュツキン</t>
    </rPh>
    <rPh sb="28" eb="30">
      <t>ザイセイ</t>
    </rPh>
    <rPh sb="30" eb="33">
      <t>ホキュウキン</t>
    </rPh>
    <rPh sb="42" eb="43">
      <t>サイ</t>
    </rPh>
    <rPh sb="43" eb="45">
      <t>ホジョ</t>
    </rPh>
    <rPh sb="48" eb="49">
      <t>ノゾ</t>
    </rPh>
    <phoneticPr fontId="4"/>
  </si>
  <si>
    <t>11 国庫支出金内訳の地域の元気臨時交付金は、平成25年度のみ掲載している。</t>
  </si>
  <si>
    <t>　(1)イ歳入内訳</t>
    <rPh sb="5" eb="7">
      <t>サイニュウ</t>
    </rPh>
    <rPh sb="7" eb="9">
      <t>ウチワケ</t>
    </rPh>
    <phoneticPr fontId="4"/>
  </si>
  <si>
    <t>　　 2  地方税内訳のうち電気・ガス税、娯楽施設利用税交付金は、昭和55年度～昭和63年度まで掲載している。</t>
    <rPh sb="6" eb="9">
      <t>チホウゼイ</t>
    </rPh>
    <rPh sb="9" eb="11">
      <t>ウチワケ</t>
    </rPh>
    <rPh sb="14" eb="16">
      <t>デンキ</t>
    </rPh>
    <rPh sb="19" eb="20">
      <t>ゼイ</t>
    </rPh>
    <rPh sb="21" eb="23">
      <t>ゴラク</t>
    </rPh>
    <rPh sb="23" eb="25">
      <t>シセツ</t>
    </rPh>
    <rPh sb="25" eb="27">
      <t>リヨウ</t>
    </rPh>
    <rPh sb="27" eb="28">
      <t>ゼイ</t>
    </rPh>
    <rPh sb="28" eb="31">
      <t>コウフキン</t>
    </rPh>
    <rPh sb="33" eb="35">
      <t>ショウワ</t>
    </rPh>
    <rPh sb="37" eb="39">
      <t>ネンド</t>
    </rPh>
    <rPh sb="40" eb="42">
      <t>ショウワ</t>
    </rPh>
    <rPh sb="44" eb="46">
      <t>ネンド</t>
    </rPh>
    <rPh sb="48" eb="50">
      <t>ケイサイ</t>
    </rPh>
    <phoneticPr fontId="4"/>
  </si>
  <si>
    <t>　　 3  国庫支出金内訳の義務教育費負担金は、昭和55年度～昭和59年度まで掲載している。</t>
    <rPh sb="6" eb="8">
      <t>コッコ</t>
    </rPh>
    <rPh sb="8" eb="11">
      <t>シシュツキン</t>
    </rPh>
    <rPh sb="11" eb="13">
      <t>ウチワケ</t>
    </rPh>
    <rPh sb="14" eb="16">
      <t>ギム</t>
    </rPh>
    <rPh sb="16" eb="19">
      <t>キョウイクヒ</t>
    </rPh>
    <rPh sb="19" eb="22">
      <t>フタンキン</t>
    </rPh>
    <rPh sb="24" eb="26">
      <t>ショウワ</t>
    </rPh>
    <rPh sb="28" eb="30">
      <t>ネンド</t>
    </rPh>
    <rPh sb="31" eb="33">
      <t>ショウワ</t>
    </rPh>
    <rPh sb="35" eb="37">
      <t>ネンド</t>
    </rPh>
    <rPh sb="39" eb="41">
      <t>ケイサイ</t>
    </rPh>
    <phoneticPr fontId="4"/>
  </si>
  <si>
    <t>10 国庫支出金内訳の地域自主戦略
交付金は、平成24年度のみ掲載している。</t>
  </si>
  <si>
    <t>(単位　千円)</t>
    <rPh sb="1" eb="3">
      <t>タンイ</t>
    </rPh>
    <rPh sb="4" eb="6">
      <t>センエン</t>
    </rPh>
    <phoneticPr fontId="4"/>
  </si>
  <si>
    <t>一</t>
    <rPh sb="0" eb="1">
      <t>イチ</t>
    </rPh>
    <phoneticPr fontId="4"/>
  </si>
  <si>
    <t>地方税内訳</t>
    <rPh sb="0" eb="3">
      <t>チホウゼイ</t>
    </rPh>
    <rPh sb="3" eb="5">
      <t>ウチワケ</t>
    </rPh>
    <phoneticPr fontId="4"/>
  </si>
  <si>
    <t>二</t>
    <rPh sb="0" eb="1">
      <t>ニ</t>
    </rPh>
    <phoneticPr fontId="4"/>
  </si>
  <si>
    <t>三</t>
    <rPh sb="0" eb="1">
      <t>サン</t>
    </rPh>
    <phoneticPr fontId="4"/>
  </si>
  <si>
    <t>四</t>
    <rPh sb="0" eb="1">
      <t>ヨン</t>
    </rPh>
    <phoneticPr fontId="4"/>
  </si>
  <si>
    <t>五</t>
    <rPh sb="0" eb="1">
      <t>ゴ</t>
    </rPh>
    <phoneticPr fontId="4"/>
  </si>
  <si>
    <t>六</t>
    <rPh sb="0" eb="1">
      <t>6</t>
    </rPh>
    <phoneticPr fontId="4"/>
  </si>
  <si>
    <t>七</t>
    <rPh sb="0" eb="1">
      <t>7</t>
    </rPh>
    <phoneticPr fontId="4"/>
  </si>
  <si>
    <t>八</t>
    <rPh sb="0" eb="1">
      <t>8</t>
    </rPh>
    <phoneticPr fontId="4"/>
  </si>
  <si>
    <t>九</t>
    <rPh sb="0" eb="1">
      <t>9</t>
    </rPh>
    <phoneticPr fontId="4"/>
  </si>
  <si>
    <t>十</t>
    <rPh sb="0" eb="1">
      <t>10</t>
    </rPh>
    <phoneticPr fontId="4"/>
  </si>
  <si>
    <t>十一</t>
    <rPh sb="0" eb="2">
      <t>11</t>
    </rPh>
    <phoneticPr fontId="4"/>
  </si>
  <si>
    <t>十二</t>
    <rPh sb="0" eb="2">
      <t>ジュウニ</t>
    </rPh>
    <phoneticPr fontId="4"/>
  </si>
  <si>
    <t>十三</t>
    <rPh sb="0" eb="2">
      <t>ジュウサン</t>
    </rPh>
    <phoneticPr fontId="4"/>
  </si>
  <si>
    <t>地方交付税内訳</t>
    <rPh sb="0" eb="2">
      <t>チホウ</t>
    </rPh>
    <rPh sb="2" eb="5">
      <t>コウフゼイ</t>
    </rPh>
    <rPh sb="5" eb="7">
      <t>ウチワケ</t>
    </rPh>
    <phoneticPr fontId="4"/>
  </si>
  <si>
    <t>十四</t>
    <rPh sb="0" eb="2">
      <t>ジュウヨン</t>
    </rPh>
    <phoneticPr fontId="4"/>
  </si>
  <si>
    <t>使用料内訳</t>
    <rPh sb="0" eb="2">
      <t>シヨウ</t>
    </rPh>
    <rPh sb="2" eb="3">
      <t>リョウ</t>
    </rPh>
    <rPh sb="3" eb="5">
      <t>ウチワケ</t>
    </rPh>
    <phoneticPr fontId="4"/>
  </si>
  <si>
    <t>国庫支出金内訳</t>
    <rPh sb="0" eb="2">
      <t>コッコ</t>
    </rPh>
    <rPh sb="2" eb="5">
      <t>シシュツキン</t>
    </rPh>
    <rPh sb="5" eb="7">
      <t>ウチワケ</t>
    </rPh>
    <phoneticPr fontId="4"/>
  </si>
  <si>
    <t>都道府県支出金内訳</t>
    <rPh sb="0" eb="4">
      <t>トドウフケン</t>
    </rPh>
    <rPh sb="4" eb="7">
      <t>シシュツキン</t>
    </rPh>
    <rPh sb="7" eb="9">
      <t>ウチワケ</t>
    </rPh>
    <phoneticPr fontId="4"/>
  </si>
  <si>
    <t>二十五</t>
    <rPh sb="0" eb="3">
      <t>ニジュウゴ</t>
    </rPh>
    <phoneticPr fontId="4"/>
  </si>
  <si>
    <t>諸収入内訳</t>
    <rPh sb="0" eb="1">
      <t>ショ</t>
    </rPh>
    <rPh sb="1" eb="3">
      <t>シュウニュウ</t>
    </rPh>
    <rPh sb="3" eb="5">
      <t>ウチワケ</t>
    </rPh>
    <phoneticPr fontId="4"/>
  </si>
  <si>
    <t>地方税</t>
    <rPh sb="0" eb="2">
      <t>チホウ</t>
    </rPh>
    <rPh sb="2" eb="3">
      <t>ゼイ</t>
    </rPh>
    <phoneticPr fontId="4"/>
  </si>
  <si>
    <t>地方
譲与税</t>
    <rPh sb="0" eb="2">
      <t>チホウ</t>
    </rPh>
    <rPh sb="3" eb="5">
      <t>ジョウヨ</t>
    </rPh>
    <rPh sb="5" eb="6">
      <t>ゼイ</t>
    </rPh>
    <phoneticPr fontId="4"/>
  </si>
  <si>
    <t>利子割
交付金</t>
    <rPh sb="0" eb="2">
      <t>リシ</t>
    </rPh>
    <rPh sb="2" eb="3">
      <t>ワリ</t>
    </rPh>
    <rPh sb="4" eb="7">
      <t>コウフキン</t>
    </rPh>
    <phoneticPr fontId="4"/>
  </si>
  <si>
    <t>娯楽施設
利用税交付金</t>
    <rPh sb="0" eb="2">
      <t>ゴラク</t>
    </rPh>
    <rPh sb="2" eb="4">
      <t>シセツ</t>
    </rPh>
    <rPh sb="5" eb="7">
      <t>リヨウ</t>
    </rPh>
    <rPh sb="7" eb="8">
      <t>ゼイ</t>
    </rPh>
    <rPh sb="8" eb="11">
      <t>コウフキン</t>
    </rPh>
    <phoneticPr fontId="4"/>
  </si>
  <si>
    <t>配当割
交付金</t>
    <rPh sb="0" eb="2">
      <t>ハイトウ</t>
    </rPh>
    <rPh sb="2" eb="3">
      <t>ワリ</t>
    </rPh>
    <rPh sb="4" eb="7">
      <t>コウフキン</t>
    </rPh>
    <phoneticPr fontId="4"/>
  </si>
  <si>
    <t>株式等譲渡
所得割交付金</t>
    <rPh sb="0" eb="3">
      <t>カブシキナド</t>
    </rPh>
    <rPh sb="3" eb="5">
      <t>ジョウト</t>
    </rPh>
    <rPh sb="6" eb="8">
      <t>ショトク</t>
    </rPh>
    <rPh sb="8" eb="9">
      <t>ワリ</t>
    </rPh>
    <rPh sb="9" eb="12">
      <t>コウフキン</t>
    </rPh>
    <phoneticPr fontId="4"/>
  </si>
  <si>
    <t>地方消費税
交付金</t>
    <rPh sb="0" eb="2">
      <t>チホウ</t>
    </rPh>
    <rPh sb="2" eb="5">
      <t>ショウヒゼイ</t>
    </rPh>
    <rPh sb="6" eb="9">
      <t>コウフキン</t>
    </rPh>
    <phoneticPr fontId="4"/>
  </si>
  <si>
    <t>ゴルフ場利用税
交付金</t>
    <rPh sb="3" eb="4">
      <t>ジョウ</t>
    </rPh>
    <rPh sb="4" eb="6">
      <t>リヨウ</t>
    </rPh>
    <rPh sb="6" eb="7">
      <t>ゼイ</t>
    </rPh>
    <rPh sb="8" eb="11">
      <t>コウフキン</t>
    </rPh>
    <phoneticPr fontId="4"/>
  </si>
  <si>
    <t>特別
地方消費税
交付金</t>
    <rPh sb="0" eb="2">
      <t>トクベツ</t>
    </rPh>
    <rPh sb="3" eb="5">
      <t>チホウ</t>
    </rPh>
    <rPh sb="5" eb="8">
      <t>ショウヒゼイ</t>
    </rPh>
    <rPh sb="9" eb="12">
      <t>コウフキン</t>
    </rPh>
    <phoneticPr fontId="4"/>
  </si>
  <si>
    <t>自動車取得税
交付金</t>
    <rPh sb="0" eb="3">
      <t>ジドウシャ</t>
    </rPh>
    <rPh sb="3" eb="5">
      <t>シュトク</t>
    </rPh>
    <rPh sb="5" eb="6">
      <t>ゼイ</t>
    </rPh>
    <rPh sb="7" eb="10">
      <t>コウフキン</t>
    </rPh>
    <phoneticPr fontId="4"/>
  </si>
  <si>
    <t>軽油引取税
交付金</t>
    <rPh sb="0" eb="5">
      <t>ケイユヒキトリゼイ</t>
    </rPh>
    <rPh sb="6" eb="9">
      <t>コウフキン</t>
    </rPh>
    <phoneticPr fontId="4"/>
  </si>
  <si>
    <t>地方特例交付金</t>
    <rPh sb="0" eb="2">
      <t>チホウ</t>
    </rPh>
    <rPh sb="2" eb="4">
      <t>トクレイ</t>
    </rPh>
    <rPh sb="4" eb="7">
      <t>コウフキン</t>
    </rPh>
    <phoneticPr fontId="4"/>
  </si>
  <si>
    <t>交通安全
対策特別
交付金</t>
    <rPh sb="0" eb="2">
      <t>コウツウ</t>
    </rPh>
    <rPh sb="2" eb="4">
      <t>アンゼン</t>
    </rPh>
    <rPh sb="5" eb="7">
      <t>タイサク</t>
    </rPh>
    <rPh sb="7" eb="9">
      <t>トクベツ</t>
    </rPh>
    <rPh sb="10" eb="13">
      <t>コウフキン</t>
    </rPh>
    <phoneticPr fontId="4"/>
  </si>
  <si>
    <t>使用料</t>
    <rPh sb="0" eb="2">
      <t>シヨウ</t>
    </rPh>
    <rPh sb="2" eb="3">
      <t>リョウ</t>
    </rPh>
    <phoneticPr fontId="4"/>
  </si>
  <si>
    <t>1　授業料</t>
    <rPh sb="2" eb="5">
      <t>ジュギョウリョウ</t>
    </rPh>
    <phoneticPr fontId="4"/>
  </si>
  <si>
    <t>国庫支出金</t>
    <rPh sb="0" eb="2">
      <t>コッコ</t>
    </rPh>
    <rPh sb="2" eb="5">
      <t>シシュツキン</t>
    </rPh>
    <phoneticPr fontId="4"/>
  </si>
  <si>
    <t>1</t>
  </si>
  <si>
    <t>21</t>
  </si>
  <si>
    <t>22</t>
  </si>
  <si>
    <t>国有提供施設等
所在市町村
助成交付金</t>
    <rPh sb="0" eb="2">
      <t>コクユウ</t>
    </rPh>
    <rPh sb="2" eb="4">
      <t>テイキョウ</t>
    </rPh>
    <rPh sb="4" eb="6">
      <t>シセツ</t>
    </rPh>
    <rPh sb="6" eb="7">
      <t>ナド</t>
    </rPh>
    <rPh sb="8" eb="10">
      <t>ショザイ</t>
    </rPh>
    <rPh sb="10" eb="13">
      <t>シチョウソン</t>
    </rPh>
    <rPh sb="14" eb="16">
      <t>ジョセイ</t>
    </rPh>
    <rPh sb="16" eb="19">
      <t>コウフキン</t>
    </rPh>
    <phoneticPr fontId="4"/>
  </si>
  <si>
    <t>都道府県
支出金</t>
    <rPh sb="0" eb="4">
      <t>トドウフケン</t>
    </rPh>
    <rPh sb="5" eb="8">
      <t>シシュツキン</t>
    </rPh>
    <phoneticPr fontId="4"/>
  </si>
  <si>
    <t>国庫財源を伴うもの内訳</t>
    <rPh sb="0" eb="2">
      <t>コッコ</t>
    </rPh>
    <rPh sb="2" eb="4">
      <t>ザイゲン</t>
    </rPh>
    <rPh sb="5" eb="6">
      <t>トモナ</t>
    </rPh>
    <rPh sb="9" eb="11">
      <t>ウチワケ</t>
    </rPh>
    <phoneticPr fontId="4"/>
  </si>
  <si>
    <t>都道府県費のみのもの内訳</t>
    <rPh sb="0" eb="4">
      <t>トドウフケン</t>
    </rPh>
    <rPh sb="4" eb="5">
      <t>ヒ</t>
    </rPh>
    <rPh sb="10" eb="12">
      <t>ウチワケ</t>
    </rPh>
    <phoneticPr fontId="4"/>
  </si>
  <si>
    <t>寄附金</t>
    <rPh sb="0" eb="3">
      <t>キフキン</t>
    </rPh>
    <phoneticPr fontId="4"/>
  </si>
  <si>
    <t>繰入金</t>
    <rPh sb="0" eb="2">
      <t>クリイレ</t>
    </rPh>
    <rPh sb="2" eb="3">
      <t>キン</t>
    </rPh>
    <phoneticPr fontId="4"/>
  </si>
  <si>
    <t>諸収入</t>
    <rPh sb="0" eb="1">
      <t>ショ</t>
    </rPh>
    <rPh sb="1" eb="3">
      <t>シュウニュウ</t>
    </rPh>
    <phoneticPr fontId="4"/>
  </si>
  <si>
    <t>地方債</t>
    <rPh sb="0" eb="3">
      <t>チホウサイ</t>
    </rPh>
    <phoneticPr fontId="4"/>
  </si>
  <si>
    <t>特別区財政
調整交付金</t>
    <rPh sb="0" eb="3">
      <t>トクベツク</t>
    </rPh>
    <rPh sb="3" eb="5">
      <t>ザイセイ</t>
    </rPh>
    <rPh sb="6" eb="8">
      <t>チョウセイ</t>
    </rPh>
    <rPh sb="8" eb="11">
      <t>コウフキン</t>
    </rPh>
    <phoneticPr fontId="4"/>
  </si>
  <si>
    <t>うち
市町村民税
個人分</t>
    <rPh sb="3" eb="6">
      <t>シチョウソン</t>
    </rPh>
    <rPh sb="6" eb="7">
      <t>ミン</t>
    </rPh>
    <rPh sb="7" eb="8">
      <t>ゼイ</t>
    </rPh>
    <rPh sb="9" eb="11">
      <t>コジン</t>
    </rPh>
    <rPh sb="11" eb="12">
      <t>ブン</t>
    </rPh>
    <phoneticPr fontId="4"/>
  </si>
  <si>
    <t>うち
市町村民税
法人分</t>
    <rPh sb="3" eb="6">
      <t>シチョウソン</t>
    </rPh>
    <rPh sb="6" eb="7">
      <t>ミン</t>
    </rPh>
    <rPh sb="7" eb="8">
      <t>ゼイ</t>
    </rPh>
    <rPh sb="9" eb="11">
      <t>ホウジン</t>
    </rPh>
    <rPh sb="11" eb="12">
      <t>ブン</t>
    </rPh>
    <phoneticPr fontId="4"/>
  </si>
  <si>
    <t>うち
固定資産税</t>
    <rPh sb="3" eb="5">
      <t>コテイ</t>
    </rPh>
    <rPh sb="5" eb="8">
      <t>シサンゼイ</t>
    </rPh>
    <phoneticPr fontId="4"/>
  </si>
  <si>
    <t>うち
市町村たばこ税</t>
    <rPh sb="3" eb="6">
      <t>シチョウソン</t>
    </rPh>
    <rPh sb="9" eb="10">
      <t>ゼイ</t>
    </rPh>
    <phoneticPr fontId="4"/>
  </si>
  <si>
    <t>うち
特別土地保有税</t>
    <rPh sb="3" eb="5">
      <t>トクベツ</t>
    </rPh>
    <rPh sb="5" eb="7">
      <t>トチ</t>
    </rPh>
    <rPh sb="7" eb="9">
      <t>ホユウ</t>
    </rPh>
    <rPh sb="9" eb="10">
      <t>ゼイ</t>
    </rPh>
    <phoneticPr fontId="4"/>
  </si>
  <si>
    <t>うち
電気・ガス税</t>
    <rPh sb="3" eb="5">
      <t>デンキ</t>
    </rPh>
    <rPh sb="8" eb="9">
      <t>ゼイ</t>
    </rPh>
    <phoneticPr fontId="4"/>
  </si>
  <si>
    <t>うち
都市計画税</t>
    <rPh sb="3" eb="5">
      <t>トシ</t>
    </rPh>
    <rPh sb="5" eb="7">
      <t>ケイカク</t>
    </rPh>
    <rPh sb="7" eb="8">
      <t>ゼイ</t>
    </rPh>
    <phoneticPr fontId="4"/>
  </si>
  <si>
    <t>普通交付税</t>
    <rPh sb="0" eb="2">
      <t>フツウ</t>
    </rPh>
    <rPh sb="2" eb="5">
      <t>コウフゼイ</t>
    </rPh>
    <phoneticPr fontId="4"/>
  </si>
  <si>
    <t>特別交付税</t>
    <rPh sb="0" eb="2">
      <t>トクベツ</t>
    </rPh>
    <rPh sb="2" eb="5">
      <t>コウフゼイ</t>
    </rPh>
    <phoneticPr fontId="4"/>
  </si>
  <si>
    <t>震災復興
特別交付税</t>
    <rPh sb="0" eb="2">
      <t>シンサイ</t>
    </rPh>
    <rPh sb="2" eb="4">
      <t>フッコウ</t>
    </rPh>
    <rPh sb="5" eb="7">
      <t>トクベツ</t>
    </rPh>
    <rPh sb="7" eb="10">
      <t>コウフゼイ</t>
    </rPh>
    <phoneticPr fontId="4"/>
  </si>
  <si>
    <t>同級他団体
からのもの</t>
    <rPh sb="0" eb="2">
      <t>ドウキュウ</t>
    </rPh>
    <rPh sb="2" eb="3">
      <t>タ</t>
    </rPh>
    <rPh sb="3" eb="5">
      <t>ダンタイ</t>
    </rPh>
    <phoneticPr fontId="4"/>
  </si>
  <si>
    <t>その他</t>
    <rPh sb="2" eb="3">
      <t>タ</t>
    </rPh>
    <phoneticPr fontId="4"/>
  </si>
  <si>
    <t>保育所使用料</t>
    <rPh sb="0" eb="2">
      <t>ホイク</t>
    </rPh>
    <rPh sb="2" eb="3">
      <t>ショ</t>
    </rPh>
    <rPh sb="3" eb="5">
      <t>シヨウ</t>
    </rPh>
    <rPh sb="5" eb="6">
      <t>リョウ</t>
    </rPh>
    <phoneticPr fontId="4"/>
  </si>
  <si>
    <t>公営住宅
使用料</t>
    <rPh sb="0" eb="2">
      <t>コウエイ</t>
    </rPh>
    <rPh sb="2" eb="4">
      <t>ジュウタク</t>
    </rPh>
    <rPh sb="5" eb="7">
      <t>シヨウ</t>
    </rPh>
    <rPh sb="7" eb="8">
      <t>リョウ</t>
    </rPh>
    <phoneticPr fontId="4"/>
  </si>
  <si>
    <t>法定受託
事務に係るもの</t>
    <rPh sb="0" eb="2">
      <t>ホウテイ</t>
    </rPh>
    <rPh sb="2" eb="4">
      <t>ジュタク</t>
    </rPh>
    <rPh sb="5" eb="7">
      <t>ジム</t>
    </rPh>
    <rPh sb="8" eb="9">
      <t>カカ</t>
    </rPh>
    <phoneticPr fontId="4"/>
  </si>
  <si>
    <t>自治事務
に係るもの</t>
    <rPh sb="0" eb="2">
      <t>ジチ</t>
    </rPh>
    <rPh sb="2" eb="4">
      <t>ジム</t>
    </rPh>
    <rPh sb="6" eb="7">
      <t>カカワ</t>
    </rPh>
    <phoneticPr fontId="4"/>
  </si>
  <si>
    <t>義務教育費
負担金</t>
    <rPh sb="0" eb="2">
      <t>ギム</t>
    </rPh>
    <rPh sb="2" eb="5">
      <t>キョウイクヒ</t>
    </rPh>
    <rPh sb="6" eb="9">
      <t>フタンキン</t>
    </rPh>
    <phoneticPr fontId="4"/>
  </si>
  <si>
    <t>生活保護費
負担金</t>
    <rPh sb="0" eb="2">
      <t>セイカツ</t>
    </rPh>
    <rPh sb="2" eb="5">
      <t>ホゴヒ</t>
    </rPh>
    <rPh sb="6" eb="9">
      <t>フタンキン</t>
    </rPh>
    <phoneticPr fontId="4"/>
  </si>
  <si>
    <t>児童保護費等
負担金</t>
    <rPh sb="0" eb="2">
      <t>ジドウ</t>
    </rPh>
    <rPh sb="2" eb="5">
      <t>ホゴヒ</t>
    </rPh>
    <rPh sb="7" eb="10">
      <t>フタンキン</t>
    </rPh>
    <phoneticPr fontId="4"/>
  </si>
  <si>
    <t>結核医療費
負担金</t>
    <rPh sb="0" eb="2">
      <t>ケッカク</t>
    </rPh>
    <rPh sb="2" eb="5">
      <t>イリョウヒ</t>
    </rPh>
    <rPh sb="6" eb="9">
      <t>フタンキン</t>
    </rPh>
    <phoneticPr fontId="4"/>
  </si>
  <si>
    <t>老人保護費
負担金</t>
    <rPh sb="0" eb="2">
      <t>ロウジン</t>
    </rPh>
    <rPh sb="2" eb="5">
      <t>ホゴヒ</t>
    </rPh>
    <rPh sb="6" eb="9">
      <t>フタンキン</t>
    </rPh>
    <phoneticPr fontId="4"/>
  </si>
  <si>
    <t>障害者自立支援
給付費等負担金</t>
    <rPh sb="0" eb="3">
      <t>ショウガイシャ</t>
    </rPh>
    <rPh sb="3" eb="5">
      <t>ジリツ</t>
    </rPh>
    <rPh sb="5" eb="7">
      <t>シエン</t>
    </rPh>
    <rPh sb="8" eb="10">
      <t>キュウフ</t>
    </rPh>
    <rPh sb="10" eb="12">
      <t>ヒナド</t>
    </rPh>
    <rPh sb="12" eb="15">
      <t>フタンキン</t>
    </rPh>
    <phoneticPr fontId="4"/>
  </si>
  <si>
    <t>公立高等学校
授業料不徴収
交付金</t>
    <rPh sb="0" eb="2">
      <t>コウリツ</t>
    </rPh>
    <rPh sb="2" eb="4">
      <t>コウトウ</t>
    </rPh>
    <rPh sb="4" eb="6">
      <t>ガッコウ</t>
    </rPh>
    <rPh sb="7" eb="10">
      <t>ジュギョウリョウ</t>
    </rPh>
    <rPh sb="10" eb="11">
      <t>フ</t>
    </rPh>
    <rPh sb="11" eb="13">
      <t>チョウシュウ</t>
    </rPh>
    <rPh sb="14" eb="17">
      <t>コウフキン</t>
    </rPh>
    <phoneticPr fontId="4"/>
  </si>
  <si>
    <t>老人医療費
負担金</t>
    <rPh sb="0" eb="2">
      <t>ロウジン</t>
    </rPh>
    <rPh sb="2" eb="5">
      <t>イリョウヒ</t>
    </rPh>
    <rPh sb="6" eb="9">
      <t>フタンキン</t>
    </rPh>
    <phoneticPr fontId="4"/>
  </si>
  <si>
    <t>普通建設事業費
支出金</t>
    <rPh sb="0" eb="2">
      <t>フツウ</t>
    </rPh>
    <rPh sb="2" eb="4">
      <t>ケンセツ</t>
    </rPh>
    <rPh sb="4" eb="7">
      <t>ジギョウヒ</t>
    </rPh>
    <rPh sb="8" eb="11">
      <t>シシュツキン</t>
    </rPh>
    <phoneticPr fontId="4"/>
  </si>
  <si>
    <t>災害復旧事業費
支出金</t>
    <rPh sb="0" eb="2">
      <t>サイガイ</t>
    </rPh>
    <rPh sb="2" eb="4">
      <t>フッキュウ</t>
    </rPh>
    <rPh sb="4" eb="7">
      <t>ジギョウヒ</t>
    </rPh>
    <rPh sb="8" eb="11">
      <t>シシュツキン</t>
    </rPh>
    <phoneticPr fontId="4"/>
  </si>
  <si>
    <t>失業対策事業費
支出金</t>
    <rPh sb="0" eb="2">
      <t>シツギョウ</t>
    </rPh>
    <rPh sb="2" eb="4">
      <t>タイサク</t>
    </rPh>
    <rPh sb="4" eb="7">
      <t>ジギョウヒ</t>
    </rPh>
    <rPh sb="8" eb="11">
      <t>シシュツキン</t>
    </rPh>
    <phoneticPr fontId="4"/>
  </si>
  <si>
    <t>委託金</t>
    <rPh sb="0" eb="2">
      <t>イタク</t>
    </rPh>
    <rPh sb="2" eb="3">
      <t>キン</t>
    </rPh>
    <phoneticPr fontId="4"/>
  </si>
  <si>
    <t>財政補給金</t>
    <rPh sb="0" eb="2">
      <t>ザイセイ</t>
    </rPh>
    <rPh sb="2" eb="5">
      <t>ホキュウキン</t>
    </rPh>
    <phoneticPr fontId="4"/>
  </si>
  <si>
    <t>特定防衛施設
周辺整備
調整交付金</t>
    <rPh sb="0" eb="2">
      <t>トクテイ</t>
    </rPh>
    <rPh sb="2" eb="4">
      <t>ボウエイ</t>
    </rPh>
    <rPh sb="4" eb="6">
      <t>シセツ</t>
    </rPh>
    <rPh sb="7" eb="9">
      <t>シュウヘン</t>
    </rPh>
    <rPh sb="9" eb="11">
      <t>セイビ</t>
    </rPh>
    <rPh sb="12" eb="14">
      <t>チョウセイ</t>
    </rPh>
    <rPh sb="14" eb="17">
      <t>コウフキン</t>
    </rPh>
    <phoneticPr fontId="4"/>
  </si>
  <si>
    <t>電源立地
地域対策
交付金</t>
    <rPh sb="0" eb="2">
      <t>デンゲン</t>
    </rPh>
    <rPh sb="2" eb="4">
      <t>リッチ</t>
    </rPh>
    <rPh sb="5" eb="7">
      <t>チイキ</t>
    </rPh>
    <rPh sb="7" eb="9">
      <t>タイサク</t>
    </rPh>
    <rPh sb="10" eb="13">
      <t>コウフキン</t>
    </rPh>
    <phoneticPr fontId="4"/>
  </si>
  <si>
    <t>地域自主戦略
交付金</t>
    <rPh sb="0" eb="2">
      <t>チイキ</t>
    </rPh>
    <rPh sb="2" eb="4">
      <t>ジシュ</t>
    </rPh>
    <rPh sb="4" eb="6">
      <t>センリャク</t>
    </rPh>
    <rPh sb="7" eb="10">
      <t>コウフキン</t>
    </rPh>
    <phoneticPr fontId="4"/>
  </si>
  <si>
    <t>地域の元気臨時
交付金</t>
  </si>
  <si>
    <t>東日本大震災
復興交付金</t>
    <rPh sb="0" eb="1">
      <t>ヒガシ</t>
    </rPh>
    <rPh sb="1" eb="3">
      <t>ニホン</t>
    </rPh>
    <rPh sb="3" eb="6">
      <t>ダイシンサイ</t>
    </rPh>
    <rPh sb="7" eb="9">
      <t>フッコウ</t>
    </rPh>
    <rPh sb="9" eb="12">
      <t>コウフキン</t>
    </rPh>
    <phoneticPr fontId="4"/>
  </si>
  <si>
    <t>国庫財源を
伴うもの</t>
    <rPh sb="0" eb="2">
      <t>コッコ</t>
    </rPh>
    <rPh sb="2" eb="4">
      <t>ザイゲン</t>
    </rPh>
    <rPh sb="6" eb="7">
      <t>トモナ</t>
    </rPh>
    <phoneticPr fontId="4"/>
  </si>
  <si>
    <t>(1)</t>
  </si>
  <si>
    <t>(7)</t>
  </si>
  <si>
    <t>(8)　委託金</t>
    <rPh sb="4" eb="6">
      <t>イタク</t>
    </rPh>
    <rPh sb="6" eb="7">
      <t>キン</t>
    </rPh>
    <phoneticPr fontId="4"/>
  </si>
  <si>
    <t>都道府県費
のみのもの</t>
    <rPh sb="0" eb="4">
      <t>トドウフケン</t>
    </rPh>
    <rPh sb="4" eb="5">
      <t>ヒ</t>
    </rPh>
    <phoneticPr fontId="4"/>
  </si>
  <si>
    <t>財産運用収入</t>
    <rPh sb="0" eb="2">
      <t>ザイサン</t>
    </rPh>
    <rPh sb="2" eb="4">
      <t>ウンヨウ</t>
    </rPh>
    <rPh sb="4" eb="6">
      <t>シュウニュウ</t>
    </rPh>
    <phoneticPr fontId="4"/>
  </si>
  <si>
    <t>財産売払収入</t>
    <rPh sb="0" eb="2">
      <t>ザイサン</t>
    </rPh>
    <rPh sb="2" eb="3">
      <t>ウ</t>
    </rPh>
    <rPh sb="3" eb="4">
      <t>ハラ</t>
    </rPh>
    <rPh sb="4" eb="6">
      <t>シュウニュウ</t>
    </rPh>
    <phoneticPr fontId="4"/>
  </si>
  <si>
    <t>純繰越金</t>
    <rPh sb="0" eb="1">
      <t>ジュン</t>
    </rPh>
    <rPh sb="1" eb="3">
      <t>クリコシ</t>
    </rPh>
    <rPh sb="3" eb="4">
      <t>キン</t>
    </rPh>
    <phoneticPr fontId="4"/>
  </si>
  <si>
    <t>繰越事業費等
充当財源繰越額</t>
    <rPh sb="0" eb="2">
      <t>クリコシ</t>
    </rPh>
    <rPh sb="2" eb="5">
      <t>ジギョウヒ</t>
    </rPh>
    <rPh sb="5" eb="6">
      <t>ナド</t>
    </rPh>
    <rPh sb="7" eb="9">
      <t>ジュウトウ</t>
    </rPh>
    <rPh sb="9" eb="11">
      <t>ザイゲン</t>
    </rPh>
    <rPh sb="11" eb="13">
      <t>クリコシ</t>
    </rPh>
    <rPh sb="13" eb="14">
      <t>ガク</t>
    </rPh>
    <phoneticPr fontId="4"/>
  </si>
  <si>
    <t>延滞金・加算金
及び過料</t>
    <rPh sb="0" eb="2">
      <t>エンタイ</t>
    </rPh>
    <rPh sb="2" eb="3">
      <t>キン</t>
    </rPh>
    <rPh sb="4" eb="7">
      <t>カサンキン</t>
    </rPh>
    <rPh sb="8" eb="9">
      <t>オヨ</t>
    </rPh>
    <rPh sb="10" eb="12">
      <t>カリョウ</t>
    </rPh>
    <phoneticPr fontId="4"/>
  </si>
  <si>
    <t>預金利子</t>
    <rPh sb="0" eb="2">
      <t>ヨキン</t>
    </rPh>
    <rPh sb="2" eb="4">
      <t>リシ</t>
    </rPh>
    <phoneticPr fontId="4"/>
  </si>
  <si>
    <t>公営企業貸付金
元利収入</t>
    <rPh sb="0" eb="2">
      <t>コウエイ</t>
    </rPh>
    <rPh sb="2" eb="4">
      <t>キギョウ</t>
    </rPh>
    <rPh sb="4" eb="6">
      <t>カシツケ</t>
    </rPh>
    <rPh sb="6" eb="7">
      <t>キン</t>
    </rPh>
    <rPh sb="8" eb="10">
      <t>ガンリ</t>
    </rPh>
    <rPh sb="10" eb="12">
      <t>シュウニュウ</t>
    </rPh>
    <phoneticPr fontId="4"/>
  </si>
  <si>
    <t>貸付金
元利収入</t>
    <rPh sb="0" eb="2">
      <t>カシツケ</t>
    </rPh>
    <rPh sb="2" eb="3">
      <t>キン</t>
    </rPh>
    <rPh sb="4" eb="6">
      <t>ガンリ</t>
    </rPh>
    <rPh sb="6" eb="8">
      <t>シュウニュウ</t>
    </rPh>
    <phoneticPr fontId="4"/>
  </si>
  <si>
    <t>受託事業
収入</t>
    <rPh sb="0" eb="2">
      <t>ジュタク</t>
    </rPh>
    <rPh sb="2" eb="4">
      <t>ジギョウ</t>
    </rPh>
    <rPh sb="5" eb="7">
      <t>シュウニュウ</t>
    </rPh>
    <phoneticPr fontId="4"/>
  </si>
  <si>
    <t>収益事業
収入</t>
    <rPh sb="0" eb="2">
      <t>シュウエキ</t>
    </rPh>
    <rPh sb="2" eb="4">
      <t>ジギョウ</t>
    </rPh>
    <rPh sb="5" eb="7">
      <t>シュウニュウ</t>
    </rPh>
    <phoneticPr fontId="4"/>
  </si>
  <si>
    <t>雑入</t>
    <rPh sb="0" eb="1">
      <t>ザツ</t>
    </rPh>
    <rPh sb="1" eb="2">
      <t>ニュウ</t>
    </rPh>
    <phoneticPr fontId="4"/>
  </si>
  <si>
    <t>高等学校</t>
    <rPh sb="0" eb="2">
      <t>コウトウ</t>
    </rPh>
    <rPh sb="2" eb="4">
      <t>ガッコウ</t>
    </rPh>
    <phoneticPr fontId="4"/>
  </si>
  <si>
    <t>幼稚園</t>
    <rPh sb="0" eb="3">
      <t>ヨウチエン</t>
    </rPh>
    <phoneticPr fontId="4"/>
  </si>
  <si>
    <t>児童保護費等
負担金</t>
    <rPh sb="0" eb="2">
      <t>ジドウ</t>
    </rPh>
    <rPh sb="2" eb="5">
      <t>ホゴヒ</t>
    </rPh>
    <rPh sb="5" eb="6">
      <t>トウ</t>
    </rPh>
    <rPh sb="7" eb="10">
      <t>フタンキン</t>
    </rPh>
    <phoneticPr fontId="4"/>
  </si>
  <si>
    <t>電源立地地域
対策交付金</t>
    <rPh sb="0" eb="2">
      <t>デンゲン</t>
    </rPh>
    <rPh sb="2" eb="4">
      <t>リッチ</t>
    </rPh>
    <rPh sb="4" eb="6">
      <t>チイキ</t>
    </rPh>
    <rPh sb="7" eb="9">
      <t>タイサク</t>
    </rPh>
    <rPh sb="9" eb="12">
      <t>コウフキン</t>
    </rPh>
    <phoneticPr fontId="4"/>
  </si>
  <si>
    <t>普通建設事業</t>
    <rPh sb="0" eb="2">
      <t>フツウ</t>
    </rPh>
    <rPh sb="2" eb="4">
      <t>ケンセツ</t>
    </rPh>
    <rPh sb="4" eb="6">
      <t>ジギョウ</t>
    </rPh>
    <phoneticPr fontId="4"/>
  </si>
  <si>
    <t>災害復旧事業</t>
    <rPh sb="0" eb="2">
      <t>サイガイ</t>
    </rPh>
    <rPh sb="2" eb="4">
      <t>フッキュウ</t>
    </rPh>
    <rPh sb="4" eb="6">
      <t>ジギョウ</t>
    </rPh>
    <phoneticPr fontId="4"/>
  </si>
  <si>
    <t>地方税</t>
    <rPh sb="0" eb="3">
      <t>チホウゼイ</t>
    </rPh>
    <phoneticPr fontId="14"/>
  </si>
  <si>
    <t>地方譲与税</t>
    <rPh sb="0" eb="2">
      <t>チホウ</t>
    </rPh>
    <rPh sb="2" eb="4">
      <t>ジョウヨ</t>
    </rPh>
    <rPh sb="4" eb="5">
      <t>ゼイ</t>
    </rPh>
    <phoneticPr fontId="14"/>
  </si>
  <si>
    <t>利子割交付金</t>
    <rPh sb="0" eb="2">
      <t>リシ</t>
    </rPh>
    <rPh sb="2" eb="3">
      <t>ワ</t>
    </rPh>
    <rPh sb="3" eb="6">
      <t>コウフキン</t>
    </rPh>
    <phoneticPr fontId="14"/>
  </si>
  <si>
    <t>娯楽施設利用税交付金</t>
    <rPh sb="0" eb="2">
      <t>ゴラク</t>
    </rPh>
    <rPh sb="2" eb="4">
      <t>シセツ</t>
    </rPh>
    <rPh sb="4" eb="6">
      <t>リヨウ</t>
    </rPh>
    <rPh sb="6" eb="7">
      <t>ゼイ</t>
    </rPh>
    <rPh sb="7" eb="10">
      <t>コウフキン</t>
    </rPh>
    <phoneticPr fontId="14"/>
  </si>
  <si>
    <t>配当割交付金</t>
    <rPh sb="0" eb="2">
      <t>ハイトウ</t>
    </rPh>
    <rPh sb="2" eb="3">
      <t>ワリ</t>
    </rPh>
    <rPh sb="3" eb="6">
      <t>コウフキン</t>
    </rPh>
    <phoneticPr fontId="14"/>
  </si>
  <si>
    <t>株式等譲渡所得割交付金</t>
    <rPh sb="0" eb="3">
      <t>カブシキトウ</t>
    </rPh>
    <rPh sb="3" eb="5">
      <t>ジョウト</t>
    </rPh>
    <rPh sb="5" eb="7">
      <t>ショトク</t>
    </rPh>
    <rPh sb="7" eb="8">
      <t>ワリ</t>
    </rPh>
    <rPh sb="8" eb="11">
      <t>コウフキン</t>
    </rPh>
    <phoneticPr fontId="14"/>
  </si>
  <si>
    <t>地方消費税交付金</t>
    <rPh sb="0" eb="2">
      <t>チホウ</t>
    </rPh>
    <rPh sb="2" eb="5">
      <t>ショウヒゼイ</t>
    </rPh>
    <rPh sb="5" eb="8">
      <t>コウフキン</t>
    </rPh>
    <phoneticPr fontId="14"/>
  </si>
  <si>
    <t>ゴルフ場利用税交付金</t>
    <rPh sb="3" eb="4">
      <t>ジョウ</t>
    </rPh>
    <rPh sb="4" eb="6">
      <t>リヨウ</t>
    </rPh>
    <rPh sb="6" eb="7">
      <t>ゼイ</t>
    </rPh>
    <rPh sb="7" eb="10">
      <t>コウフキン</t>
    </rPh>
    <phoneticPr fontId="14"/>
  </si>
  <si>
    <t>特別地方消費税交付金</t>
    <rPh sb="0" eb="2">
      <t>トクベツ</t>
    </rPh>
    <rPh sb="2" eb="4">
      <t>チホウ</t>
    </rPh>
    <rPh sb="4" eb="7">
      <t>ショウヒゼイ</t>
    </rPh>
    <rPh sb="7" eb="10">
      <t>コウフキン</t>
    </rPh>
    <phoneticPr fontId="14"/>
  </si>
  <si>
    <t>自動車取得税交付金</t>
    <rPh sb="0" eb="3">
      <t>ジドウシャ</t>
    </rPh>
    <rPh sb="3" eb="5">
      <t>シュトク</t>
    </rPh>
    <rPh sb="5" eb="6">
      <t>ゼイ</t>
    </rPh>
    <rPh sb="6" eb="9">
      <t>コウフキン</t>
    </rPh>
    <phoneticPr fontId="14"/>
  </si>
  <si>
    <t>地方特例交付金</t>
    <rPh sb="0" eb="2">
      <t>チホウ</t>
    </rPh>
    <rPh sb="2" eb="4">
      <t>トクレイ</t>
    </rPh>
    <rPh sb="4" eb="7">
      <t>コウフキン</t>
    </rPh>
    <phoneticPr fontId="14"/>
  </si>
  <si>
    <t>地方交付税</t>
    <rPh sb="0" eb="2">
      <t>チホウ</t>
    </rPh>
    <rPh sb="2" eb="5">
      <t>コウフゼイ</t>
    </rPh>
    <phoneticPr fontId="14"/>
  </si>
  <si>
    <t>交通安全対策特別交付金</t>
    <rPh sb="0" eb="2">
      <t>コウツウ</t>
    </rPh>
    <rPh sb="2" eb="4">
      <t>アンゼン</t>
    </rPh>
    <rPh sb="4" eb="6">
      <t>タイサク</t>
    </rPh>
    <rPh sb="6" eb="8">
      <t>トクベツ</t>
    </rPh>
    <rPh sb="8" eb="11">
      <t>コウフキン</t>
    </rPh>
    <phoneticPr fontId="14"/>
  </si>
  <si>
    <t>一覧表へ戻る</t>
    <phoneticPr fontId="5"/>
  </si>
  <si>
    <t>　②財政指標による都市間比較（歳入内訳）</t>
    <rPh sb="2" eb="4">
      <t>ザイセイ</t>
    </rPh>
    <rPh sb="4" eb="6">
      <t>シヒョウ</t>
    </rPh>
    <rPh sb="9" eb="12">
      <t>トシカン</t>
    </rPh>
    <rPh sb="12" eb="14">
      <t>ヒカク</t>
    </rPh>
    <rPh sb="15" eb="17">
      <t>サイニュウ</t>
    </rPh>
    <rPh sb="17" eb="19">
      <t>ウチワケ</t>
    </rPh>
    <phoneticPr fontId="5"/>
  </si>
  <si>
    <t>地方交付税のうち　震災復興特別交付金</t>
    <rPh sb="0" eb="2">
      <t>チホウ</t>
    </rPh>
    <rPh sb="2" eb="5">
      <t>コウフゼイ</t>
    </rPh>
    <rPh sb="9" eb="11">
      <t>シンサイ</t>
    </rPh>
    <rPh sb="11" eb="13">
      <t>フッコウ</t>
    </rPh>
    <rPh sb="13" eb="15">
      <t>トクベツ</t>
    </rPh>
    <rPh sb="15" eb="18">
      <t>コウフキン</t>
    </rPh>
    <phoneticPr fontId="14"/>
  </si>
  <si>
    <t>地方交付税のうち　特別交付金</t>
    <rPh sb="0" eb="2">
      <t>チホウ</t>
    </rPh>
    <rPh sb="2" eb="5">
      <t>コウフゼイ</t>
    </rPh>
    <rPh sb="9" eb="11">
      <t>トクベツ</t>
    </rPh>
    <rPh sb="11" eb="14">
      <t>コウフキン</t>
    </rPh>
    <phoneticPr fontId="14"/>
  </si>
  <si>
    <t>地方交付税のうち　普通交付金</t>
    <rPh sb="0" eb="2">
      <t>チホウ</t>
    </rPh>
    <rPh sb="2" eb="5">
      <t>コウフゼイ</t>
    </rPh>
    <rPh sb="9" eb="11">
      <t>フツウ</t>
    </rPh>
    <rPh sb="11" eb="14">
      <t>コウフキン</t>
    </rPh>
    <phoneticPr fontId="14"/>
  </si>
  <si>
    <t>地方税のうち　固定資産税</t>
    <rPh sb="0" eb="3">
      <t>チホウゼイ</t>
    </rPh>
    <rPh sb="7" eb="9">
      <t>コテイ</t>
    </rPh>
    <rPh sb="9" eb="12">
      <t>シサンゼイ</t>
    </rPh>
    <phoneticPr fontId="14"/>
  </si>
  <si>
    <t>地方税のうち　市町村たばこ税</t>
    <rPh sb="0" eb="3">
      <t>チホウゼイ</t>
    </rPh>
    <rPh sb="7" eb="10">
      <t>シチョウソン</t>
    </rPh>
    <rPh sb="13" eb="14">
      <t>ゼイ</t>
    </rPh>
    <phoneticPr fontId="14"/>
  </si>
  <si>
    <t>地方税のうち　特別土地保有税</t>
    <rPh sb="0" eb="3">
      <t>チホウゼイ</t>
    </rPh>
    <rPh sb="7" eb="9">
      <t>トクベツ</t>
    </rPh>
    <rPh sb="9" eb="11">
      <t>トチ</t>
    </rPh>
    <rPh sb="11" eb="14">
      <t>ホユウゼイ</t>
    </rPh>
    <phoneticPr fontId="14"/>
  </si>
  <si>
    <t>地方税のうち　都市計画税</t>
    <rPh sb="0" eb="3">
      <t>チホウゼイ</t>
    </rPh>
    <rPh sb="7" eb="9">
      <t>トシ</t>
    </rPh>
    <rPh sb="9" eb="11">
      <t>ケイカク</t>
    </rPh>
    <rPh sb="11" eb="12">
      <t>ゼイ</t>
    </rPh>
    <phoneticPr fontId="14"/>
  </si>
  <si>
    <t>地方税のうち　市町村民税（個人分）</t>
    <rPh sb="0" eb="3">
      <t>チホウゼイ</t>
    </rPh>
    <rPh sb="7" eb="10">
      <t>シチョウソン</t>
    </rPh>
    <rPh sb="10" eb="11">
      <t>ミン</t>
    </rPh>
    <rPh sb="11" eb="12">
      <t>ゼイ</t>
    </rPh>
    <rPh sb="13" eb="15">
      <t>コジン</t>
    </rPh>
    <rPh sb="15" eb="16">
      <t>ブン</t>
    </rPh>
    <phoneticPr fontId="14"/>
  </si>
  <si>
    <t>地方税のうち　市町村民税（法人分）</t>
    <rPh sb="0" eb="3">
      <t>チホウゼイ</t>
    </rPh>
    <rPh sb="7" eb="10">
      <t>シチョウソン</t>
    </rPh>
    <rPh sb="10" eb="11">
      <t>ミン</t>
    </rPh>
    <rPh sb="11" eb="12">
      <t>ゼイ</t>
    </rPh>
    <rPh sb="13" eb="15">
      <t>ホウジン</t>
    </rPh>
    <rPh sb="15" eb="16">
      <t>ブン</t>
    </rPh>
    <phoneticPr fontId="14"/>
  </si>
  <si>
    <t>地方税のうち　電気・ガス税</t>
    <rPh sb="0" eb="3">
      <t>チホウゼイ</t>
    </rPh>
    <rPh sb="7" eb="9">
      <t>デンキ</t>
    </rPh>
    <rPh sb="12" eb="13">
      <t>ゼイ</t>
    </rPh>
    <phoneticPr fontId="14"/>
  </si>
  <si>
    <t>軽油引取税交付金</t>
    <rPh sb="0" eb="5">
      <t>ケイユヒキトリゼイ</t>
    </rPh>
    <rPh sb="5" eb="8">
      <t>コウフキン</t>
    </rPh>
    <phoneticPr fontId="14"/>
  </si>
  <si>
    <t>分担金及び交付金のうち　同級他団体からのもの</t>
    <rPh sb="0" eb="3">
      <t>ブンタンキン</t>
    </rPh>
    <rPh sb="3" eb="4">
      <t>オヨ</t>
    </rPh>
    <rPh sb="5" eb="8">
      <t>コウフキン</t>
    </rPh>
    <rPh sb="12" eb="14">
      <t>ドウキュウ</t>
    </rPh>
    <rPh sb="14" eb="15">
      <t>タ</t>
    </rPh>
    <rPh sb="15" eb="17">
      <t>ダンタイ</t>
    </rPh>
    <phoneticPr fontId="14"/>
  </si>
  <si>
    <t>分担金及び交付金のうち　その他</t>
    <rPh sb="0" eb="3">
      <t>ブンタンキン</t>
    </rPh>
    <rPh sb="3" eb="4">
      <t>オヨ</t>
    </rPh>
    <rPh sb="5" eb="8">
      <t>コウフキン</t>
    </rPh>
    <rPh sb="14" eb="15">
      <t>ホカ</t>
    </rPh>
    <phoneticPr fontId="14"/>
  </si>
  <si>
    <t>使用料</t>
    <rPh sb="0" eb="2">
      <t>シヨウ</t>
    </rPh>
    <rPh sb="2" eb="3">
      <t>リョウ</t>
    </rPh>
    <phoneticPr fontId="14"/>
  </si>
  <si>
    <t>使用料のうち　幼稚園授業料</t>
    <rPh sb="0" eb="2">
      <t>シヨウ</t>
    </rPh>
    <rPh sb="2" eb="3">
      <t>リョウ</t>
    </rPh>
    <rPh sb="7" eb="10">
      <t>ヨウチエン</t>
    </rPh>
    <rPh sb="10" eb="13">
      <t>ジュギョウリョウ</t>
    </rPh>
    <phoneticPr fontId="14"/>
  </si>
  <si>
    <t>使用料のうち　その他の授業料</t>
    <rPh sb="0" eb="2">
      <t>シヨウ</t>
    </rPh>
    <rPh sb="2" eb="3">
      <t>リョウ</t>
    </rPh>
    <rPh sb="9" eb="10">
      <t>ホカ</t>
    </rPh>
    <rPh sb="11" eb="14">
      <t>ジュギョウリョウ</t>
    </rPh>
    <phoneticPr fontId="14"/>
  </si>
  <si>
    <t>使用料のうち　保育所使用料</t>
    <rPh sb="0" eb="2">
      <t>シヨウ</t>
    </rPh>
    <rPh sb="2" eb="3">
      <t>リョウ</t>
    </rPh>
    <rPh sb="7" eb="9">
      <t>ホイク</t>
    </rPh>
    <rPh sb="9" eb="10">
      <t>ショ</t>
    </rPh>
    <rPh sb="10" eb="12">
      <t>シヨウ</t>
    </rPh>
    <rPh sb="12" eb="13">
      <t>リョウ</t>
    </rPh>
    <phoneticPr fontId="14"/>
  </si>
  <si>
    <t>使用料のうち　公営住宅使用料</t>
    <rPh sb="0" eb="2">
      <t>シヨウ</t>
    </rPh>
    <rPh sb="2" eb="3">
      <t>リョウ</t>
    </rPh>
    <rPh sb="7" eb="9">
      <t>コウエイ</t>
    </rPh>
    <rPh sb="9" eb="11">
      <t>ジュウタク</t>
    </rPh>
    <rPh sb="11" eb="13">
      <t>シヨウ</t>
    </rPh>
    <rPh sb="13" eb="14">
      <t>リョウ</t>
    </rPh>
    <phoneticPr fontId="14"/>
  </si>
  <si>
    <t>使用料のうち　その他の使用料</t>
    <rPh sb="0" eb="2">
      <t>シヨウ</t>
    </rPh>
    <rPh sb="2" eb="3">
      <t>リョウ</t>
    </rPh>
    <rPh sb="9" eb="10">
      <t>タ</t>
    </rPh>
    <rPh sb="11" eb="13">
      <t>シヨウ</t>
    </rPh>
    <rPh sb="13" eb="14">
      <t>リョウ</t>
    </rPh>
    <phoneticPr fontId="14"/>
  </si>
  <si>
    <t>手数料のうち　法定受託事務に係るもの</t>
    <rPh sb="0" eb="2">
      <t>テスウ</t>
    </rPh>
    <rPh sb="2" eb="3">
      <t>リョウ</t>
    </rPh>
    <rPh sb="7" eb="9">
      <t>ホウテイ</t>
    </rPh>
    <rPh sb="9" eb="11">
      <t>ジュタク</t>
    </rPh>
    <rPh sb="11" eb="13">
      <t>ジム</t>
    </rPh>
    <rPh sb="14" eb="15">
      <t>カカ</t>
    </rPh>
    <phoneticPr fontId="14"/>
  </si>
  <si>
    <t>手数料のうち　自治事務に係るもの</t>
    <rPh sb="0" eb="2">
      <t>テスウ</t>
    </rPh>
    <rPh sb="2" eb="3">
      <t>リョウ</t>
    </rPh>
    <rPh sb="7" eb="9">
      <t>ジチ</t>
    </rPh>
    <rPh sb="9" eb="11">
      <t>ジム</t>
    </rPh>
    <rPh sb="12" eb="13">
      <t>カカ</t>
    </rPh>
    <phoneticPr fontId="14"/>
  </si>
  <si>
    <t>国庫支出金</t>
    <rPh sb="0" eb="2">
      <t>コッコ</t>
    </rPh>
    <rPh sb="2" eb="4">
      <t>シシュツ</t>
    </rPh>
    <rPh sb="4" eb="5">
      <t>キン</t>
    </rPh>
    <phoneticPr fontId="14"/>
  </si>
  <si>
    <t>国庫支出金のうち　義務教育費負担金</t>
    <rPh sb="0" eb="2">
      <t>コッコ</t>
    </rPh>
    <rPh sb="2" eb="5">
      <t>シシュツキン</t>
    </rPh>
    <rPh sb="9" eb="11">
      <t>ギム</t>
    </rPh>
    <rPh sb="11" eb="14">
      <t>キョウイクヒ</t>
    </rPh>
    <rPh sb="14" eb="16">
      <t>フタン</t>
    </rPh>
    <rPh sb="16" eb="17">
      <t>キン</t>
    </rPh>
    <phoneticPr fontId="14"/>
  </si>
  <si>
    <t>国庫支出金のうち　生活保護費負担金</t>
    <rPh sb="0" eb="2">
      <t>コッコ</t>
    </rPh>
    <rPh sb="2" eb="5">
      <t>シシュツキン</t>
    </rPh>
    <rPh sb="9" eb="11">
      <t>セイカツ</t>
    </rPh>
    <rPh sb="11" eb="13">
      <t>ホゴ</t>
    </rPh>
    <rPh sb="13" eb="14">
      <t>ヒ</t>
    </rPh>
    <rPh sb="14" eb="17">
      <t>フタンキン</t>
    </rPh>
    <phoneticPr fontId="14"/>
  </si>
  <si>
    <t>国庫支出金のうち　児童保護費等負担金</t>
    <rPh sb="0" eb="2">
      <t>コッコ</t>
    </rPh>
    <rPh sb="2" eb="5">
      <t>シシュツキン</t>
    </rPh>
    <rPh sb="9" eb="11">
      <t>ジドウ</t>
    </rPh>
    <rPh sb="11" eb="13">
      <t>ホゴ</t>
    </rPh>
    <rPh sb="13" eb="14">
      <t>ヒ</t>
    </rPh>
    <rPh sb="14" eb="15">
      <t>トウ</t>
    </rPh>
    <rPh sb="15" eb="18">
      <t>フタンキン</t>
    </rPh>
    <phoneticPr fontId="14"/>
  </si>
  <si>
    <t>国庫支出金のうち　結核医療費負担金</t>
    <rPh sb="9" eb="11">
      <t>ケッカク</t>
    </rPh>
    <rPh sb="11" eb="14">
      <t>イリョウヒ</t>
    </rPh>
    <rPh sb="14" eb="17">
      <t>フタンキン</t>
    </rPh>
    <phoneticPr fontId="14"/>
  </si>
  <si>
    <t>国庫支出金のうち　老人保護費負担金</t>
    <rPh sb="9" eb="11">
      <t>ロウジン</t>
    </rPh>
    <rPh sb="11" eb="13">
      <t>ホゴ</t>
    </rPh>
    <rPh sb="13" eb="14">
      <t>ヒ</t>
    </rPh>
    <rPh sb="14" eb="17">
      <t>フタンキン</t>
    </rPh>
    <phoneticPr fontId="14"/>
  </si>
  <si>
    <t>国庫支出金のうち　障害者自立支援給付金等負担金</t>
    <rPh sb="9" eb="12">
      <t>ショウガイシャ</t>
    </rPh>
    <rPh sb="12" eb="14">
      <t>ジリツ</t>
    </rPh>
    <rPh sb="14" eb="16">
      <t>シエン</t>
    </rPh>
    <rPh sb="16" eb="20">
      <t>キュウフキントウ</t>
    </rPh>
    <rPh sb="20" eb="23">
      <t>フタンキン</t>
    </rPh>
    <phoneticPr fontId="14"/>
  </si>
  <si>
    <t>国庫支出金のうち　公立高等学校授業料不徴収交付金</t>
    <rPh sb="9" eb="11">
      <t>コウリツ</t>
    </rPh>
    <rPh sb="11" eb="13">
      <t>コウトウ</t>
    </rPh>
    <rPh sb="13" eb="15">
      <t>ガッコウ</t>
    </rPh>
    <rPh sb="15" eb="18">
      <t>ジュギョウリョウ</t>
    </rPh>
    <rPh sb="18" eb="19">
      <t>フ</t>
    </rPh>
    <rPh sb="19" eb="21">
      <t>チョウシュウ</t>
    </rPh>
    <rPh sb="21" eb="24">
      <t>コウフキン</t>
    </rPh>
    <phoneticPr fontId="14"/>
  </si>
  <si>
    <t>国庫支出金のうち　老人医療費負担金</t>
    <rPh sb="9" eb="11">
      <t>ロウジン</t>
    </rPh>
    <rPh sb="11" eb="14">
      <t>イリョウヒ</t>
    </rPh>
    <rPh sb="14" eb="17">
      <t>フタンキン</t>
    </rPh>
    <phoneticPr fontId="14"/>
  </si>
  <si>
    <t>国庫支出金のうち　普通建設業費支出金</t>
    <rPh sb="9" eb="11">
      <t>フツウ</t>
    </rPh>
    <rPh sb="11" eb="13">
      <t>ケンセツ</t>
    </rPh>
    <rPh sb="13" eb="14">
      <t>ギョウ</t>
    </rPh>
    <rPh sb="14" eb="15">
      <t>ヒ</t>
    </rPh>
    <rPh sb="15" eb="18">
      <t>シシュツキン</t>
    </rPh>
    <phoneticPr fontId="14"/>
  </si>
  <si>
    <t>国庫支出金のうち　災害復旧事業費支出金</t>
    <rPh sb="9" eb="11">
      <t>サイガイ</t>
    </rPh>
    <rPh sb="11" eb="13">
      <t>フッキュウ</t>
    </rPh>
    <rPh sb="13" eb="16">
      <t>ジギョウヒ</t>
    </rPh>
    <rPh sb="16" eb="18">
      <t>シシュツ</t>
    </rPh>
    <rPh sb="18" eb="19">
      <t>キン</t>
    </rPh>
    <phoneticPr fontId="14"/>
  </si>
  <si>
    <t>国庫支出金のうち　失業対策事業費支出金</t>
    <rPh sb="9" eb="11">
      <t>シツギョウ</t>
    </rPh>
    <rPh sb="11" eb="13">
      <t>タイサク</t>
    </rPh>
    <rPh sb="13" eb="16">
      <t>ジギョウヒ</t>
    </rPh>
    <rPh sb="16" eb="19">
      <t>シシュツキン</t>
    </rPh>
    <phoneticPr fontId="14"/>
  </si>
  <si>
    <t>国庫支出金のうち　委託金</t>
    <rPh sb="9" eb="11">
      <t>イタク</t>
    </rPh>
    <rPh sb="11" eb="12">
      <t>キン</t>
    </rPh>
    <phoneticPr fontId="14"/>
  </si>
  <si>
    <t>国庫支出金のうち　財政補給金</t>
    <rPh sb="9" eb="11">
      <t>ザイセイ</t>
    </rPh>
    <rPh sb="11" eb="14">
      <t>ホキュウキン</t>
    </rPh>
    <phoneticPr fontId="14"/>
  </si>
  <si>
    <t>国庫支出金のうち　社会資本整備総合交付金</t>
    <rPh sb="9" eb="11">
      <t>シャカイ</t>
    </rPh>
    <rPh sb="11" eb="13">
      <t>シホン</t>
    </rPh>
    <rPh sb="13" eb="15">
      <t>セイビ</t>
    </rPh>
    <rPh sb="15" eb="17">
      <t>ソウゴウ</t>
    </rPh>
    <rPh sb="17" eb="20">
      <t>コウフキン</t>
    </rPh>
    <phoneticPr fontId="14"/>
  </si>
  <si>
    <t>国庫支出金のうち　地域活力基盤創造交付金</t>
    <rPh sb="9" eb="11">
      <t>チイキ</t>
    </rPh>
    <rPh sb="11" eb="13">
      <t>カツリョク</t>
    </rPh>
    <rPh sb="13" eb="15">
      <t>キバン</t>
    </rPh>
    <rPh sb="15" eb="17">
      <t>ソウゾウ</t>
    </rPh>
    <rPh sb="17" eb="20">
      <t>コウフキン</t>
    </rPh>
    <phoneticPr fontId="14"/>
  </si>
  <si>
    <t>国庫支出金のうち　地方道路整備臨時交付金</t>
    <rPh sb="9" eb="11">
      <t>チホウ</t>
    </rPh>
    <rPh sb="11" eb="13">
      <t>ドウロ</t>
    </rPh>
    <rPh sb="13" eb="15">
      <t>セイビ</t>
    </rPh>
    <rPh sb="15" eb="17">
      <t>リンジ</t>
    </rPh>
    <rPh sb="17" eb="20">
      <t>コウフキン</t>
    </rPh>
    <phoneticPr fontId="14"/>
  </si>
  <si>
    <t>国庫支出金のうち　産炭地域振興臨時交付金</t>
    <rPh sb="9" eb="10">
      <t>サン</t>
    </rPh>
    <rPh sb="10" eb="11">
      <t>スミ</t>
    </rPh>
    <rPh sb="11" eb="13">
      <t>チイキ</t>
    </rPh>
    <rPh sb="13" eb="15">
      <t>シンコウ</t>
    </rPh>
    <rPh sb="15" eb="17">
      <t>リンジ</t>
    </rPh>
    <rPh sb="17" eb="20">
      <t>コウフキン</t>
    </rPh>
    <phoneticPr fontId="14"/>
  </si>
  <si>
    <t>国庫支出金のうち　特定防衛施設周辺整備調整交付金</t>
    <rPh sb="9" eb="11">
      <t>トクテイ</t>
    </rPh>
    <rPh sb="11" eb="13">
      <t>ボウエイ</t>
    </rPh>
    <rPh sb="13" eb="15">
      <t>シセツ</t>
    </rPh>
    <rPh sb="15" eb="17">
      <t>シュウヘン</t>
    </rPh>
    <rPh sb="17" eb="19">
      <t>セイビ</t>
    </rPh>
    <rPh sb="19" eb="21">
      <t>チョウセイ</t>
    </rPh>
    <rPh sb="21" eb="24">
      <t>コウフキン</t>
    </rPh>
    <phoneticPr fontId="14"/>
  </si>
  <si>
    <t>国庫支出金のうち　電源立地地域対策交付金</t>
    <rPh sb="9" eb="11">
      <t>デンゲン</t>
    </rPh>
    <rPh sb="11" eb="13">
      <t>リッチ</t>
    </rPh>
    <rPh sb="13" eb="15">
      <t>チイキ</t>
    </rPh>
    <rPh sb="15" eb="17">
      <t>タイサク</t>
    </rPh>
    <rPh sb="17" eb="20">
      <t>コウフキン</t>
    </rPh>
    <phoneticPr fontId="14"/>
  </si>
  <si>
    <t>国庫支出金のうち　地域自主戦略交付金</t>
    <rPh sb="9" eb="11">
      <t>チイキ</t>
    </rPh>
    <rPh sb="11" eb="13">
      <t>ジシュ</t>
    </rPh>
    <rPh sb="13" eb="15">
      <t>センリャク</t>
    </rPh>
    <rPh sb="15" eb="18">
      <t>コウフキン</t>
    </rPh>
    <phoneticPr fontId="14"/>
  </si>
  <si>
    <t>国庫支出金のうち　地域の元気臨時交付金</t>
    <rPh sb="9" eb="11">
      <t>チイキ</t>
    </rPh>
    <rPh sb="12" eb="14">
      <t>ゲンキ</t>
    </rPh>
    <rPh sb="14" eb="16">
      <t>リンジ</t>
    </rPh>
    <rPh sb="16" eb="19">
      <t>コウフキン</t>
    </rPh>
    <phoneticPr fontId="14"/>
  </si>
  <si>
    <t>国庫支出金のうち　がんばる地域交付金</t>
    <rPh sb="13" eb="15">
      <t>チイキ</t>
    </rPh>
    <rPh sb="15" eb="18">
      <t>コウフキン</t>
    </rPh>
    <phoneticPr fontId="14"/>
  </si>
  <si>
    <t>国庫支出金のうち　東日本大震災復興交付金</t>
    <rPh sb="9" eb="10">
      <t>ヒガシ</t>
    </rPh>
    <rPh sb="10" eb="12">
      <t>ニホン</t>
    </rPh>
    <rPh sb="12" eb="15">
      <t>ダイシンサイ</t>
    </rPh>
    <rPh sb="15" eb="17">
      <t>フッコウ</t>
    </rPh>
    <rPh sb="17" eb="20">
      <t>コウフキン</t>
    </rPh>
    <phoneticPr fontId="14"/>
  </si>
  <si>
    <t>国庫支出金のうち　その他</t>
    <rPh sb="11" eb="12">
      <t>タ</t>
    </rPh>
    <phoneticPr fontId="14"/>
  </si>
  <si>
    <t>国有提供施設等所在市町村助成交付金</t>
    <rPh sb="0" eb="2">
      <t>コクユウ</t>
    </rPh>
    <rPh sb="2" eb="4">
      <t>テイキョウ</t>
    </rPh>
    <rPh sb="4" eb="7">
      <t>シセツトウ</t>
    </rPh>
    <rPh sb="7" eb="9">
      <t>ショザイ</t>
    </rPh>
    <rPh sb="9" eb="12">
      <t>シチョウソン</t>
    </rPh>
    <rPh sb="12" eb="14">
      <t>ジョセイ</t>
    </rPh>
    <rPh sb="14" eb="17">
      <t>コウフキン</t>
    </rPh>
    <phoneticPr fontId="14"/>
  </si>
  <si>
    <t>都道府県支出金</t>
    <rPh sb="0" eb="4">
      <t>トドウフケン</t>
    </rPh>
    <rPh sb="4" eb="7">
      <t>シシュツキン</t>
    </rPh>
    <phoneticPr fontId="14"/>
  </si>
  <si>
    <t>都道府県支出金のうち　国庫財源を伴うもの</t>
    <rPh sb="11" eb="13">
      <t>コッコ</t>
    </rPh>
    <rPh sb="13" eb="15">
      <t>ザイゲン</t>
    </rPh>
    <rPh sb="16" eb="17">
      <t>トモナ</t>
    </rPh>
    <phoneticPr fontId="14"/>
  </si>
  <si>
    <t>都道府県支出金のうち　児童保護費等負担金</t>
    <rPh sb="11" eb="13">
      <t>ジドウ</t>
    </rPh>
    <rPh sb="13" eb="15">
      <t>ホゴ</t>
    </rPh>
    <rPh sb="15" eb="16">
      <t>ヒ</t>
    </rPh>
    <rPh sb="16" eb="17">
      <t>トウ</t>
    </rPh>
    <rPh sb="17" eb="20">
      <t>フタンキン</t>
    </rPh>
    <phoneticPr fontId="14"/>
  </si>
  <si>
    <t>都道府県支出金のうち　老人保護費負担金</t>
    <rPh sb="11" eb="13">
      <t>ロウジン</t>
    </rPh>
    <rPh sb="13" eb="16">
      <t>ホゴヒ</t>
    </rPh>
    <rPh sb="16" eb="19">
      <t>フタンキン</t>
    </rPh>
    <phoneticPr fontId="14"/>
  </si>
  <si>
    <t>都道府県支出金のうち　障害者自立支援給付金等負担金</t>
    <rPh sb="11" eb="14">
      <t>ショウガイシャ</t>
    </rPh>
    <rPh sb="14" eb="16">
      <t>ジリツ</t>
    </rPh>
    <rPh sb="16" eb="18">
      <t>シエン</t>
    </rPh>
    <rPh sb="18" eb="21">
      <t>キュウフキン</t>
    </rPh>
    <rPh sb="21" eb="22">
      <t>トウ</t>
    </rPh>
    <rPh sb="22" eb="25">
      <t>フタンキン</t>
    </rPh>
    <phoneticPr fontId="14"/>
  </si>
  <si>
    <t>都道府県支出金のうち　老人医療費負担金</t>
    <rPh sb="11" eb="13">
      <t>ロウジン</t>
    </rPh>
    <rPh sb="13" eb="16">
      <t>イリョウヒ</t>
    </rPh>
    <rPh sb="16" eb="19">
      <t>フタンキン</t>
    </rPh>
    <phoneticPr fontId="14"/>
  </si>
  <si>
    <t>都道府県支出金のうち　普通建設事業費支出金</t>
    <rPh sb="11" eb="13">
      <t>フツウ</t>
    </rPh>
    <rPh sb="13" eb="15">
      <t>ケンセツ</t>
    </rPh>
    <rPh sb="15" eb="18">
      <t>ジギョウヒ</t>
    </rPh>
    <rPh sb="18" eb="21">
      <t>シシュツキン</t>
    </rPh>
    <phoneticPr fontId="14"/>
  </si>
  <si>
    <t>都道府県支出金のうち　災害復旧事業費支出金</t>
    <rPh sb="11" eb="13">
      <t>サイガイ</t>
    </rPh>
    <rPh sb="13" eb="15">
      <t>フッキュウ</t>
    </rPh>
    <rPh sb="15" eb="18">
      <t>ジギョウヒ</t>
    </rPh>
    <rPh sb="18" eb="21">
      <t>シシュツキン</t>
    </rPh>
    <phoneticPr fontId="14"/>
  </si>
  <si>
    <t>都道府県支出金のうち　委託金（普通建設事業）</t>
    <rPh sb="11" eb="13">
      <t>イタク</t>
    </rPh>
    <rPh sb="13" eb="14">
      <t>キン</t>
    </rPh>
    <rPh sb="15" eb="17">
      <t>フツウ</t>
    </rPh>
    <rPh sb="17" eb="19">
      <t>ケンセツ</t>
    </rPh>
    <rPh sb="19" eb="21">
      <t>ジギョウ</t>
    </rPh>
    <phoneticPr fontId="14"/>
  </si>
  <si>
    <t>都道府県支出金のうち　委託金（災害復旧事業）</t>
    <rPh sb="11" eb="13">
      <t>イタク</t>
    </rPh>
    <rPh sb="13" eb="14">
      <t>キン</t>
    </rPh>
    <rPh sb="15" eb="17">
      <t>サイガイ</t>
    </rPh>
    <rPh sb="17" eb="19">
      <t>フッキュウ</t>
    </rPh>
    <rPh sb="19" eb="21">
      <t>ジギョウ</t>
    </rPh>
    <phoneticPr fontId="14"/>
  </si>
  <si>
    <t>都道府県支出金のうち　委託金（その他）</t>
    <rPh sb="11" eb="13">
      <t>イタク</t>
    </rPh>
    <rPh sb="13" eb="14">
      <t>キン</t>
    </rPh>
    <rPh sb="17" eb="18">
      <t>タ</t>
    </rPh>
    <phoneticPr fontId="14"/>
  </si>
  <si>
    <t>都道府県支出金のうち　電源立地地域対策交付金</t>
    <rPh sb="11" eb="13">
      <t>デンゲン</t>
    </rPh>
    <rPh sb="13" eb="15">
      <t>リッチ</t>
    </rPh>
    <rPh sb="15" eb="17">
      <t>チイキ</t>
    </rPh>
    <rPh sb="17" eb="19">
      <t>タイサク</t>
    </rPh>
    <rPh sb="19" eb="22">
      <t>コウフキン</t>
    </rPh>
    <phoneticPr fontId="14"/>
  </si>
  <si>
    <t>都道府県支出金のうち　その他</t>
    <rPh sb="13" eb="14">
      <t>タ</t>
    </rPh>
    <phoneticPr fontId="14"/>
  </si>
  <si>
    <t>都道府県支出金のうち　都道府県費のみのもの</t>
    <rPh sb="11" eb="15">
      <t>トドウフケン</t>
    </rPh>
    <rPh sb="15" eb="16">
      <t>ヒ</t>
    </rPh>
    <phoneticPr fontId="14"/>
  </si>
  <si>
    <t>都道府県支出金のうち　普通建設事業費支出金</t>
    <rPh sb="11" eb="13">
      <t>フツウ</t>
    </rPh>
    <rPh sb="13" eb="15">
      <t>ケンセツ</t>
    </rPh>
    <rPh sb="15" eb="18">
      <t>ジギョウヒ</t>
    </rPh>
    <rPh sb="18" eb="20">
      <t>シシュツ</t>
    </rPh>
    <rPh sb="20" eb="21">
      <t>キン</t>
    </rPh>
    <phoneticPr fontId="14"/>
  </si>
  <si>
    <t>都道府県支出金のうち　災害復旧事業費支出金</t>
    <rPh sb="11" eb="13">
      <t>サイガイ</t>
    </rPh>
    <rPh sb="13" eb="15">
      <t>フッキュウ</t>
    </rPh>
    <rPh sb="15" eb="18">
      <t>ジギョウヒ</t>
    </rPh>
    <rPh sb="18" eb="20">
      <t>シシュツ</t>
    </rPh>
    <rPh sb="20" eb="21">
      <t>キン</t>
    </rPh>
    <phoneticPr fontId="14"/>
  </si>
  <si>
    <t>寄附金</t>
    <rPh sb="0" eb="3">
      <t>キフキン</t>
    </rPh>
    <phoneticPr fontId="14"/>
  </si>
  <si>
    <t>繰入金</t>
    <rPh sb="0" eb="2">
      <t>クリイレ</t>
    </rPh>
    <rPh sb="2" eb="3">
      <t>キン</t>
    </rPh>
    <phoneticPr fontId="14"/>
  </si>
  <si>
    <t>諸収入</t>
    <rPh sb="0" eb="1">
      <t>ショ</t>
    </rPh>
    <rPh sb="1" eb="3">
      <t>シュウニュウ</t>
    </rPh>
    <phoneticPr fontId="14"/>
  </si>
  <si>
    <t>諸収入のうち　延滞金・加算金及び過料</t>
    <rPh sb="7" eb="9">
      <t>エンタイ</t>
    </rPh>
    <rPh sb="9" eb="10">
      <t>キン</t>
    </rPh>
    <rPh sb="11" eb="14">
      <t>カサンキン</t>
    </rPh>
    <rPh sb="14" eb="15">
      <t>オヨ</t>
    </rPh>
    <rPh sb="16" eb="18">
      <t>カリョウ</t>
    </rPh>
    <phoneticPr fontId="14"/>
  </si>
  <si>
    <t>諸収入のうち　預金利子</t>
    <rPh sb="7" eb="9">
      <t>ヨキン</t>
    </rPh>
    <rPh sb="9" eb="11">
      <t>リシ</t>
    </rPh>
    <phoneticPr fontId="14"/>
  </si>
  <si>
    <t>諸収入のうち　公営企業貸付金元利収入</t>
    <rPh sb="7" eb="9">
      <t>コウエイ</t>
    </rPh>
    <rPh sb="9" eb="11">
      <t>キギョウ</t>
    </rPh>
    <rPh sb="11" eb="13">
      <t>カシツケ</t>
    </rPh>
    <rPh sb="13" eb="14">
      <t>キン</t>
    </rPh>
    <rPh sb="14" eb="16">
      <t>ガンリ</t>
    </rPh>
    <rPh sb="16" eb="18">
      <t>シュウニュウ</t>
    </rPh>
    <phoneticPr fontId="14"/>
  </si>
  <si>
    <t>諸収入のうち　貸付金元利収入</t>
    <rPh sb="7" eb="9">
      <t>カシツケ</t>
    </rPh>
    <rPh sb="9" eb="10">
      <t>キン</t>
    </rPh>
    <rPh sb="10" eb="12">
      <t>ガンリ</t>
    </rPh>
    <rPh sb="12" eb="14">
      <t>シュウニュウ</t>
    </rPh>
    <phoneticPr fontId="14"/>
  </si>
  <si>
    <t>諸収入のうち　受託事業収入</t>
    <rPh sb="7" eb="9">
      <t>ジュタク</t>
    </rPh>
    <rPh sb="9" eb="11">
      <t>ジギョウ</t>
    </rPh>
    <rPh sb="11" eb="13">
      <t>シュウニュウ</t>
    </rPh>
    <phoneticPr fontId="14"/>
  </si>
  <si>
    <t>諸収入のうち　収益事業収入</t>
    <rPh sb="7" eb="9">
      <t>シュウエキ</t>
    </rPh>
    <rPh sb="9" eb="11">
      <t>ジギョウ</t>
    </rPh>
    <rPh sb="11" eb="13">
      <t>シュウニュウ</t>
    </rPh>
    <phoneticPr fontId="14"/>
  </si>
  <si>
    <t>諸収入のうち　雑入</t>
    <rPh sb="7" eb="8">
      <t>ザツ</t>
    </rPh>
    <rPh sb="8" eb="9">
      <t>ニュウ</t>
    </rPh>
    <phoneticPr fontId="14"/>
  </si>
  <si>
    <t>地方債</t>
    <rPh sb="0" eb="3">
      <t>チホウサイ</t>
    </rPh>
    <phoneticPr fontId="14"/>
  </si>
  <si>
    <t>特別区財政調整交付金</t>
    <rPh sb="0" eb="3">
      <t>トクベツク</t>
    </rPh>
    <rPh sb="3" eb="5">
      <t>ザイセイ</t>
    </rPh>
    <rPh sb="5" eb="7">
      <t>チョウセイ</t>
    </rPh>
    <rPh sb="7" eb="10">
      <t>コウフキン</t>
    </rPh>
    <phoneticPr fontId="14"/>
  </si>
  <si>
    <t>分担金及び交付金</t>
    <rPh sb="0" eb="3">
      <t>ブンタンキン</t>
    </rPh>
    <rPh sb="3" eb="4">
      <t>オヨ</t>
    </rPh>
    <rPh sb="5" eb="8">
      <t>コウフキン</t>
    </rPh>
    <phoneticPr fontId="14"/>
  </si>
  <si>
    <t>手数料</t>
    <rPh sb="0" eb="2">
      <t>テスウ</t>
    </rPh>
    <rPh sb="2" eb="3">
      <t>リョウ</t>
    </rPh>
    <phoneticPr fontId="14"/>
  </si>
  <si>
    <t>財産収入</t>
    <rPh sb="0" eb="2">
      <t>ザイサン</t>
    </rPh>
    <rPh sb="2" eb="4">
      <t>シュウニュウ</t>
    </rPh>
    <phoneticPr fontId="14"/>
  </si>
  <si>
    <t>繰越金</t>
    <rPh sb="0" eb="2">
      <t>クリコシ</t>
    </rPh>
    <rPh sb="2" eb="3">
      <t>キン</t>
    </rPh>
    <phoneticPr fontId="14"/>
  </si>
  <si>
    <t>操作１
歳入項目を選択してください。</t>
    <rPh sb="0" eb="2">
      <t>ソウサ</t>
    </rPh>
    <rPh sb="4" eb="6">
      <t>サイニュウ</t>
    </rPh>
    <rPh sb="6" eb="8">
      <t>コウモク</t>
    </rPh>
    <rPh sb="9" eb="11">
      <t>センタク</t>
    </rPh>
    <phoneticPr fontId="10"/>
  </si>
  <si>
    <t>操作２
歳入項目の内訳を選択してください。</t>
    <rPh sb="0" eb="2">
      <t>ソウサ</t>
    </rPh>
    <rPh sb="4" eb="6">
      <t>サイニュウ</t>
    </rPh>
    <rPh sb="6" eb="8">
      <t>コウモク</t>
    </rPh>
    <rPh sb="9" eb="11">
      <t>ウチワケ</t>
    </rPh>
    <rPh sb="12" eb="14">
      <t>センタク</t>
    </rPh>
    <phoneticPr fontId="5"/>
  </si>
  <si>
    <t>操作３
一覧表を表示したい都市区分を選択してください。</t>
    <rPh sb="0" eb="2">
      <t>ソウサ</t>
    </rPh>
    <rPh sb="4" eb="6">
      <t>イチラン</t>
    </rPh>
    <rPh sb="6" eb="7">
      <t>ヒョウ</t>
    </rPh>
    <rPh sb="8" eb="10">
      <t>ヒョウジ</t>
    </rPh>
    <rPh sb="13" eb="15">
      <t>トシ</t>
    </rPh>
    <rPh sb="15" eb="17">
      <t>クブン</t>
    </rPh>
    <rPh sb="18" eb="20">
      <t>センタク</t>
    </rPh>
    <phoneticPr fontId="5"/>
  </si>
  <si>
    <t>TOPへ戻る</t>
    <phoneticPr fontId="10"/>
  </si>
  <si>
    <t>使用料のうち　高等学校授業料</t>
    <rPh sb="0" eb="2">
      <t>シヨウ</t>
    </rPh>
    <rPh sb="2" eb="3">
      <t>リョウ</t>
    </rPh>
    <rPh sb="7" eb="9">
      <t>コウトウ</t>
    </rPh>
    <rPh sb="9" eb="11">
      <t>ガッコウ</t>
    </rPh>
    <rPh sb="11" eb="14">
      <t>ジュギョウリョウ</t>
    </rPh>
    <phoneticPr fontId="14"/>
  </si>
  <si>
    <t>単位：千円</t>
    <rPh sb="0" eb="2">
      <t>タンイ</t>
    </rPh>
    <rPh sb="3" eb="5">
      <t>センエン</t>
    </rPh>
    <phoneticPr fontId="5"/>
  </si>
  <si>
    <t>TOPへ戻る</t>
    <phoneticPr fontId="10"/>
  </si>
  <si>
    <t>政令市</t>
  </si>
  <si>
    <t>北海道</t>
  </si>
  <si>
    <t>札幌市</t>
  </si>
  <si>
    <t>-</t>
  </si>
  <si>
    <t>中核市</t>
  </si>
  <si>
    <t>函館市</t>
  </si>
  <si>
    <t>中都市</t>
  </si>
  <si>
    <t>小樽市</t>
  </si>
  <si>
    <t>旭川市</t>
  </si>
  <si>
    <t>釧路市</t>
  </si>
  <si>
    <t>帯広市</t>
  </si>
  <si>
    <t>北見市</t>
  </si>
  <si>
    <t>苫小牧市</t>
  </si>
  <si>
    <t>江別市</t>
  </si>
  <si>
    <t>青森県</t>
  </si>
  <si>
    <t>青森市</t>
  </si>
  <si>
    <t>弘前市</t>
  </si>
  <si>
    <t>特例市</t>
  </si>
  <si>
    <t>八戸市</t>
  </si>
  <si>
    <t>岩手県</t>
  </si>
  <si>
    <t>盛岡市</t>
  </si>
  <si>
    <t>小都市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</si>
  <si>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</si>
  <si>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</si>
  <si>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</si>
  <si>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</si>
  <si>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</si>
  <si>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</si>
  <si>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</si>
  <si>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</si>
  <si>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</si>
  <si>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</si>
  <si>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</si>
  <si>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</si>
  <si>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滝沢市</t>
  </si>
  <si>
    <t>町村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</si>
  <si>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</si>
  <si>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</si>
  <si>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</si>
  <si>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</si>
  <si>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</si>
  <si>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</si>
  <si>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</si>
  <si>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</si>
  <si>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</si>
  <si>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</si>
  <si>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</si>
  <si>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</si>
  <si>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</si>
  <si>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</si>
  <si>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</si>
  <si>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</si>
  <si>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</si>
  <si>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</si>
  <si>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</si>
  <si>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宮城県</t>
  </si>
  <si>
    <t>仙台市</t>
  </si>
  <si>
    <t>石巻市</t>
  </si>
  <si>
    <t>大崎市</t>
  </si>
  <si>
    <t>秋田県</t>
  </si>
  <si>
    <t>秋田市</t>
  </si>
  <si>
    <t>山形県</t>
  </si>
  <si>
    <t>山形市</t>
  </si>
  <si>
    <t>鶴岡市</t>
  </si>
  <si>
    <t>酒田市</t>
  </si>
  <si>
    <t>福島県</t>
  </si>
  <si>
    <t>福島市</t>
  </si>
  <si>
    <t>会津若松市</t>
  </si>
  <si>
    <t>郡山市</t>
  </si>
  <si>
    <t>いわき市</t>
  </si>
  <si>
    <t>茨城県</t>
  </si>
  <si>
    <t>水戸市</t>
  </si>
  <si>
    <t>日立市</t>
  </si>
  <si>
    <t>土浦市</t>
  </si>
  <si>
    <t>古河市</t>
  </si>
  <si>
    <t>取手市</t>
  </si>
  <si>
    <t>つくば市</t>
  </si>
  <si>
    <t>ひたちなか市</t>
  </si>
  <si>
    <t>筑西市</t>
  </si>
  <si>
    <t>栃木県</t>
  </si>
  <si>
    <t>宇都宮市</t>
  </si>
  <si>
    <t>足利市</t>
  </si>
  <si>
    <t>栃木市</t>
  </si>
  <si>
    <t>佐野市</t>
  </si>
  <si>
    <t>小山市</t>
  </si>
  <si>
    <t>那須塩原市</t>
  </si>
  <si>
    <t>鹿沼市</t>
  </si>
  <si>
    <t>群馬県</t>
  </si>
  <si>
    <t>前橋市</t>
  </si>
  <si>
    <t>高崎市</t>
  </si>
  <si>
    <t>桐生市</t>
  </si>
  <si>
    <t>伊勢崎市</t>
  </si>
  <si>
    <t>太田市</t>
  </si>
  <si>
    <t>埼玉県</t>
  </si>
  <si>
    <t>さいたま市</t>
  </si>
  <si>
    <t>川越市</t>
  </si>
  <si>
    <t>熊谷市</t>
  </si>
  <si>
    <t>川口市</t>
  </si>
  <si>
    <t>所沢市</t>
  </si>
  <si>
    <t>加須市</t>
  </si>
  <si>
    <t>春日部市</t>
  </si>
  <si>
    <t>狭山市</t>
  </si>
  <si>
    <t>鴻巣市</t>
  </si>
  <si>
    <t>深谷市</t>
  </si>
  <si>
    <t>上尾市</t>
  </si>
  <si>
    <t>草加市</t>
  </si>
  <si>
    <t>越谷市</t>
  </si>
  <si>
    <t>戸田市</t>
  </si>
  <si>
    <t>入間市</t>
  </si>
  <si>
    <t>朝霞市</t>
  </si>
  <si>
    <t>新座市</t>
  </si>
  <si>
    <t>久喜市</t>
  </si>
  <si>
    <t>富士見市</t>
  </si>
  <si>
    <t>三郷市</t>
  </si>
  <si>
    <t>坂戸市</t>
  </si>
  <si>
    <t>ふじみ野市</t>
  </si>
  <si>
    <t>千葉県</t>
  </si>
  <si>
    <t>千葉市</t>
  </si>
  <si>
    <t>市川市</t>
  </si>
  <si>
    <t>船橋市</t>
  </si>
  <si>
    <t>木更津市</t>
  </si>
  <si>
    <t>松戸市</t>
  </si>
  <si>
    <t>野田市</t>
  </si>
  <si>
    <t>成田市</t>
  </si>
  <si>
    <t>佐倉市</t>
  </si>
  <si>
    <t>習志野市</t>
  </si>
  <si>
    <t>柏市</t>
  </si>
  <si>
    <t>市原市</t>
  </si>
  <si>
    <t>流山市</t>
  </si>
  <si>
    <t>八千代市</t>
  </si>
  <si>
    <t>我孫子市</t>
  </si>
  <si>
    <t>鎌ケ谷市</t>
  </si>
  <si>
    <t>浦安市</t>
  </si>
  <si>
    <t>特別区</t>
  </si>
  <si>
    <t>東京都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</si>
  <si>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</si>
  <si>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</si>
  <si>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</si>
  <si>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</si>
  <si>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</si>
  <si>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</si>
  <si>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</si>
  <si>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</si>
  <si>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</si>
  <si>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</si>
  <si>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</si>
  <si>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</si>
  <si>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</si>
  <si>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</si>
  <si>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</si>
  <si>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</si>
  <si>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</si>
  <si>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</si>
  <si>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</si>
  <si>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</si>
  <si>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</si>
  <si>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</si>
  <si>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</si>
  <si>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</si>
  <si>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</si>
  <si>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</si>
  <si>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</si>
  <si>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</si>
  <si>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</si>
  <si>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</si>
  <si>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</si>
  <si>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</si>
  <si>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</si>
  <si>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</si>
  <si>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</si>
  <si>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</si>
  <si>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</si>
  <si>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東久留米市</t>
  </si>
  <si>
    <t>多摩市</t>
  </si>
  <si>
    <t>西東京市</t>
  </si>
  <si>
    <t>神奈川県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</si>
  <si>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</si>
  <si>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</si>
  <si>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</si>
  <si>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</si>
  <si>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</si>
  <si>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</si>
  <si>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</si>
  <si>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</si>
  <si>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</si>
  <si>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秦野市</t>
  </si>
  <si>
    <t>厚木市</t>
  </si>
  <si>
    <t>大和市</t>
  </si>
  <si>
    <t>伊勢原市</t>
  </si>
  <si>
    <t>海老名市</t>
  </si>
  <si>
    <t>座間市</t>
  </si>
  <si>
    <t>新潟県</t>
  </si>
  <si>
    <t>新潟市</t>
  </si>
  <si>
    <t>長岡市</t>
  </si>
  <si>
    <t>上越市</t>
  </si>
  <si>
    <t>三条市</t>
  </si>
  <si>
    <t>新発田市</t>
  </si>
  <si>
    <t>富山県</t>
  </si>
  <si>
    <t>富山市</t>
  </si>
  <si>
    <t>高岡市</t>
  </si>
  <si>
    <t>石川県</t>
  </si>
  <si>
    <t>金沢市</t>
  </si>
  <si>
    <t>小松市</t>
  </si>
  <si>
    <t>白山市</t>
  </si>
  <si>
    <t>福井県</t>
  </si>
  <si>
    <t>福井市</t>
  </si>
  <si>
    <t>山梨県</t>
  </si>
  <si>
    <t>甲府市</t>
  </si>
  <si>
    <t>長野県</t>
  </si>
  <si>
    <t>長野市</t>
  </si>
  <si>
    <t>松本市</t>
  </si>
  <si>
    <t>上田市</t>
  </si>
  <si>
    <t>飯田市</t>
  </si>
  <si>
    <t>佐久市</t>
  </si>
  <si>
    <t>岐阜県</t>
  </si>
  <si>
    <t>岐阜市</t>
  </si>
  <si>
    <t>大垣市</t>
  </si>
  <si>
    <t>多治見市</t>
  </si>
  <si>
    <t>各務原市</t>
  </si>
  <si>
    <t>静岡県</t>
  </si>
  <si>
    <t>静岡市</t>
  </si>
  <si>
    <t>浜松市</t>
  </si>
  <si>
    <t>沼津市</t>
  </si>
  <si>
    <t>三島市</t>
  </si>
  <si>
    <t>富士宮市</t>
  </si>
  <si>
    <t>島田市</t>
  </si>
  <si>
    <t>富士市</t>
  </si>
  <si>
    <t>磐田市</t>
  </si>
  <si>
    <t>焼津市</t>
  </si>
  <si>
    <t>掛川市</t>
  </si>
  <si>
    <t>藤枝市</t>
  </si>
  <si>
    <t>愛知県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</si>
  <si>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</si>
  <si>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</si>
  <si>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</si>
  <si>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</si>
  <si>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</si>
  <si>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</si>
  <si>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</si>
  <si>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</si>
  <si>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刈谷市</t>
  </si>
  <si>
    <t>豊田市</t>
  </si>
  <si>
    <t>安城市</t>
  </si>
  <si>
    <t>西尾市</t>
  </si>
  <si>
    <t>小牧市</t>
  </si>
  <si>
    <t>稲沢市</t>
  </si>
  <si>
    <t>東海市</t>
  </si>
  <si>
    <t>三重県</t>
  </si>
  <si>
    <t>津市</t>
  </si>
  <si>
    <t>四日市市</t>
  </si>
  <si>
    <t>伊勢市</t>
  </si>
  <si>
    <t>松阪市</t>
  </si>
  <si>
    <t>桑名市</t>
  </si>
  <si>
    <t>鈴鹿市</t>
  </si>
  <si>
    <t>滋賀県</t>
  </si>
  <si>
    <t>大津市</t>
  </si>
  <si>
    <t>彦根市</t>
  </si>
  <si>
    <t>長浜市</t>
  </si>
  <si>
    <t>草津市</t>
  </si>
  <si>
    <t>東近江市</t>
  </si>
  <si>
    <t>京都府</t>
  </si>
  <si>
    <t>京都市</t>
  </si>
  <si>
    <t>宇治市</t>
  </si>
  <si>
    <t>大阪府</t>
  </si>
  <si>
    <t>大阪市</t>
  </si>
  <si>
    <t>堺市</t>
  </si>
  <si>
    <t>岸和田市</t>
  </si>
  <si>
    <t>豊中市</t>
  </si>
  <si>
    <t>池田市</t>
  </si>
  <si>
    <t>吹田市</t>
  </si>
  <si>
    <t>高槻市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</si>
  <si>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</si>
  <si>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</si>
  <si>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</si>
  <si>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</si>
  <si>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</si>
  <si>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</si>
  <si>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</si>
  <si>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</si>
  <si>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</si>
  <si>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</si>
  <si>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</si>
  <si>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</si>
  <si>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羽曳野市</t>
  </si>
  <si>
    <t>門真市</t>
  </si>
  <si>
    <t>東大阪市</t>
  </si>
  <si>
    <t>兵庫県</t>
  </si>
  <si>
    <t>神戸市</t>
  </si>
  <si>
    <t>姫路市</t>
  </si>
  <si>
    <t>尼崎市</t>
  </si>
  <si>
    <t>明石市</t>
  </si>
  <si>
    <t>西宮市</t>
  </si>
  <si>
    <t>伊丹市</t>
  </si>
  <si>
    <t>加古川市</t>
  </si>
  <si>
    <t>宝塚市</t>
  </si>
  <si>
    <t>川西市</t>
  </si>
  <si>
    <t>三田市</t>
  </si>
  <si>
    <t>奈良県</t>
  </si>
  <si>
    <t>奈良市</t>
  </si>
  <si>
    <t>橿原市</t>
  </si>
  <si>
    <t>生駒市</t>
  </si>
  <si>
    <t>和歌山県</t>
  </si>
  <si>
    <t>和歌山市</t>
  </si>
  <si>
    <t>鳥取県</t>
  </si>
  <si>
    <t>鳥取市</t>
  </si>
  <si>
    <t>米子市</t>
  </si>
  <si>
    <t>島根県</t>
  </si>
  <si>
    <t>松江市</t>
  </si>
  <si>
    <t>出雲市</t>
  </si>
  <si>
    <t>岡山県</t>
  </si>
  <si>
    <t>岡山市</t>
  </si>
  <si>
    <t>倉敷市</t>
  </si>
  <si>
    <t>津山市</t>
  </si>
  <si>
    <t>広島県</t>
  </si>
  <si>
    <t>広島市</t>
  </si>
  <si>
    <t>呉市</t>
  </si>
  <si>
    <t>三原市</t>
  </si>
  <si>
    <t>尾道市</t>
  </si>
  <si>
    <t>福山市</t>
  </si>
  <si>
    <t>東広島市</t>
  </si>
  <si>
    <t>廿日市市</t>
  </si>
  <si>
    <t>山口県</t>
  </si>
  <si>
    <t>下関市</t>
  </si>
  <si>
    <t>宇部市</t>
  </si>
  <si>
    <t>山口市</t>
  </si>
  <si>
    <t>防府市</t>
  </si>
  <si>
    <t>岩国市</t>
  </si>
  <si>
    <t>周南市</t>
  </si>
  <si>
    <t>徳島県</t>
  </si>
  <si>
    <t>徳島市</t>
  </si>
  <si>
    <t>香川県</t>
  </si>
  <si>
    <t>高松市</t>
  </si>
  <si>
    <t>丸亀市</t>
  </si>
  <si>
    <t>愛媛県</t>
  </si>
  <si>
    <t>松山市</t>
  </si>
  <si>
    <t>今治市</t>
  </si>
  <si>
    <t>新居浜市</t>
  </si>
  <si>
    <t>西条市</t>
  </si>
  <si>
    <t>高知県</t>
  </si>
  <si>
    <t>高知市</t>
  </si>
  <si>
    <t>福岡県</t>
  </si>
  <si>
    <t>北九州市</t>
  </si>
  <si>
    <t>福岡市</t>
  </si>
  <si>
    <t>久留米市</t>
  </si>
  <si>
    <t>佐賀県</t>
  </si>
  <si>
    <t>佐賀市</t>
  </si>
  <si>
    <t>唐津市</t>
  </si>
  <si>
    <t>長崎県</t>
  </si>
  <si>
    <t>長崎市</t>
  </si>
  <si>
    <t>佐世保市</t>
  </si>
  <si>
    <t>諫早市</t>
  </si>
  <si>
    <t>熊本県</t>
  </si>
  <si>
    <t>熊本市</t>
  </si>
  <si>
    <t>八代市</t>
  </si>
  <si>
    <t>大分県</t>
  </si>
  <si>
    <t>大分市</t>
  </si>
  <si>
    <t>別府市</t>
  </si>
  <si>
    <t>宮崎県</t>
  </si>
  <si>
    <t>宮崎市</t>
  </si>
  <si>
    <t>都城市</t>
  </si>
  <si>
    <t>延岡市</t>
  </si>
  <si>
    <t>鹿児島県</t>
  </si>
  <si>
    <t>鹿児島市</t>
  </si>
  <si>
    <t>鹿屋市</t>
  </si>
  <si>
    <t>霧島市</t>
  </si>
  <si>
    <t>沖縄県</t>
  </si>
  <si>
    <t>那覇市</t>
  </si>
  <si>
    <t>浦添市</t>
  </si>
  <si>
    <t>沖縄市</t>
  </si>
  <si>
    <t>うるま市</t>
  </si>
  <si>
    <t>都市名</t>
  </si>
  <si>
    <t>12 国庫支出金内訳のがんばる地域交付金は、平成26年度のみ掲載している。</t>
  </si>
  <si>
    <t>13 国庫支出金内訳の地域活性化・地域住民生活等緊急支援交付金は、平成27年度のみ掲載している。</t>
  </si>
  <si>
    <t>（参考）</t>
    <rPh sb="1" eb="3">
      <t>サンコウ</t>
    </rPh>
    <phoneticPr fontId="4"/>
  </si>
  <si>
    <t>不納欠損額</t>
    <rPh sb="0" eb="2">
      <t>フノウ</t>
    </rPh>
    <rPh sb="2" eb="4">
      <t>ケッソン</t>
    </rPh>
    <rPh sb="4" eb="5">
      <t>ガク</t>
    </rPh>
    <phoneticPr fontId="4"/>
  </si>
  <si>
    <t>一</t>
    <rPh sb="0" eb="1">
      <t>１</t>
    </rPh>
    <phoneticPr fontId="4"/>
  </si>
  <si>
    <t>二</t>
    <rPh sb="0" eb="1">
      <t>２</t>
    </rPh>
    <phoneticPr fontId="4"/>
  </si>
  <si>
    <t>三</t>
    <rPh sb="0" eb="1">
      <t>３</t>
    </rPh>
    <phoneticPr fontId="4"/>
  </si>
  <si>
    <t>使用料内訳</t>
    <rPh sb="0" eb="3">
      <t>シヨウリョウ</t>
    </rPh>
    <rPh sb="3" eb="5">
      <t>ウチワケ</t>
    </rPh>
    <phoneticPr fontId="4"/>
  </si>
  <si>
    <t>四</t>
    <rPh sb="0" eb="1">
      <t>４</t>
    </rPh>
    <phoneticPr fontId="4"/>
  </si>
  <si>
    <t>五</t>
    <rPh sb="0" eb="1">
      <t>５</t>
    </rPh>
    <phoneticPr fontId="4"/>
  </si>
  <si>
    <t>六</t>
    <rPh sb="0" eb="1">
      <t>６</t>
    </rPh>
    <phoneticPr fontId="4"/>
  </si>
  <si>
    <t>七</t>
    <rPh sb="0" eb="1">
      <t>７</t>
    </rPh>
    <phoneticPr fontId="4"/>
  </si>
  <si>
    <t>児童手当等
交付金</t>
    <rPh sb="0" eb="2">
      <t>ジドウ</t>
    </rPh>
    <rPh sb="2" eb="4">
      <t>テアテ</t>
    </rPh>
    <rPh sb="4" eb="5">
      <t>トウ</t>
    </rPh>
    <rPh sb="6" eb="9">
      <t>コウフキン</t>
    </rPh>
    <phoneticPr fontId="4"/>
  </si>
  <si>
    <r>
      <rPr>
        <sz val="11"/>
        <color indexed="8"/>
        <rFont val="ＭＳ ゴシック"/>
        <family val="3"/>
        <charset val="128"/>
      </rPr>
      <t>社会資本整備
総合交付金</t>
    </r>
    <rPh sb="0" eb="2">
      <t>シャカイ</t>
    </rPh>
    <rPh sb="2" eb="4">
      <t>シホン</t>
    </rPh>
    <rPh sb="4" eb="6">
      <t>セイビ</t>
    </rPh>
    <rPh sb="7" eb="9">
      <t>ソウゴウ</t>
    </rPh>
    <phoneticPr fontId="4"/>
  </si>
  <si>
    <t>地域活性化・
地域住民生活等
緊急支援交付金</t>
    <rPh sb="0" eb="2">
      <t>チイキ</t>
    </rPh>
    <rPh sb="2" eb="5">
      <t>カッセイカ</t>
    </rPh>
    <rPh sb="7" eb="9">
      <t>チイキ</t>
    </rPh>
    <rPh sb="9" eb="11">
      <t>ジュウミン</t>
    </rPh>
    <rPh sb="11" eb="13">
      <t>セイカツ</t>
    </rPh>
    <rPh sb="13" eb="14">
      <t>トウ</t>
    </rPh>
    <rPh sb="15" eb="17">
      <t>キンキュウ</t>
    </rPh>
    <rPh sb="17" eb="19">
      <t>シエン</t>
    </rPh>
    <rPh sb="19" eb="22">
      <t>コウフキン</t>
    </rPh>
    <phoneticPr fontId="4"/>
  </si>
  <si>
    <t>地方創生
関係交付金</t>
    <rPh sb="0" eb="2">
      <t>チホウ</t>
    </rPh>
    <rPh sb="2" eb="4">
      <t>ソウセイ</t>
    </rPh>
    <rPh sb="5" eb="7">
      <t>カンケイ</t>
    </rPh>
    <rPh sb="7" eb="10">
      <t>コウフキン</t>
    </rPh>
    <phoneticPr fontId="2"/>
  </si>
  <si>
    <t>地方税</t>
    <rPh sb="0" eb="3">
      <t>チホウゼイ</t>
    </rPh>
    <phoneticPr fontId="4"/>
  </si>
  <si>
    <t>分担金及び負担金</t>
    <rPh sb="0" eb="3">
      <t>ブンタンキン</t>
    </rPh>
    <rPh sb="3" eb="4">
      <t>オヨ</t>
    </rPh>
    <rPh sb="5" eb="8">
      <t>フタンキン</t>
    </rPh>
    <phoneticPr fontId="4"/>
  </si>
  <si>
    <t>使用料</t>
    <rPh sb="0" eb="3">
      <t>シヨウリョウ</t>
    </rPh>
    <phoneticPr fontId="4"/>
  </si>
  <si>
    <t>手数料</t>
    <rPh sb="0" eb="3">
      <t>テスウリョウ</t>
    </rPh>
    <phoneticPr fontId="4"/>
  </si>
  <si>
    <t>財産収入</t>
    <rPh sb="0" eb="2">
      <t>ザイサン</t>
    </rPh>
    <rPh sb="2" eb="4">
      <t>シュウニュウ</t>
    </rPh>
    <phoneticPr fontId="4"/>
  </si>
  <si>
    <t>授業料</t>
    <rPh sb="0" eb="3">
      <t>ジュギョウリョウ</t>
    </rPh>
    <phoneticPr fontId="4"/>
  </si>
  <si>
    <t>保育所使用料</t>
    <rPh sb="0" eb="2">
      <t>ホイク</t>
    </rPh>
    <rPh sb="2" eb="3">
      <t>ショ</t>
    </rPh>
    <rPh sb="3" eb="6">
      <t>シヨウリョウ</t>
    </rPh>
    <phoneticPr fontId="4"/>
  </si>
  <si>
    <t>公営住宅使用料</t>
    <rPh sb="0" eb="2">
      <t>コウエイ</t>
    </rPh>
    <rPh sb="2" eb="4">
      <t>ジュウタク</t>
    </rPh>
    <rPh sb="4" eb="7">
      <t>シヨウリョウ</t>
    </rPh>
    <phoneticPr fontId="4"/>
  </si>
  <si>
    <t>-</t>
    <phoneticPr fontId="5"/>
  </si>
  <si>
    <t>2014</t>
  </si>
  <si>
    <t>2015</t>
  </si>
  <si>
    <t>2016</t>
  </si>
  <si>
    <t>　　 4  国庫支出金内訳の結核医療費負担金は、昭和55年度～平成18年度まで掲載している。</t>
    <phoneticPr fontId="14"/>
  </si>
  <si>
    <t>8  国庫支出金内訳の地方道路整備臨時交付金は、平成19年度～平成20年度まで掲載している。</t>
    <phoneticPr fontId="14"/>
  </si>
  <si>
    <t>経年比較表（市町村別決算状況調）</t>
    <phoneticPr fontId="4"/>
  </si>
  <si>
    <t>大牟田市</t>
  </si>
  <si>
    <t>飯塚市</t>
  </si>
  <si>
    <t>筑紫野市</t>
  </si>
  <si>
    <t>春日市</t>
  </si>
  <si>
    <t>団体コード</t>
  </si>
  <si>
    <t>7  国庫支出金内訳の地域活力基盤創造交付金は、平成21年度のみ掲載している。</t>
    <phoneticPr fontId="14"/>
  </si>
  <si>
    <t>順位</t>
    <rPh sb="0" eb="1">
      <t>ジュン</t>
    </rPh>
    <rPh sb="1" eb="2">
      <t>クライ</t>
    </rPh>
    <phoneticPr fontId="10"/>
  </si>
  <si>
    <t>9  国庫支出金内訳の産炭地域振興臨時交付金は、昭和55年度～平成18年度まで掲載している。</t>
    <phoneticPr fontId="14"/>
  </si>
  <si>
    <t>　　 5  国庫支出金内訳の老人保護費負担金、都道府県支出金内訳の老人保護費負担金は、昭和55年度～平成21年度まで掲載している。</t>
    <phoneticPr fontId="14"/>
  </si>
  <si>
    <t>1</t>
    <phoneticPr fontId="4"/>
  </si>
  <si>
    <t>4</t>
    <phoneticPr fontId="4"/>
  </si>
  <si>
    <t>2</t>
    <phoneticPr fontId="4"/>
  </si>
  <si>
    <t>3</t>
    <phoneticPr fontId="4"/>
  </si>
  <si>
    <t>11</t>
    <phoneticPr fontId="4"/>
  </si>
  <si>
    <t>23</t>
    <phoneticPr fontId="14"/>
  </si>
  <si>
    <t>24</t>
    <phoneticPr fontId="14"/>
  </si>
  <si>
    <t>(3)</t>
    <phoneticPr fontId="4"/>
  </si>
  <si>
    <t>6  国庫支出金内訳の老人医療費負担金、都道府県支出金内訳の老人医療費負担金は、昭和55年度～昭和57年度まで掲載している。</t>
    <phoneticPr fontId="14"/>
  </si>
  <si>
    <t>14</t>
    <phoneticPr fontId="4"/>
  </si>
  <si>
    <t>19</t>
    <phoneticPr fontId="4"/>
  </si>
  <si>
    <t>(2)</t>
    <phoneticPr fontId="4"/>
  </si>
  <si>
    <t>地域活力基盤創造
交付金</t>
    <phoneticPr fontId="4"/>
  </si>
  <si>
    <t>9</t>
    <phoneticPr fontId="4"/>
  </si>
  <si>
    <t>十五</t>
    <rPh sb="0" eb="1">
      <t>ジュウ</t>
    </rPh>
    <rPh sb="1" eb="2">
      <t>ゴ</t>
    </rPh>
    <phoneticPr fontId="4"/>
  </si>
  <si>
    <t>十六</t>
    <phoneticPr fontId="4"/>
  </si>
  <si>
    <t>十八</t>
    <phoneticPr fontId="4"/>
  </si>
  <si>
    <t>二十</t>
    <phoneticPr fontId="4"/>
  </si>
  <si>
    <t>二十一</t>
    <rPh sb="0" eb="3">
      <t>ニジュウイチ</t>
    </rPh>
    <phoneticPr fontId="4"/>
  </si>
  <si>
    <t>二十二</t>
    <rPh sb="0" eb="3">
      <t>ニジュウニ</t>
    </rPh>
    <phoneticPr fontId="4"/>
  </si>
  <si>
    <t>二十四</t>
    <rPh sb="0" eb="3">
      <t>ニジュウヨン</t>
    </rPh>
    <phoneticPr fontId="4"/>
  </si>
  <si>
    <t>二十七</t>
    <phoneticPr fontId="4"/>
  </si>
  <si>
    <t>二十八</t>
    <rPh sb="0" eb="3">
      <t>ニジュウハチ</t>
    </rPh>
    <phoneticPr fontId="4"/>
  </si>
  <si>
    <t>二十九</t>
    <rPh sb="0" eb="3">
      <t>ニジュウキュウ</t>
    </rPh>
    <phoneticPr fontId="4"/>
  </si>
  <si>
    <t>5</t>
    <phoneticPr fontId="4"/>
  </si>
  <si>
    <t>6</t>
    <phoneticPr fontId="4"/>
  </si>
  <si>
    <t>7</t>
    <phoneticPr fontId="4"/>
  </si>
  <si>
    <t>分離課税所得割
交付金</t>
    <rPh sb="0" eb="2">
      <t>ブンリ</t>
    </rPh>
    <rPh sb="2" eb="4">
      <t>カゼイ</t>
    </rPh>
    <rPh sb="4" eb="6">
      <t>ショトク</t>
    </rPh>
    <rPh sb="6" eb="7">
      <t>ワリ</t>
    </rPh>
    <rPh sb="8" eb="11">
      <t>コウフキン</t>
    </rPh>
    <phoneticPr fontId="4"/>
  </si>
  <si>
    <t>道府県民税所得割
臨時交付金</t>
    <rPh sb="0" eb="3">
      <t>ドウフケン</t>
    </rPh>
    <rPh sb="3" eb="4">
      <t>ミン</t>
    </rPh>
    <rPh sb="4" eb="5">
      <t>ゼイ</t>
    </rPh>
    <rPh sb="5" eb="7">
      <t>ショトク</t>
    </rPh>
    <rPh sb="7" eb="8">
      <t>ワリ</t>
    </rPh>
    <rPh sb="9" eb="11">
      <t>リンジ</t>
    </rPh>
    <rPh sb="11" eb="14">
      <t>コウフキン</t>
    </rPh>
    <phoneticPr fontId="4"/>
  </si>
  <si>
    <t>地方交付税</t>
    <phoneticPr fontId="14"/>
  </si>
  <si>
    <t>8</t>
    <phoneticPr fontId="4"/>
  </si>
  <si>
    <t>10</t>
    <phoneticPr fontId="4"/>
  </si>
  <si>
    <t>12</t>
    <phoneticPr fontId="4"/>
  </si>
  <si>
    <t>13</t>
    <phoneticPr fontId="4"/>
  </si>
  <si>
    <t>15</t>
    <phoneticPr fontId="4"/>
  </si>
  <si>
    <t>16</t>
    <phoneticPr fontId="4"/>
  </si>
  <si>
    <t>17</t>
    <phoneticPr fontId="4"/>
  </si>
  <si>
    <t>18</t>
    <phoneticPr fontId="4"/>
  </si>
  <si>
    <t>20</t>
    <phoneticPr fontId="4"/>
  </si>
  <si>
    <t>25</t>
    <phoneticPr fontId="14"/>
  </si>
  <si>
    <t>26</t>
    <phoneticPr fontId="14"/>
  </si>
  <si>
    <t>27</t>
    <phoneticPr fontId="14"/>
  </si>
  <si>
    <t>(1)</t>
    <phoneticPr fontId="4"/>
  </si>
  <si>
    <t>地方道路整備
臨時交付金</t>
    <phoneticPr fontId="4"/>
  </si>
  <si>
    <t>産炭地域振興
臨時交付金</t>
    <phoneticPr fontId="4"/>
  </si>
  <si>
    <t>がんばる地域
交付金</t>
    <phoneticPr fontId="14"/>
  </si>
  <si>
    <t>(4)</t>
    <phoneticPr fontId="4"/>
  </si>
  <si>
    <t>(5)</t>
    <phoneticPr fontId="4"/>
  </si>
  <si>
    <t>(6)</t>
    <phoneticPr fontId="4"/>
  </si>
  <si>
    <t>(9)</t>
    <phoneticPr fontId="4"/>
  </si>
  <si>
    <t>(10)</t>
    <phoneticPr fontId="4"/>
  </si>
  <si>
    <t>(ｱ)</t>
    <phoneticPr fontId="4"/>
  </si>
  <si>
    <t>(ｲ)</t>
    <phoneticPr fontId="4"/>
  </si>
  <si>
    <t>(ｳ)</t>
    <phoneticPr fontId="4"/>
  </si>
  <si>
    <t>2017</t>
  </si>
  <si>
    <t>十七</t>
    <phoneticPr fontId="4"/>
  </si>
  <si>
    <t>分担金及び負担金内訳</t>
    <rPh sb="0" eb="3">
      <t>ブンタンキン</t>
    </rPh>
    <rPh sb="3" eb="4">
      <t>オヨ</t>
    </rPh>
    <rPh sb="5" eb="8">
      <t>フタンキン</t>
    </rPh>
    <rPh sb="8" eb="10">
      <t>ウチワケ</t>
    </rPh>
    <phoneticPr fontId="4"/>
  </si>
  <si>
    <t>十九</t>
    <phoneticPr fontId="4"/>
  </si>
  <si>
    <t>手数料内訳</t>
    <rPh sb="0" eb="3">
      <t>テスウリョウ</t>
    </rPh>
    <rPh sb="3" eb="5">
      <t>ウチワケ</t>
    </rPh>
    <phoneticPr fontId="4"/>
  </si>
  <si>
    <t>二十三</t>
    <phoneticPr fontId="4"/>
  </si>
  <si>
    <t>財産収入内訳</t>
    <rPh sb="4" eb="6">
      <t>ウチワケ</t>
    </rPh>
    <phoneticPr fontId="4"/>
  </si>
  <si>
    <t>寄附金内訳</t>
    <rPh sb="0" eb="3">
      <t>キフキン</t>
    </rPh>
    <rPh sb="3" eb="5">
      <t>ウチワケ</t>
    </rPh>
    <phoneticPr fontId="4"/>
  </si>
  <si>
    <t>二十六</t>
    <phoneticPr fontId="4"/>
  </si>
  <si>
    <t>繰越金内訳</t>
    <rPh sb="0" eb="2">
      <t>クリコシ</t>
    </rPh>
    <rPh sb="2" eb="3">
      <t>キン</t>
    </rPh>
    <rPh sb="3" eb="5">
      <t>ウチワケ</t>
    </rPh>
    <phoneticPr fontId="4"/>
  </si>
  <si>
    <t>分担金及び負担金</t>
    <rPh sb="0" eb="3">
      <t>ブンタンキン</t>
    </rPh>
    <rPh sb="3" eb="4">
      <t>オヨ</t>
    </rPh>
    <rPh sb="5" eb="7">
      <t>フタン</t>
    </rPh>
    <rPh sb="7" eb="8">
      <t>キン</t>
    </rPh>
    <phoneticPr fontId="4"/>
  </si>
  <si>
    <t>財産収入</t>
    <rPh sb="0" eb="4">
      <t>ザイサンシュウニュウ</t>
    </rPh>
    <phoneticPr fontId="4"/>
  </si>
  <si>
    <t>繰越金</t>
    <phoneticPr fontId="4"/>
  </si>
  <si>
    <t>ふるさと納税</t>
    <rPh sb="4" eb="6">
      <t>ノウゼイ</t>
    </rPh>
    <phoneticPr fontId="4"/>
  </si>
  <si>
    <t>地方創生応援税制
に係る寄附金</t>
    <rPh sb="0" eb="2">
      <t>チホウ</t>
    </rPh>
    <rPh sb="2" eb="4">
      <t>ソウセイ</t>
    </rPh>
    <rPh sb="4" eb="6">
      <t>オウエン</t>
    </rPh>
    <rPh sb="6" eb="8">
      <t>ゼイセイ</t>
    </rPh>
    <rPh sb="10" eb="11">
      <t>カカワ</t>
    </rPh>
    <rPh sb="12" eb="15">
      <t>キフキン</t>
    </rPh>
    <phoneticPr fontId="4"/>
  </si>
  <si>
    <t>2018</t>
  </si>
  <si>
    <t>財産収入のうち　財産運用収入</t>
    <rPh sb="0" eb="2">
      <t>ザイサン</t>
    </rPh>
    <rPh sb="2" eb="4">
      <t>シュウニュウ</t>
    </rPh>
    <rPh sb="8" eb="10">
      <t>ザイサン</t>
    </rPh>
    <rPh sb="10" eb="12">
      <t>ウンヨウ</t>
    </rPh>
    <rPh sb="12" eb="14">
      <t>シュウニュウ</t>
    </rPh>
    <phoneticPr fontId="14"/>
  </si>
  <si>
    <t>財産収入のうち　財産売払収入</t>
    <rPh sb="0" eb="2">
      <t>ザイサン</t>
    </rPh>
    <rPh sb="2" eb="4">
      <t>シュウニュウ</t>
    </rPh>
    <rPh sb="8" eb="10">
      <t>ザイサン</t>
    </rPh>
    <rPh sb="10" eb="12">
      <t>ウリハラ</t>
    </rPh>
    <rPh sb="12" eb="14">
      <t>シュウニュウ</t>
    </rPh>
    <phoneticPr fontId="14"/>
  </si>
  <si>
    <t>寄附金のうち　ふるさと納税</t>
    <rPh sb="0" eb="3">
      <t>キフキン</t>
    </rPh>
    <rPh sb="11" eb="13">
      <t>ノウゼイ</t>
    </rPh>
    <phoneticPr fontId="14"/>
  </si>
  <si>
    <t>寄附金のうち　地方創成応援税制に係る寄附金</t>
    <rPh sb="0" eb="3">
      <t>キフキン</t>
    </rPh>
    <rPh sb="7" eb="9">
      <t>チホウ</t>
    </rPh>
    <rPh sb="9" eb="11">
      <t>ソウセイ</t>
    </rPh>
    <rPh sb="11" eb="13">
      <t>オウエン</t>
    </rPh>
    <rPh sb="13" eb="15">
      <t>ゼイセイ</t>
    </rPh>
    <rPh sb="16" eb="17">
      <t>カカ</t>
    </rPh>
    <rPh sb="18" eb="21">
      <t>キフキン</t>
    </rPh>
    <phoneticPr fontId="14"/>
  </si>
  <si>
    <t>寄附金のうち　その他</t>
    <rPh sb="0" eb="3">
      <t>キフキン</t>
    </rPh>
    <rPh sb="9" eb="10">
      <t>タ</t>
    </rPh>
    <phoneticPr fontId="14"/>
  </si>
  <si>
    <t>繰越金のうち　純繰越金</t>
    <rPh sb="0" eb="2">
      <t>クリコシ</t>
    </rPh>
    <rPh sb="2" eb="3">
      <t>キン</t>
    </rPh>
    <rPh sb="7" eb="8">
      <t>ジュン</t>
    </rPh>
    <rPh sb="8" eb="10">
      <t>クリコシ</t>
    </rPh>
    <rPh sb="10" eb="11">
      <t>キン</t>
    </rPh>
    <phoneticPr fontId="14"/>
  </si>
  <si>
    <t>繰越金のうち　繰越事業費等充当財源繰越額</t>
    <rPh sb="0" eb="2">
      <t>クリコシ</t>
    </rPh>
    <rPh sb="2" eb="3">
      <t>キン</t>
    </rPh>
    <rPh sb="7" eb="9">
      <t>クリコシ</t>
    </rPh>
    <rPh sb="9" eb="13">
      <t>ジギョウヒトウ</t>
    </rPh>
    <rPh sb="13" eb="15">
      <t>ジュウトウ</t>
    </rPh>
    <rPh sb="15" eb="17">
      <t>ザイゲン</t>
    </rPh>
    <rPh sb="17" eb="19">
      <t>クリコシ</t>
    </rPh>
    <rPh sb="19" eb="20">
      <t>ガク</t>
    </rPh>
    <phoneticPr fontId="14"/>
  </si>
  <si>
    <t>都道府県支出金のうち　児童手当等交付金</t>
    <rPh sb="11" eb="13">
      <t>ジドウ</t>
    </rPh>
    <rPh sb="13" eb="15">
      <t>テアテ</t>
    </rPh>
    <rPh sb="15" eb="16">
      <t>トウ</t>
    </rPh>
    <rPh sb="16" eb="19">
      <t>コウフキン</t>
    </rPh>
    <phoneticPr fontId="14"/>
  </si>
  <si>
    <t>国庫支出金のうち　地域活性化・地域住民生活等緊急支援交付金</t>
  </si>
  <si>
    <t>国庫支出金のうち　地域活性化・地域住民生活等緊急支援交付金</t>
    <phoneticPr fontId="14"/>
  </si>
  <si>
    <t>国庫支出金のうち　地方創生関係交付金</t>
  </si>
  <si>
    <t>国庫支出金のうち　地方創生関係交付金</t>
    <phoneticPr fontId="14"/>
  </si>
  <si>
    <t>国庫支出金のうち　児童手当等交付金</t>
    <rPh sb="9" eb="11">
      <t>ジドウ</t>
    </rPh>
    <rPh sb="11" eb="13">
      <t>テアテ</t>
    </rPh>
    <rPh sb="13" eb="14">
      <t>トウ</t>
    </rPh>
    <rPh sb="14" eb="17">
      <t>コウフキン</t>
    </rPh>
    <phoneticPr fontId="14"/>
  </si>
  <si>
    <t>分離課税所得割交付金</t>
  </si>
  <si>
    <t>分離課税所得割交付金</t>
    <rPh sb="0" eb="2">
      <t>ブンリ</t>
    </rPh>
    <rPh sb="2" eb="4">
      <t>カゼイ</t>
    </rPh>
    <rPh sb="4" eb="6">
      <t>ショトク</t>
    </rPh>
    <rPh sb="6" eb="7">
      <t>ワリ</t>
    </rPh>
    <rPh sb="7" eb="10">
      <t>コウフキン</t>
    </rPh>
    <phoneticPr fontId="14"/>
  </si>
  <si>
    <t>道府県民税所得割臨時交付金</t>
  </si>
  <si>
    <t>分離課税所得割交付金</t>
    <phoneticPr fontId="14"/>
  </si>
  <si>
    <t>道府県民税所得割臨時交付金</t>
    <phoneticPr fontId="14"/>
  </si>
  <si>
    <t>道府県民税所得割臨時交付金</t>
    <rPh sb="0" eb="3">
      <t>ドウフケン</t>
    </rPh>
    <rPh sb="3" eb="4">
      <t>ミン</t>
    </rPh>
    <rPh sb="4" eb="5">
      <t>ゼイ</t>
    </rPh>
    <rPh sb="5" eb="7">
      <t>ショトク</t>
    </rPh>
    <rPh sb="7" eb="8">
      <t>ワリ</t>
    </rPh>
    <rPh sb="8" eb="10">
      <t>リンジ</t>
    </rPh>
    <rPh sb="10" eb="13">
      <t>コウフキン</t>
    </rPh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</si>
</sst>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¥&quot;#,##0;[Red]&quot;¥&quot;\-#,##0"/>
    <numFmt numFmtId="176" formatCode="#,##0;&quot;△ &quot;#,##0"/>
    <numFmt numFmtId="177" formatCode="#,##0_ "/>
    <numFmt numFmtId="178" formatCode="0_ "/>
    <numFmt numFmtId="179" formatCode="#,##0_);[Red]\(#,##0\)"/>
  </numFmts>
  <fonts count="44"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ゴシック"/>
      <family val="3"/>
      <charset val="128"/>
    </font>
    <font>
      <sz val="6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1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2"/>
      <color theme="1"/>
      <name val="ＭＳ ゴシック"/>
      <family val="3"/>
      <charset val="128"/>
    </font>
    <font>
      <sz val="12"/>
      <color theme="1"/>
      <name val="ＭＳ Ｐゴシック"/>
      <family val="2"/>
      <scheme val="minor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明朝"/>
      <family val="1"/>
      <charset val="128"/>
    </font>
    <font>
      <u/>
      <sz val="11"/>
      <color theme="10"/>
      <name val="ＭＳ Ｐゴシック"/>
      <family val="2"/>
      <scheme val="minor"/>
    </font>
    <font>
      <sz val="11"/>
      <name val="ＭＳ 明朝"/>
      <family val="1"/>
      <charset val="128"/>
    </font>
    <font>
      <b/>
      <sz val="14"/>
      <color theme="1"/>
      <name val="HG丸ｺﾞｼｯｸM-PRO"/>
      <family val="3"/>
      <charset val="128"/>
    </font>
    <font>
      <b/>
      <u/>
      <sz val="12"/>
      <color theme="10"/>
      <name val="ＭＳ Ｐゴシック"/>
      <family val="3"/>
      <charset val="128"/>
      <scheme val="minor"/>
    </font>
    <font>
      <b/>
      <sz val="1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6"/>
      <color theme="1"/>
      <name val="ＭＳ ゴシック"/>
      <family val="3"/>
      <charset val="128"/>
    </font>
    <font>
      <sz val="6"/>
      <color theme="1"/>
      <name val="ＭＳ Ｐゴシック"/>
      <family val="2"/>
      <scheme val="minor"/>
    </font>
    <font>
      <sz val="6"/>
      <color theme="0"/>
      <name val="ＭＳ Ｐゴシック"/>
      <family val="2"/>
      <scheme val="minor"/>
    </font>
    <font>
      <sz val="6"/>
      <color theme="1"/>
      <name val="HG丸ｺﾞｼｯｸM-PRO"/>
      <family val="3"/>
      <charset val="128"/>
    </font>
    <font>
      <u/>
      <sz val="6"/>
      <color theme="10"/>
      <name val="ＭＳ Ｐゴシック"/>
      <family val="2"/>
      <scheme val="minor"/>
    </font>
    <font>
      <sz val="6"/>
      <color theme="1"/>
      <name val="ＭＳ 明朝"/>
      <family val="1"/>
      <charset val="128"/>
    </font>
    <font>
      <b/>
      <sz val="6"/>
      <name val="ＭＳ Ｐゴシック"/>
      <family val="3"/>
      <charset val="128"/>
      <scheme val="minor"/>
    </font>
    <font>
      <b/>
      <sz val="8"/>
      <color theme="1"/>
      <name val="HG創英ﾌﾟﾚｾﾞﾝｽEB"/>
      <family val="1"/>
      <charset val="128"/>
    </font>
    <font>
      <sz val="8"/>
      <color theme="1"/>
      <name val="ＭＳ ゴシック"/>
      <family val="3"/>
      <charset val="128"/>
    </font>
    <font>
      <sz val="8"/>
      <color theme="1"/>
      <name val="ＭＳ Ｐゴシック"/>
      <family val="2"/>
      <scheme val="minor"/>
    </font>
    <font>
      <b/>
      <sz val="8"/>
      <color theme="1"/>
      <name val="ＭＳ ゴシック"/>
      <family val="3"/>
      <charset val="128"/>
    </font>
    <font>
      <sz val="6"/>
      <color theme="0"/>
      <name val="ＭＳ 明朝"/>
      <family val="1"/>
      <charset val="128"/>
    </font>
    <font>
      <b/>
      <sz val="10"/>
      <color theme="1"/>
      <name val="ＭＳ ゴシック"/>
      <family val="3"/>
      <charset val="128"/>
    </font>
    <font>
      <sz val="6"/>
      <color theme="1"/>
      <name val="ＭＳ Ｐゴシック"/>
      <family val="3"/>
      <charset val="128"/>
      <scheme val="minor"/>
    </font>
    <font>
      <sz val="11"/>
      <color indexed="8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2"/>
      <name val="ＭＳ 明朝"/>
      <family val="1"/>
      <charset val="128"/>
    </font>
    <font>
      <sz val="14"/>
      <color theme="1"/>
      <name val="ＭＳ Ｐゴシック"/>
      <family val="2"/>
      <scheme val="minor"/>
    </font>
    <font>
      <sz val="14"/>
      <color theme="1"/>
      <name val="ＭＳ ゴシック"/>
      <family val="3"/>
      <charset val="128"/>
    </font>
    <font>
      <b/>
      <sz val="12"/>
      <color theme="1"/>
      <name val="ＭＳ ゴシック"/>
      <family val="3"/>
      <charset val="128"/>
    </font>
    <font>
      <sz val="6"/>
      <color rgb="FFFF0000"/>
      <name val="ＭＳ ゴシック"/>
      <family val="3"/>
      <charset val="128"/>
    </font>
  </fonts>
  <fills count="2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59">
    <xf numFmtId="0" fontId="0" fillId="0" borderId="0">
      <alignment vertical="center"/>
    </xf>
    <xf numFmtId="0" fontId="2" fillId="0" borderId="0"/>
    <xf numFmtId="38" fontId="2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0" fontId="2" fillId="0" borderId="0"/>
    <xf numFmtId="0" fontId="7" fillId="0" borderId="0"/>
    <xf numFmtId="0" fontId="7" fillId="0" borderId="0">
      <alignment vertical="center"/>
    </xf>
    <xf numFmtId="0" fontId="8" fillId="0" borderId="0"/>
    <xf numFmtId="0" fontId="2" fillId="0" borderId="0"/>
    <xf numFmtId="0" fontId="9" fillId="0" borderId="0"/>
    <xf numFmtId="0" fontId="13" fillId="0" borderId="0"/>
    <xf numFmtId="38" fontId="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7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3" fillId="0" borderId="0"/>
    <xf numFmtId="38" fontId="7" fillId="0" borderId="0"/>
    <xf numFmtId="9" fontId="7" fillId="0" borderId="0" applyFont="0" applyFill="0" applyBorder="0" applyAlignment="0" applyProtection="0">
      <alignment vertical="center"/>
    </xf>
    <xf numFmtId="0" fontId="1" fillId="2" borderId="14" applyNumberFormat="0" applyFont="0" applyAlignment="0" applyProtection="0">
      <alignment vertical="center"/>
    </xf>
    <xf numFmtId="0" fontId="1" fillId="2" borderId="14" applyNumberFormat="0" applyFont="0" applyAlignment="0" applyProtection="0">
      <alignment vertical="center"/>
    </xf>
    <xf numFmtId="0" fontId="1" fillId="2" borderId="14" applyNumberFormat="0" applyFont="0" applyAlignment="0" applyProtection="0">
      <alignment vertical="center"/>
    </xf>
    <xf numFmtId="0" fontId="1" fillId="2" borderId="14" applyNumberFormat="0" applyFont="0" applyAlignment="0" applyProtection="0">
      <alignment vertical="center"/>
    </xf>
    <xf numFmtId="38" fontId="13" fillId="0" borderId="0" applyFont="0" applyFill="0" applyBorder="0" applyAlignment="0" applyProtection="0"/>
    <xf numFmtId="38" fontId="7" fillId="0" borderId="0"/>
    <xf numFmtId="6" fontId="13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</cellStyleXfs>
  <cellXfs count="205">
    <xf numFmtId="0" fontId="0" fillId="0" borderId="0" xfId="0">
      <alignment vertical="center"/>
    </xf>
    <xf numFmtId="49" fontId="2" fillId="0" borderId="0" xfId="1" applyNumberFormat="1" applyFont="1" applyFill="1"/>
    <xf numFmtId="0" fontId="2" fillId="0" borderId="0" xfId="1" applyFont="1" applyFill="1"/>
    <xf numFmtId="49" fontId="2" fillId="0" borderId="0" xfId="1" applyNumberFormat="1" applyFont="1" applyFill="1" applyAlignment="1">
      <alignment horizontal="right"/>
    </xf>
    <xf numFmtId="176" fontId="2" fillId="0" borderId="0" xfId="1" applyNumberFormat="1" applyFont="1" applyFill="1" applyBorder="1" applyAlignment="1"/>
    <xf numFmtId="49" fontId="2" fillId="0" borderId="9" xfId="1" applyNumberFormat="1" applyFont="1" applyFill="1" applyBorder="1"/>
    <xf numFmtId="176" fontId="2" fillId="0" borderId="9" xfId="1" applyNumberFormat="1" applyFont="1" applyFill="1" applyBorder="1" applyAlignment="1">
      <alignment horizontal="right"/>
    </xf>
    <xf numFmtId="176" fontId="2" fillId="0" borderId="13" xfId="1" applyNumberFormat="1" applyFont="1" applyFill="1" applyBorder="1" applyAlignment="1">
      <alignment horizontal="right"/>
    </xf>
    <xf numFmtId="0" fontId="2" fillId="0" borderId="0" xfId="1" applyNumberFormat="1" applyFont="1" applyFill="1"/>
    <xf numFmtId="49" fontId="2" fillId="0" borderId="8" xfId="1" applyNumberFormat="1" applyFont="1" applyFill="1" applyBorder="1"/>
    <xf numFmtId="176" fontId="2" fillId="0" borderId="8" xfId="1" applyNumberFormat="1" applyFont="1" applyFill="1" applyBorder="1" applyAlignment="1">
      <alignment horizontal="right"/>
    </xf>
    <xf numFmtId="176" fontId="2" fillId="0" borderId="10" xfId="1" applyNumberFormat="1" applyFont="1" applyFill="1" applyBorder="1" applyAlignment="1">
      <alignment horizontal="right"/>
    </xf>
    <xf numFmtId="0" fontId="12" fillId="0" borderId="0" xfId="10" applyFont="1" applyAlignment="1">
      <alignment horizontal="center" vertical="center"/>
    </xf>
    <xf numFmtId="0" fontId="9" fillId="0" borderId="0" xfId="10" applyAlignment="1">
      <alignment vertical="center"/>
    </xf>
    <xf numFmtId="0" fontId="18" fillId="0" borderId="0" xfId="10" applyFont="1" applyAlignment="1">
      <alignment vertical="center"/>
    </xf>
    <xf numFmtId="0" fontId="19" fillId="0" borderId="0" xfId="13" applyFont="1" applyAlignment="1" applyProtection="1">
      <alignment horizontal="center" vertical="center"/>
      <protection locked="0"/>
    </xf>
    <xf numFmtId="0" fontId="19" fillId="0" borderId="0" xfId="13" applyFont="1" applyAlignment="1" applyProtection="1">
      <alignment vertical="center"/>
      <protection locked="0"/>
    </xf>
    <xf numFmtId="0" fontId="9" fillId="16" borderId="0" xfId="10" applyFill="1" applyAlignment="1">
      <alignment horizontal="center" vertical="center"/>
    </xf>
    <xf numFmtId="0" fontId="20" fillId="15" borderId="15" xfId="10" applyFont="1" applyFill="1" applyBorder="1" applyAlignment="1">
      <alignment horizontal="distributed" vertical="center"/>
    </xf>
    <xf numFmtId="0" fontId="21" fillId="15" borderId="15" xfId="10" applyFont="1" applyFill="1" applyBorder="1" applyAlignment="1">
      <alignment horizontal="center" vertical="center"/>
    </xf>
    <xf numFmtId="0" fontId="9" fillId="0" borderId="0" xfId="10" applyAlignment="1">
      <alignment horizontal="center" vertical="center"/>
    </xf>
    <xf numFmtId="0" fontId="9" fillId="16" borderId="0" xfId="10" applyFill="1" applyAlignment="1">
      <alignment vertical="center"/>
    </xf>
    <xf numFmtId="0" fontId="17" fillId="0" borderId="18" xfId="10" applyFont="1" applyFill="1" applyBorder="1" applyAlignment="1">
      <alignment horizontal="distributed" vertical="center"/>
    </xf>
    <xf numFmtId="177" fontId="9" fillId="0" borderId="18" xfId="10" applyNumberFormat="1" applyBorder="1" applyAlignment="1">
      <alignment vertical="center" shrinkToFit="1"/>
    </xf>
    <xf numFmtId="178" fontId="6" fillId="0" borderId="18" xfId="10" applyNumberFormat="1" applyFont="1" applyBorder="1" applyAlignment="1">
      <alignment vertical="center"/>
    </xf>
    <xf numFmtId="0" fontId="17" fillId="0" borderId="19" xfId="10" applyFont="1" applyFill="1" applyBorder="1" applyAlignment="1">
      <alignment horizontal="distributed" vertical="center"/>
    </xf>
    <xf numFmtId="177" fontId="9" fillId="0" borderId="19" xfId="10" applyNumberFormat="1" applyBorder="1" applyAlignment="1">
      <alignment vertical="center" shrinkToFit="1"/>
    </xf>
    <xf numFmtId="178" fontId="6" fillId="0" borderId="19" xfId="10" applyNumberFormat="1" applyFont="1" applyBorder="1" applyAlignment="1">
      <alignment vertical="center"/>
    </xf>
    <xf numFmtId="0" fontId="17" fillId="17" borderId="19" xfId="10" applyFont="1" applyFill="1" applyBorder="1" applyAlignment="1">
      <alignment horizontal="distributed" vertical="center"/>
    </xf>
    <xf numFmtId="177" fontId="9" fillId="17" borderId="19" xfId="10" applyNumberFormat="1" applyFill="1" applyBorder="1" applyAlignment="1">
      <alignment vertical="center" shrinkToFit="1"/>
    </xf>
    <xf numFmtId="178" fontId="6" fillId="0" borderId="19" xfId="10" applyNumberFormat="1" applyFont="1" applyFill="1" applyBorder="1" applyAlignment="1">
      <alignment vertical="center"/>
    </xf>
    <xf numFmtId="179" fontId="17" fillId="0" borderId="19" xfId="10" applyNumberFormat="1" applyFont="1" applyFill="1" applyBorder="1" applyAlignment="1">
      <alignment horizontal="distributed" vertical="center"/>
    </xf>
    <xf numFmtId="0" fontId="17" fillId="0" borderId="20" xfId="10" applyFont="1" applyFill="1" applyBorder="1" applyAlignment="1">
      <alignment horizontal="distributed" vertical="center"/>
    </xf>
    <xf numFmtId="177" fontId="9" fillId="0" borderId="20" xfId="10" applyNumberFormat="1" applyBorder="1" applyAlignment="1">
      <alignment vertical="center" shrinkToFit="1"/>
    </xf>
    <xf numFmtId="178" fontId="6" fillId="0" borderId="20" xfId="10" applyNumberFormat="1" applyFont="1" applyBorder="1" applyAlignment="1">
      <alignment vertical="center"/>
    </xf>
    <xf numFmtId="0" fontId="19" fillId="0" borderId="0" xfId="13" applyFont="1" applyAlignment="1" applyProtection="1">
      <alignment horizontal="right" vertical="center"/>
      <protection locked="0"/>
    </xf>
    <xf numFmtId="0" fontId="22" fillId="0" borderId="0" xfId="10" applyFont="1" applyAlignment="1">
      <alignment vertical="center"/>
    </xf>
    <xf numFmtId="0" fontId="21" fillId="15" borderId="15" xfId="10" applyFont="1" applyFill="1" applyBorder="1" applyAlignment="1">
      <alignment horizontal="center" vertical="center" shrinkToFit="1"/>
    </xf>
    <xf numFmtId="177" fontId="9" fillId="0" borderId="19" xfId="10" applyNumberFormat="1" applyFill="1" applyBorder="1" applyAlignment="1">
      <alignment vertical="center" shrinkToFit="1"/>
    </xf>
    <xf numFmtId="0" fontId="17" fillId="17" borderId="18" xfId="10" applyFont="1" applyFill="1" applyBorder="1" applyAlignment="1">
      <alignment horizontal="distributed" vertical="center"/>
    </xf>
    <xf numFmtId="177" fontId="9" fillId="17" borderId="18" xfId="10" applyNumberFormat="1" applyFill="1" applyBorder="1" applyAlignment="1">
      <alignment vertical="center" shrinkToFit="1"/>
    </xf>
    <xf numFmtId="0" fontId="17" fillId="0" borderId="25" xfId="10" applyFont="1" applyFill="1" applyBorder="1" applyAlignment="1">
      <alignment horizontal="distributed" vertical="center"/>
    </xf>
    <xf numFmtId="177" fontId="9" fillId="0" borderId="25" xfId="10" applyNumberFormat="1" applyBorder="1" applyAlignment="1">
      <alignment vertical="center" shrinkToFit="1"/>
    </xf>
    <xf numFmtId="178" fontId="6" fillId="0" borderId="25" xfId="10" applyNumberFormat="1" applyFont="1" applyBorder="1" applyAlignment="1">
      <alignment vertical="center"/>
    </xf>
    <xf numFmtId="0" fontId="17" fillId="0" borderId="26" xfId="10" applyFont="1" applyFill="1" applyBorder="1" applyAlignment="1">
      <alignment horizontal="distributed" vertical="center"/>
    </xf>
    <xf numFmtId="177" fontId="9" fillId="0" borderId="26" xfId="10" applyNumberFormat="1" applyBorder="1" applyAlignment="1">
      <alignment vertical="center" shrinkToFit="1"/>
    </xf>
    <xf numFmtId="178" fontId="6" fillId="0" borderId="26" xfId="10" applyNumberFormat="1" applyFont="1" applyBorder="1" applyAlignment="1">
      <alignment vertical="center"/>
    </xf>
    <xf numFmtId="0" fontId="19" fillId="0" borderId="0" xfId="13" applyFont="1" applyAlignment="1" applyProtection="1">
      <alignment horizontal="center" vertical="center"/>
    </xf>
    <xf numFmtId="49" fontId="2" fillId="0" borderId="2" xfId="1" applyNumberFormat="1" applyFont="1" applyFill="1" applyBorder="1" applyAlignment="1">
      <alignment horizontal="center"/>
    </xf>
    <xf numFmtId="49" fontId="2" fillId="0" borderId="9" xfId="1" applyNumberFormat="1" applyFont="1" applyFill="1" applyBorder="1" applyAlignment="1">
      <alignment horizontal="center"/>
    </xf>
    <xf numFmtId="49" fontId="2" fillId="0" borderId="27" xfId="1" applyNumberFormat="1" applyFont="1" applyFill="1" applyBorder="1" applyAlignment="1">
      <alignment horizontal="center"/>
    </xf>
    <xf numFmtId="49" fontId="6" fillId="0" borderId="9" xfId="0" applyNumberFormat="1" applyFont="1" applyFill="1" applyBorder="1" applyAlignment="1">
      <alignment horizontal="center"/>
    </xf>
    <xf numFmtId="49" fontId="2" fillId="0" borderId="31" xfId="1" applyNumberFormat="1" applyFont="1" applyFill="1" applyBorder="1" applyAlignment="1">
      <alignment horizontal="center"/>
    </xf>
    <xf numFmtId="0" fontId="12" fillId="0" borderId="0" xfId="10" applyFont="1" applyAlignment="1" applyProtection="1">
      <alignment vertical="center"/>
    </xf>
    <xf numFmtId="0" fontId="24" fillId="0" borderId="0" xfId="10" applyFont="1" applyAlignment="1" applyProtection="1">
      <alignment vertical="center"/>
    </xf>
    <xf numFmtId="0" fontId="25" fillId="0" borderId="0" xfId="10" applyFont="1" applyAlignment="1" applyProtection="1">
      <alignment vertical="center" shrinkToFit="1"/>
    </xf>
    <xf numFmtId="0" fontId="24" fillId="0" borderId="24" xfId="10" applyFont="1" applyBorder="1" applyAlignment="1" applyProtection="1">
      <alignment horizontal="center" vertical="center" shrinkToFit="1"/>
    </xf>
    <xf numFmtId="0" fontId="28" fillId="0" borderId="0" xfId="0" applyFont="1" applyBorder="1" applyAlignment="1" applyProtection="1">
      <alignment vertical="center"/>
    </xf>
    <xf numFmtId="0" fontId="24" fillId="0" borderId="0" xfId="10" applyFont="1" applyAlignment="1" applyProtection="1">
      <alignment vertical="center" shrinkToFit="1"/>
    </xf>
    <xf numFmtId="0" fontId="14" fillId="0" borderId="0" xfId="11" applyFont="1" applyFill="1" applyBorder="1" applyAlignment="1" applyProtection="1">
      <alignment vertical="center"/>
    </xf>
    <xf numFmtId="0" fontId="4" fillId="0" borderId="0" xfId="11" applyFont="1" applyFill="1" applyBorder="1" applyAlignment="1" applyProtection="1">
      <alignment vertical="center"/>
    </xf>
    <xf numFmtId="0" fontId="4" fillId="0" borderId="0" xfId="11" applyFont="1" applyFill="1" applyBorder="1" applyAlignment="1" applyProtection="1">
      <alignment horizontal="left" vertical="center" shrinkToFit="1"/>
    </xf>
    <xf numFmtId="0" fontId="29" fillId="15" borderId="17" xfId="11" applyFont="1" applyFill="1" applyBorder="1" applyAlignment="1" applyProtection="1">
      <alignment horizontal="center" vertical="center"/>
    </xf>
    <xf numFmtId="0" fontId="5" fillId="0" borderId="11" xfId="11" applyFont="1" applyFill="1" applyBorder="1" applyAlignment="1" applyProtection="1">
      <alignment horizontal="center" vertical="center"/>
    </xf>
    <xf numFmtId="0" fontId="5" fillId="0" borderId="15" xfId="11" applyFont="1" applyFill="1" applyBorder="1" applyAlignment="1" applyProtection="1">
      <alignment horizontal="center" vertical="center"/>
    </xf>
    <xf numFmtId="0" fontId="28" fillId="0" borderId="0" xfId="0" applyFont="1" applyProtection="1">
      <alignment vertical="center"/>
    </xf>
    <xf numFmtId="0" fontId="24" fillId="0" borderId="0" xfId="10" applyFont="1" applyAlignment="1" applyProtection="1">
      <alignment horizontal="center" vertical="center"/>
    </xf>
    <xf numFmtId="0" fontId="30" fillId="0" borderId="0" xfId="10" applyFont="1" applyAlignment="1" applyProtection="1">
      <alignment vertical="center"/>
    </xf>
    <xf numFmtId="0" fontId="31" fillId="0" borderId="0" xfId="10" applyFont="1" applyAlignment="1" applyProtection="1">
      <alignment horizontal="center" vertical="center"/>
    </xf>
    <xf numFmtId="0" fontId="31" fillId="0" borderId="0" xfId="10" applyFont="1" applyAlignment="1" applyProtection="1">
      <alignment vertical="center"/>
    </xf>
    <xf numFmtId="0" fontId="32" fillId="0" borderId="0" xfId="10" applyFont="1" applyAlignment="1" applyProtection="1">
      <alignment vertical="center"/>
    </xf>
    <xf numFmtId="0" fontId="33" fillId="0" borderId="0" xfId="10" applyFont="1" applyAlignment="1" applyProtection="1">
      <alignment vertical="center"/>
    </xf>
    <xf numFmtId="0" fontId="9" fillId="0" borderId="0" xfId="10" applyFill="1" applyAlignment="1">
      <alignment horizontal="center" vertical="center"/>
    </xf>
    <xf numFmtId="0" fontId="34" fillId="0" borderId="0" xfId="0" applyFont="1" applyProtection="1">
      <alignment vertical="center"/>
    </xf>
    <xf numFmtId="0" fontId="35" fillId="15" borderId="15" xfId="10" applyFont="1" applyFill="1" applyBorder="1" applyAlignment="1">
      <alignment horizontal="center" vertical="center"/>
    </xf>
    <xf numFmtId="0" fontId="36" fillId="0" borderId="0" xfId="10" applyFont="1" applyAlignment="1" applyProtection="1">
      <alignment vertical="center"/>
    </xf>
    <xf numFmtId="49" fontId="6" fillId="0" borderId="36" xfId="0" applyNumberFormat="1" applyFont="1" applyFill="1" applyBorder="1" applyAlignment="1">
      <alignment horizontal="center"/>
    </xf>
    <xf numFmtId="49" fontId="6" fillId="0" borderId="10" xfId="0" applyNumberFormat="1" applyFont="1" applyFill="1" applyBorder="1" applyAlignment="1">
      <alignment horizontal="center" vertical="center" wrapText="1"/>
    </xf>
    <xf numFmtId="49" fontId="6" fillId="0" borderId="8" xfId="0" applyNumberFormat="1" applyFont="1" applyFill="1" applyBorder="1" applyAlignment="1">
      <alignment horizontal="center"/>
    </xf>
    <xf numFmtId="49" fontId="2" fillId="0" borderId="7" xfId="1" applyNumberFormat="1" applyFont="1" applyFill="1" applyBorder="1"/>
    <xf numFmtId="49" fontId="2" fillId="0" borderId="12" xfId="1" applyNumberFormat="1" applyFont="1" applyFill="1" applyBorder="1"/>
    <xf numFmtId="0" fontId="2" fillId="0" borderId="8" xfId="1" applyNumberFormat="1" applyFont="1" applyFill="1" applyBorder="1"/>
    <xf numFmtId="0" fontId="2" fillId="0" borderId="9" xfId="1" applyNumberFormat="1" applyFont="1" applyFill="1" applyBorder="1"/>
    <xf numFmtId="0" fontId="38" fillId="15" borderId="15" xfId="10" applyFont="1" applyFill="1" applyBorder="1" applyAlignment="1">
      <alignment horizontal="center" vertical="center"/>
    </xf>
    <xf numFmtId="0" fontId="39" fillId="0" borderId="19" xfId="10" applyFont="1" applyFill="1" applyBorder="1" applyAlignment="1">
      <alignment horizontal="distributed" vertical="center"/>
    </xf>
    <xf numFmtId="0" fontId="39" fillId="17" borderId="19" xfId="10" applyFont="1" applyFill="1" applyBorder="1" applyAlignment="1">
      <alignment horizontal="distributed" vertical="center"/>
    </xf>
    <xf numFmtId="0" fontId="39" fillId="0" borderId="20" xfId="10" applyFont="1" applyFill="1" applyBorder="1" applyAlignment="1">
      <alignment horizontal="distributed" vertical="center"/>
    </xf>
    <xf numFmtId="0" fontId="22" fillId="15" borderId="15" xfId="10" applyFont="1" applyFill="1" applyBorder="1" applyAlignment="1">
      <alignment horizontal="center" vertical="center"/>
    </xf>
    <xf numFmtId="177" fontId="40" fillId="0" borderId="18" xfId="10" applyNumberFormat="1" applyFont="1" applyBorder="1" applyAlignment="1">
      <alignment vertical="center" shrinkToFit="1"/>
    </xf>
    <xf numFmtId="178" fontId="41" fillId="0" borderId="18" xfId="10" applyNumberFormat="1" applyFont="1" applyBorder="1" applyAlignment="1">
      <alignment vertical="center"/>
    </xf>
    <xf numFmtId="177" fontId="40" fillId="0" borderId="19" xfId="10" applyNumberFormat="1" applyFont="1" applyBorder="1" applyAlignment="1">
      <alignment vertical="center" shrinkToFit="1"/>
    </xf>
    <xf numFmtId="178" fontId="41" fillId="0" borderId="19" xfId="10" applyNumberFormat="1" applyFont="1" applyBorder="1" applyAlignment="1">
      <alignment vertical="center"/>
    </xf>
    <xf numFmtId="177" fontId="40" fillId="0" borderId="19" xfId="10" applyNumberFormat="1" applyFont="1" applyFill="1" applyBorder="1" applyAlignment="1">
      <alignment vertical="center" shrinkToFit="1"/>
    </xf>
    <xf numFmtId="178" fontId="41" fillId="0" borderId="19" xfId="10" applyNumberFormat="1" applyFont="1" applyFill="1" applyBorder="1" applyAlignment="1">
      <alignment vertical="center"/>
    </xf>
    <xf numFmtId="177" fontId="40" fillId="17" borderId="19" xfId="10" applyNumberFormat="1" applyFont="1" applyFill="1" applyBorder="1" applyAlignment="1">
      <alignment vertical="center" shrinkToFit="1"/>
    </xf>
    <xf numFmtId="177" fontId="40" fillId="0" borderId="20" xfId="10" applyNumberFormat="1" applyFont="1" applyBorder="1" applyAlignment="1">
      <alignment vertical="center" shrinkToFit="1"/>
    </xf>
    <xf numFmtId="178" fontId="41" fillId="0" borderId="20" xfId="10" applyNumberFormat="1" applyFont="1" applyBorder="1" applyAlignment="1">
      <alignment vertical="center"/>
    </xf>
    <xf numFmtId="0" fontId="12" fillId="15" borderId="15" xfId="10" applyFont="1" applyFill="1" applyBorder="1" applyAlignment="1">
      <alignment horizontal="center" vertical="center"/>
    </xf>
    <xf numFmtId="0" fontId="12" fillId="15" borderId="15" xfId="10" applyFont="1" applyFill="1" applyBorder="1" applyAlignment="1">
      <alignment horizontal="distributed" vertical="center"/>
    </xf>
    <xf numFmtId="0" fontId="42" fillId="15" borderId="15" xfId="10" applyFont="1" applyFill="1" applyBorder="1" applyAlignment="1">
      <alignment horizontal="center" vertical="center"/>
    </xf>
    <xf numFmtId="0" fontId="12" fillId="0" borderId="15" xfId="10" applyFont="1" applyBorder="1" applyAlignment="1">
      <alignment horizontal="center" vertical="center"/>
    </xf>
    <xf numFmtId="0" fontId="12" fillId="0" borderId="15" xfId="10" applyFont="1" applyBorder="1" applyAlignment="1">
      <alignment horizontal="distributed" vertical="center"/>
    </xf>
    <xf numFmtId="177" fontId="12" fillId="0" borderId="15" xfId="10" applyNumberFormat="1" applyFont="1" applyBorder="1" applyAlignment="1">
      <alignment vertical="center"/>
    </xf>
    <xf numFmtId="49" fontId="6" fillId="0" borderId="8" xfId="0" applyNumberFormat="1" applyFont="1" applyFill="1" applyBorder="1" applyAlignment="1">
      <alignment horizontal="center" vertical="center" wrapText="1"/>
    </xf>
    <xf numFmtId="49" fontId="2" fillId="0" borderId="3" xfId="1" applyNumberFormat="1" applyFont="1" applyFill="1" applyBorder="1" applyAlignment="1">
      <alignment horizontal="center"/>
    </xf>
    <xf numFmtId="0" fontId="0" fillId="0" borderId="0" xfId="0" applyNumberFormat="1">
      <alignment vertical="center"/>
    </xf>
    <xf numFmtId="0" fontId="39" fillId="0" borderId="18" xfId="10" applyFont="1" applyFill="1" applyBorder="1" applyAlignment="1">
      <alignment horizontal="distributed" vertical="center"/>
    </xf>
    <xf numFmtId="0" fontId="43" fillId="0" borderId="8" xfId="1" applyNumberFormat="1" applyFont="1" applyFill="1" applyBorder="1" applyAlignment="1">
      <alignment horizontal="center" vertical="center"/>
    </xf>
    <xf numFmtId="0" fontId="43" fillId="0" borderId="8" xfId="1" applyNumberFormat="1" applyFont="1" applyFill="1" applyBorder="1" applyAlignment="1">
      <alignment horizontal="center" vertical="center" wrapText="1"/>
    </xf>
    <xf numFmtId="0" fontId="5" fillId="0" borderId="39" xfId="11" applyFont="1" applyFill="1" applyBorder="1" applyAlignment="1" applyProtection="1">
      <alignment horizontal="center" vertical="center"/>
    </xf>
    <xf numFmtId="0" fontId="5" fillId="0" borderId="19" xfId="11" applyFont="1" applyFill="1" applyBorder="1" applyAlignment="1" applyProtection="1">
      <alignment horizontal="center" vertical="center"/>
    </xf>
    <xf numFmtId="0" fontId="5" fillId="0" borderId="20" xfId="11" applyFont="1" applyFill="1" applyBorder="1" applyAlignment="1" applyProtection="1">
      <alignment horizontal="center" vertical="center"/>
    </xf>
    <xf numFmtId="0" fontId="5" fillId="0" borderId="18" xfId="11" applyFont="1" applyFill="1" applyBorder="1" applyAlignment="1" applyProtection="1">
      <alignment horizontal="center" vertical="center"/>
    </xf>
    <xf numFmtId="0" fontId="24" fillId="21" borderId="0" xfId="10" applyFont="1" applyFill="1" applyAlignment="1" applyProtection="1">
      <alignment vertical="center" shrinkToFit="1"/>
    </xf>
    <xf numFmtId="0" fontId="36" fillId="21" borderId="0" xfId="10" applyFont="1" applyFill="1" applyAlignment="1" applyProtection="1">
      <alignment vertical="center"/>
    </xf>
    <xf numFmtId="0" fontId="43" fillId="0" borderId="24" xfId="1" applyNumberFormat="1" applyFont="1" applyFill="1" applyBorder="1" applyAlignment="1">
      <alignment horizontal="center" vertical="center" wrapText="1"/>
    </xf>
    <xf numFmtId="0" fontId="43" fillId="0" borderId="24" xfId="0" applyNumberFormat="1" applyFont="1" applyFill="1" applyBorder="1" applyAlignment="1">
      <alignment horizontal="center" vertical="center"/>
    </xf>
    <xf numFmtId="0" fontId="43" fillId="0" borderId="24" xfId="1" applyNumberFormat="1" applyFont="1" applyFill="1" applyBorder="1" applyAlignment="1">
      <alignment horizontal="center" vertical="center"/>
    </xf>
    <xf numFmtId="0" fontId="43" fillId="0" borderId="24" xfId="0" applyNumberFormat="1" applyFont="1" applyFill="1" applyBorder="1" applyAlignment="1">
      <alignment horizontal="center" vertical="center" wrapText="1"/>
    </xf>
    <xf numFmtId="0" fontId="24" fillId="0" borderId="0" xfId="10" applyFont="1" applyFill="1" applyBorder="1" applyAlignment="1" applyProtection="1">
      <alignment vertical="center"/>
    </xf>
    <xf numFmtId="0" fontId="4" fillId="0" borderId="24" xfId="1" applyNumberFormat="1" applyFont="1" applyFill="1" applyBorder="1" applyAlignment="1">
      <alignment horizontal="center" vertical="center" wrapText="1"/>
    </xf>
    <xf numFmtId="0" fontId="23" fillId="0" borderId="24" xfId="0" applyNumberFormat="1" applyFont="1" applyFill="1" applyBorder="1" applyAlignment="1">
      <alignment horizontal="center" vertical="center" wrapText="1"/>
    </xf>
    <xf numFmtId="177" fontId="12" fillId="0" borderId="15" xfId="10" applyNumberFormat="1" applyFont="1" applyBorder="1" applyAlignment="1">
      <alignment horizontal="distributed" vertical="center"/>
    </xf>
    <xf numFmtId="38" fontId="5" fillId="0" borderId="21" xfId="12" applyFont="1" applyFill="1" applyBorder="1" applyAlignment="1" applyProtection="1">
      <alignment horizontal="center" vertical="center"/>
    </xf>
    <xf numFmtId="38" fontId="5" fillId="0" borderId="22" xfId="12" applyFont="1" applyFill="1" applyBorder="1" applyAlignment="1" applyProtection="1">
      <alignment horizontal="center" vertical="center"/>
    </xf>
    <xf numFmtId="0" fontId="27" fillId="18" borderId="21" xfId="13" applyFont="1" applyFill="1" applyBorder="1" applyAlignment="1" applyProtection="1">
      <alignment horizontal="center" vertical="center" shrinkToFit="1"/>
      <protection locked="0"/>
    </xf>
    <xf numFmtId="0" fontId="27" fillId="18" borderId="30" xfId="13" applyFont="1" applyFill="1" applyBorder="1" applyAlignment="1" applyProtection="1">
      <alignment horizontal="center" vertical="center" shrinkToFit="1"/>
      <protection locked="0"/>
    </xf>
    <xf numFmtId="0" fontId="27" fillId="18" borderId="22" xfId="13" applyFont="1" applyFill="1" applyBorder="1" applyAlignment="1" applyProtection="1">
      <alignment horizontal="center" vertical="center" shrinkToFit="1"/>
      <protection locked="0"/>
    </xf>
    <xf numFmtId="0" fontId="27" fillId="18" borderId="21" xfId="13" applyFont="1" applyFill="1" applyBorder="1" applyAlignment="1" applyProtection="1">
      <alignment horizontal="center" vertical="center"/>
      <protection locked="0"/>
    </xf>
    <xf numFmtId="0" fontId="27" fillId="18" borderId="30" xfId="13" applyFont="1" applyFill="1" applyBorder="1" applyAlignment="1" applyProtection="1">
      <alignment horizontal="center" vertical="center"/>
      <protection locked="0"/>
    </xf>
    <xf numFmtId="0" fontId="27" fillId="18" borderId="22" xfId="13" applyFont="1" applyFill="1" applyBorder="1" applyAlignment="1" applyProtection="1">
      <alignment horizontal="center" vertical="center"/>
      <protection locked="0"/>
    </xf>
    <xf numFmtId="0" fontId="27" fillId="18" borderId="32" xfId="13" applyFont="1" applyFill="1" applyBorder="1" applyAlignment="1" applyProtection="1">
      <alignment horizontal="center" vertical="center" wrapText="1"/>
      <protection locked="0"/>
    </xf>
    <xf numFmtId="0" fontId="27" fillId="18" borderId="23" xfId="13" applyFont="1" applyFill="1" applyBorder="1" applyAlignment="1" applyProtection="1">
      <alignment horizontal="center" vertical="center" wrapText="1"/>
      <protection locked="0"/>
    </xf>
    <xf numFmtId="0" fontId="27" fillId="18" borderId="27" xfId="13" applyFont="1" applyFill="1" applyBorder="1" applyAlignment="1" applyProtection="1">
      <alignment horizontal="center" vertical="center" wrapText="1"/>
      <protection locked="0"/>
    </xf>
    <xf numFmtId="0" fontId="27" fillId="18" borderId="28" xfId="13" applyFont="1" applyFill="1" applyBorder="1" applyAlignment="1" applyProtection="1">
      <alignment horizontal="center" vertical="center" wrapText="1"/>
      <protection locked="0"/>
    </xf>
    <xf numFmtId="0" fontId="27" fillId="18" borderId="16" xfId="13" applyFont="1" applyFill="1" applyBorder="1" applyAlignment="1" applyProtection="1">
      <alignment horizontal="center" vertical="center" wrapText="1"/>
      <protection locked="0"/>
    </xf>
    <xf numFmtId="0" fontId="27" fillId="18" borderId="29" xfId="13" applyFont="1" applyFill="1" applyBorder="1" applyAlignment="1" applyProtection="1">
      <alignment horizontal="center" vertical="center" wrapText="1"/>
      <protection locked="0"/>
    </xf>
    <xf numFmtId="0" fontId="26" fillId="0" borderId="0" xfId="10" applyFont="1" applyAlignment="1" applyProtection="1">
      <alignment vertical="center" wrapText="1"/>
    </xf>
    <xf numFmtId="0" fontId="26" fillId="0" borderId="0" xfId="10" applyFont="1" applyAlignment="1" applyProtection="1">
      <alignment vertical="center"/>
    </xf>
    <xf numFmtId="0" fontId="26" fillId="0" borderId="16" xfId="10" applyFont="1" applyBorder="1" applyAlignment="1" applyProtection="1">
      <alignment vertical="center"/>
    </xf>
    <xf numFmtId="0" fontId="26" fillId="0" borderId="0" xfId="10" applyFont="1" applyAlignment="1" applyProtection="1">
      <alignment horizontal="left" vertical="center" wrapText="1"/>
    </xf>
    <xf numFmtId="0" fontId="23" fillId="19" borderId="21" xfId="10" applyFont="1" applyFill="1" applyBorder="1" applyAlignment="1" applyProtection="1">
      <alignment horizontal="center" vertical="center" shrinkToFit="1"/>
      <protection locked="0"/>
    </xf>
    <xf numFmtId="0" fontId="23" fillId="19" borderId="30" xfId="10" applyFont="1" applyFill="1" applyBorder="1" applyAlignment="1" applyProtection="1">
      <alignment horizontal="center" vertical="center" shrinkToFit="1"/>
      <protection locked="0"/>
    </xf>
    <xf numFmtId="0" fontId="23" fillId="19" borderId="22" xfId="10" applyFont="1" applyFill="1" applyBorder="1" applyAlignment="1" applyProtection="1">
      <alignment horizontal="center" vertical="center" shrinkToFit="1"/>
      <protection locked="0"/>
    </xf>
    <xf numFmtId="0" fontId="26" fillId="0" borderId="16" xfId="10" applyFont="1" applyBorder="1" applyAlignment="1" applyProtection="1">
      <alignment vertical="center" wrapText="1"/>
    </xf>
    <xf numFmtId="0" fontId="5" fillId="0" borderId="40" xfId="11" applyFont="1" applyFill="1" applyBorder="1" applyAlignment="1" applyProtection="1">
      <alignment horizontal="left" vertical="center" shrinkToFit="1"/>
    </xf>
    <xf numFmtId="0" fontId="5" fillId="0" borderId="41" xfId="11" applyFont="1" applyFill="1" applyBorder="1" applyAlignment="1" applyProtection="1">
      <alignment horizontal="left" vertical="center" shrinkToFit="1"/>
    </xf>
    <xf numFmtId="0" fontId="5" fillId="0" borderId="42" xfId="11" applyFont="1" applyFill="1" applyBorder="1" applyAlignment="1" applyProtection="1">
      <alignment horizontal="left" vertical="center" shrinkToFit="1"/>
    </xf>
    <xf numFmtId="0" fontId="5" fillId="0" borderId="21" xfId="11" applyFont="1" applyFill="1" applyBorder="1" applyAlignment="1" applyProtection="1">
      <alignment horizontal="left" vertical="center" shrinkToFit="1"/>
    </xf>
    <xf numFmtId="0" fontId="5" fillId="0" borderId="30" xfId="11" applyFont="1" applyFill="1" applyBorder="1" applyAlignment="1" applyProtection="1">
      <alignment horizontal="left" vertical="center" shrinkToFit="1"/>
    </xf>
    <xf numFmtId="0" fontId="5" fillId="0" borderId="22" xfId="11" applyFont="1" applyFill="1" applyBorder="1" applyAlignment="1" applyProtection="1">
      <alignment horizontal="left" vertical="center" shrinkToFit="1"/>
    </xf>
    <xf numFmtId="0" fontId="5" fillId="0" borderId="43" xfId="11" applyFont="1" applyFill="1" applyBorder="1" applyAlignment="1" applyProtection="1">
      <alignment horizontal="left" vertical="center" shrinkToFit="1"/>
    </xf>
    <xf numFmtId="0" fontId="5" fillId="0" borderId="44" xfId="11" applyFont="1" applyFill="1" applyBorder="1" applyAlignment="1" applyProtection="1">
      <alignment horizontal="left" vertical="center" shrinkToFit="1"/>
    </xf>
    <xf numFmtId="0" fontId="5" fillId="0" borderId="45" xfId="11" applyFont="1" applyFill="1" applyBorder="1" applyAlignment="1" applyProtection="1">
      <alignment horizontal="left" vertical="center" shrinkToFit="1"/>
    </xf>
    <xf numFmtId="38" fontId="5" fillId="0" borderId="43" xfId="12" applyFont="1" applyFill="1" applyBorder="1" applyAlignment="1" applyProtection="1">
      <alignment horizontal="center" vertical="center"/>
    </xf>
    <xf numFmtId="38" fontId="5" fillId="0" borderId="45" xfId="12" applyFont="1" applyFill="1" applyBorder="1" applyAlignment="1" applyProtection="1">
      <alignment horizontal="center" vertical="center"/>
    </xf>
    <xf numFmtId="0" fontId="29" fillId="15" borderId="33" xfId="11" applyFont="1" applyFill="1" applyBorder="1" applyAlignment="1" applyProtection="1">
      <alignment horizontal="center" vertical="center" shrinkToFit="1"/>
    </xf>
    <xf numFmtId="0" fontId="29" fillId="15" borderId="35" xfId="11" applyFont="1" applyFill="1" applyBorder="1" applyAlignment="1" applyProtection="1">
      <alignment horizontal="center" vertical="center" shrinkToFit="1"/>
    </xf>
    <xf numFmtId="0" fontId="29" fillId="15" borderId="34" xfId="11" applyFont="1" applyFill="1" applyBorder="1" applyAlignment="1" applyProtection="1">
      <alignment horizontal="center" vertical="center" shrinkToFit="1"/>
    </xf>
    <xf numFmtId="0" fontId="29" fillId="15" borderId="33" xfId="11" applyFont="1" applyFill="1" applyBorder="1" applyAlignment="1" applyProtection="1">
      <alignment horizontal="center" vertical="center"/>
    </xf>
    <xf numFmtId="0" fontId="29" fillId="15" borderId="34" xfId="11" applyFont="1" applyFill="1" applyBorder="1" applyAlignment="1" applyProtection="1">
      <alignment horizontal="center" vertical="center"/>
    </xf>
    <xf numFmtId="38" fontId="5" fillId="0" borderId="40" xfId="12" applyFont="1" applyFill="1" applyBorder="1" applyAlignment="1" applyProtection="1">
      <alignment horizontal="center" vertical="center"/>
    </xf>
    <xf numFmtId="38" fontId="5" fillId="0" borderId="42" xfId="12" applyFont="1" applyFill="1" applyBorder="1" applyAlignment="1" applyProtection="1">
      <alignment horizontal="center" vertical="center"/>
    </xf>
    <xf numFmtId="38" fontId="5" fillId="0" borderId="46" xfId="12" applyFont="1" applyFill="1" applyBorder="1" applyAlignment="1" applyProtection="1">
      <alignment horizontal="center" vertical="center"/>
    </xf>
    <xf numFmtId="38" fontId="5" fillId="0" borderId="48" xfId="12" applyFont="1" applyFill="1" applyBorder="1" applyAlignment="1" applyProtection="1">
      <alignment horizontal="center" vertical="center"/>
    </xf>
    <xf numFmtId="38" fontId="5" fillId="0" borderId="49" xfId="12" applyFont="1" applyFill="1" applyBorder="1" applyAlignment="1" applyProtection="1">
      <alignment horizontal="center" vertical="center"/>
    </xf>
    <xf numFmtId="38" fontId="5" fillId="0" borderId="51" xfId="12" applyFont="1" applyFill="1" applyBorder="1" applyAlignment="1" applyProtection="1">
      <alignment horizontal="center" vertical="center"/>
    </xf>
    <xf numFmtId="0" fontId="5" fillId="0" borderId="49" xfId="11" applyFont="1" applyFill="1" applyBorder="1" applyAlignment="1" applyProtection="1">
      <alignment horizontal="left" vertical="center" shrinkToFit="1"/>
    </xf>
    <xf numFmtId="0" fontId="5" fillId="0" borderId="50" xfId="11" applyFont="1" applyFill="1" applyBorder="1" applyAlignment="1" applyProtection="1">
      <alignment horizontal="left" vertical="center" shrinkToFit="1"/>
    </xf>
    <xf numFmtId="0" fontId="5" fillId="0" borderId="51" xfId="11" applyFont="1" applyFill="1" applyBorder="1" applyAlignment="1" applyProtection="1">
      <alignment horizontal="left" vertical="center" shrinkToFit="1"/>
    </xf>
    <xf numFmtId="0" fontId="5" fillId="0" borderId="46" xfId="11" applyFont="1" applyFill="1" applyBorder="1" applyAlignment="1" applyProtection="1">
      <alignment horizontal="left" vertical="center" shrinkToFit="1"/>
    </xf>
    <xf numFmtId="0" fontId="5" fillId="0" borderId="47" xfId="11" applyFont="1" applyFill="1" applyBorder="1" applyAlignment="1" applyProtection="1">
      <alignment horizontal="left" vertical="center" shrinkToFit="1"/>
    </xf>
    <xf numFmtId="0" fontId="5" fillId="0" borderId="48" xfId="11" applyFont="1" applyFill="1" applyBorder="1" applyAlignment="1" applyProtection="1">
      <alignment horizontal="left" vertical="center" shrinkToFit="1"/>
    </xf>
    <xf numFmtId="0" fontId="24" fillId="20" borderId="21" xfId="10" applyFont="1" applyFill="1" applyBorder="1" applyAlignment="1" applyProtection="1">
      <alignment horizontal="center" vertical="center" shrinkToFit="1"/>
      <protection locked="0"/>
    </xf>
    <xf numFmtId="0" fontId="24" fillId="20" borderId="30" xfId="10" applyFont="1" applyFill="1" applyBorder="1" applyAlignment="1" applyProtection="1">
      <alignment horizontal="center" vertical="center" shrinkToFit="1"/>
      <protection locked="0"/>
    </xf>
    <xf numFmtId="0" fontId="24" fillId="20" borderId="22" xfId="10" applyFont="1" applyFill="1" applyBorder="1" applyAlignment="1" applyProtection="1">
      <alignment horizontal="center" vertical="center" shrinkToFit="1"/>
      <protection locked="0"/>
    </xf>
    <xf numFmtId="49" fontId="6" fillId="0" borderId="8" xfId="0" applyNumberFormat="1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/>
    </xf>
    <xf numFmtId="49" fontId="2" fillId="0" borderId="8" xfId="1" applyNumberFormat="1" applyFont="1" applyFill="1" applyBorder="1" applyAlignment="1">
      <alignment horizontal="center" vertical="center"/>
    </xf>
    <xf numFmtId="49" fontId="2" fillId="0" borderId="8" xfId="1" applyNumberFormat="1" applyFont="1" applyFill="1" applyBorder="1" applyAlignment="1">
      <alignment horizontal="center" vertical="center" wrapText="1"/>
    </xf>
    <xf numFmtId="49" fontId="6" fillId="0" borderId="8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/>
    </xf>
    <xf numFmtId="49" fontId="6" fillId="0" borderId="6" xfId="0" applyNumberFormat="1" applyFont="1" applyFill="1" applyBorder="1" applyAlignment="1">
      <alignment horizontal="center"/>
    </xf>
    <xf numFmtId="49" fontId="6" fillId="0" borderId="38" xfId="0" applyNumberFormat="1" applyFont="1" applyFill="1" applyBorder="1" applyAlignment="1">
      <alignment horizontal="center"/>
    </xf>
    <xf numFmtId="49" fontId="2" fillId="0" borderId="21" xfId="1" applyNumberFormat="1" applyFont="1" applyFill="1" applyBorder="1" applyAlignment="1">
      <alignment horizontal="center"/>
    </xf>
    <xf numFmtId="49" fontId="2" fillId="0" borderId="30" xfId="1" applyNumberFormat="1" applyFont="1" applyFill="1" applyBorder="1" applyAlignment="1">
      <alignment horizontal="center"/>
    </xf>
    <xf numFmtId="49" fontId="2" fillId="0" borderId="22" xfId="1" applyNumberFormat="1" applyFont="1" applyFill="1" applyBorder="1" applyAlignment="1">
      <alignment horizontal="center"/>
    </xf>
    <xf numFmtId="49" fontId="6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49" fontId="6" fillId="0" borderId="9" xfId="0" applyNumberFormat="1" applyFont="1" applyFill="1" applyBorder="1" applyAlignment="1">
      <alignment horizontal="center" vertical="center" wrapText="1"/>
    </xf>
    <xf numFmtId="49" fontId="6" fillId="0" borderId="21" xfId="0" applyNumberFormat="1" applyFont="1" applyFill="1" applyBorder="1" applyAlignment="1">
      <alignment horizontal="center"/>
    </xf>
    <xf numFmtId="49" fontId="6" fillId="0" borderId="30" xfId="0" applyNumberFormat="1" applyFont="1" applyFill="1" applyBorder="1" applyAlignment="1">
      <alignment horizontal="center"/>
    </xf>
    <xf numFmtId="49" fontId="6" fillId="0" borderId="22" xfId="0" applyNumberFormat="1" applyFont="1" applyFill="1" applyBorder="1" applyAlignment="1">
      <alignment horizontal="center"/>
    </xf>
    <xf numFmtId="49" fontId="2" fillId="0" borderId="5" xfId="1" applyNumberFormat="1" applyFont="1" applyFill="1" applyBorder="1" applyAlignment="1">
      <alignment horizontal="center"/>
    </xf>
    <xf numFmtId="49" fontId="2" fillId="0" borderId="4" xfId="1" applyNumberFormat="1" applyFont="1" applyFill="1" applyBorder="1" applyAlignment="1">
      <alignment horizontal="center"/>
    </xf>
    <xf numFmtId="49" fontId="2" fillId="0" borderId="6" xfId="1" applyNumberFormat="1" applyFont="1" applyFill="1" applyBorder="1" applyAlignment="1">
      <alignment horizont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7" xfId="1" applyNumberFormat="1" applyFont="1" applyFill="1" applyBorder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0" fontId="2" fillId="0" borderId="2" xfId="1" applyNumberFormat="1" applyFont="1" applyFill="1" applyBorder="1" applyAlignment="1">
      <alignment horizontal="center" vertical="center"/>
    </xf>
    <xf numFmtId="0" fontId="2" fillId="0" borderId="8" xfId="1" applyNumberFormat="1" applyFont="1" applyFill="1" applyBorder="1" applyAlignment="1">
      <alignment horizontal="center" vertical="center"/>
    </xf>
    <xf numFmtId="49" fontId="2" fillId="0" borderId="3" xfId="1" applyNumberFormat="1" applyFont="1" applyFill="1" applyBorder="1" applyAlignment="1">
      <alignment horizontal="center"/>
    </xf>
    <xf numFmtId="49" fontId="2" fillId="0" borderId="36" xfId="1" applyNumberFormat="1" applyFont="1" applyFill="1" applyBorder="1" applyAlignment="1">
      <alignment horizontal="center"/>
    </xf>
    <xf numFmtId="49" fontId="2" fillId="0" borderId="37" xfId="1" applyNumberFormat="1" applyFont="1" applyFill="1" applyBorder="1" applyAlignment="1">
      <alignment horizontal="center"/>
    </xf>
    <xf numFmtId="0" fontId="11" fillId="0" borderId="16" xfId="10" applyFont="1" applyBorder="1" applyAlignment="1">
      <alignment horizontal="left" vertical="center" shrinkToFit="1"/>
    </xf>
  </cellXfs>
  <cellStyles count="59">
    <cellStyle name="20% - アクセント 1 2" xfId="15"/>
    <cellStyle name="20% - アクセント 1 2 2" xfId="16"/>
    <cellStyle name="20% - アクセント 2 2" xfId="17"/>
    <cellStyle name="20% - アクセント 2 2 2" xfId="18"/>
    <cellStyle name="20% - アクセント 3 2" xfId="19"/>
    <cellStyle name="20% - アクセント 3 2 2" xfId="20"/>
    <cellStyle name="20% - アクセント 4 2" xfId="21"/>
    <cellStyle name="20% - アクセント 4 2 2" xfId="22"/>
    <cellStyle name="20% - アクセント 5 2" xfId="23"/>
    <cellStyle name="20% - アクセント 5 2 2" xfId="24"/>
    <cellStyle name="20% - アクセント 6 2" xfId="25"/>
    <cellStyle name="20% - アクセント 6 2 2" xfId="26"/>
    <cellStyle name="40% - アクセント 1 2" xfId="27"/>
    <cellStyle name="40% - アクセント 1 2 2" xfId="28"/>
    <cellStyle name="40% - アクセント 2 2" xfId="29"/>
    <cellStyle name="40% - アクセント 2 2 2" xfId="30"/>
    <cellStyle name="40% - アクセント 3 2" xfId="31"/>
    <cellStyle name="40% - アクセント 3 2 2" xfId="32"/>
    <cellStyle name="40% - アクセント 4 2" xfId="33"/>
    <cellStyle name="40% - アクセント 4 2 2" xfId="34"/>
    <cellStyle name="40% - アクセント 5 2" xfId="35"/>
    <cellStyle name="40% - アクセント 5 2 2" xfId="36"/>
    <cellStyle name="40% - アクセント 6 2" xfId="37"/>
    <cellStyle name="40% - アクセント 6 2 2" xfId="38"/>
    <cellStyle name="Excel Built-in 標準_行政水準調査票の傾向　庁内調査Ｈ１６" xfId="39"/>
    <cellStyle name="TableStyleLight1" xfId="40"/>
    <cellStyle name="パーセント 2" xfId="41"/>
    <cellStyle name="ハイパーリンク" xfId="13" builtinId="8"/>
    <cellStyle name="メモ 2" xfId="42"/>
    <cellStyle name="メモ 2 2" xfId="43"/>
    <cellStyle name="メモ 2 2 2" xfId="44"/>
    <cellStyle name="メモ 2 3" xfId="45"/>
    <cellStyle name="桁区切り 2" xfId="2"/>
    <cellStyle name="桁区切り 3" xfId="3"/>
    <cellStyle name="桁区切り 3 2" xfId="4"/>
    <cellStyle name="桁区切り 3 3" xfId="12"/>
    <cellStyle name="桁区切り 4" xfId="46"/>
    <cellStyle name="桁区切り[0]_比較項目一覧表" xfId="47"/>
    <cellStyle name="通貨 2" xfId="48"/>
    <cellStyle name="標準" xfId="0" builtinId="0"/>
    <cellStyle name="標準 2" xfId="1"/>
    <cellStyle name="標準 2 2" xfId="5"/>
    <cellStyle name="標準 2 2 2" xfId="14"/>
    <cellStyle name="標準 2 3" xfId="49"/>
    <cellStyle name="標準 2 3 2" xfId="50"/>
    <cellStyle name="標準 3" xfId="6"/>
    <cellStyle name="標準 3 2" xfId="7"/>
    <cellStyle name="標準 3 3" xfId="51"/>
    <cellStyle name="標準 3 3 2" xfId="52"/>
    <cellStyle name="標準 4" xfId="8"/>
    <cellStyle name="標準 4 2" xfId="53"/>
    <cellStyle name="標準 5" xfId="9"/>
    <cellStyle name="標準 5 2" xfId="54"/>
    <cellStyle name="標準 6" xfId="10"/>
    <cellStyle name="標準 6 2" xfId="55"/>
    <cellStyle name="標準 6 2 2" xfId="56"/>
    <cellStyle name="標準 6 3" xfId="57"/>
    <cellStyle name="標準 6 4" xfId="58"/>
    <cellStyle name="標準_行政水準調査票の傾向　庁内調査Ｈ１６" xfId="11"/>
  </cellStyles>
  <dxfs count="9"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'集計表（東北主要都市）'!$B$2:$E$2</c:f>
          <c:strCache>
            <c:ptCount val="1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'集計表（東北主要都市）'!$B$4</c:f>
              <c:strCache>
                <c:ptCount val="1"/>
                <c:pt idx="0">
                  <c:v>青森市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'集計表（東北主要都市）'!$C$4:$G$4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6A-43B4-9A7B-42899219A7A0}"/>
            </c:ext>
          </c:extLst>
        </c:ser>
        <c:ser>
          <c:idx val="1"/>
          <c:order val="1"/>
          <c:tx>
            <c:strRef>
              <c:f>'集計表（東北主要都市）'!$B$5</c:f>
              <c:strCache>
                <c:ptCount val="1"/>
                <c:pt idx="0">
                  <c:v>弘前市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'集計表（東北主要都市）'!$C$5:$G$5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6A-43B4-9A7B-42899219A7A0}"/>
            </c:ext>
          </c:extLst>
        </c:ser>
        <c:ser>
          <c:idx val="2"/>
          <c:order val="2"/>
          <c:tx>
            <c:strRef>
              <c:f>'集計表（東北主要都市）'!$B$6</c:f>
              <c:strCache>
                <c:ptCount val="1"/>
                <c:pt idx="0">
                  <c:v>八戸市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'集計表（東北主要都市）'!$C$6:$G$6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F6A-43B4-9A7B-42899219A7A0}"/>
            </c:ext>
          </c:extLst>
        </c:ser>
        <c:ser>
          <c:idx val="3"/>
          <c:order val="3"/>
          <c:tx>
            <c:strRef>
              <c:f>'集計表（東北主要都市）'!$B$7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'集計表（東北主要都市）'!$C$7:$G$7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F6A-43B4-9A7B-42899219A7A0}"/>
            </c:ext>
          </c:extLst>
        </c:ser>
        <c:ser>
          <c:idx val="4"/>
          <c:order val="4"/>
          <c:tx>
            <c:strRef>
              <c:f>'集計表（東北主要都市）'!$B$8</c:f>
              <c:strCache>
                <c:ptCount val="1"/>
                <c:pt idx="0">
                  <c:v>仙台市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'集計表（東北主要都市）'!$C$8:$G$8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F6A-43B4-9A7B-42899219A7A0}"/>
            </c:ext>
          </c:extLst>
        </c:ser>
        <c:ser>
          <c:idx val="5"/>
          <c:order val="5"/>
          <c:tx>
            <c:strRef>
              <c:f>'集計表（東北主要都市）'!$B$9</c:f>
              <c:strCache>
                <c:ptCount val="1"/>
                <c:pt idx="0">
                  <c:v>秋田市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'集計表（東北主要都市）'!$C$9:$G$9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F6A-43B4-9A7B-42899219A7A0}"/>
            </c:ext>
          </c:extLst>
        </c:ser>
        <c:ser>
          <c:idx val="6"/>
          <c:order val="6"/>
          <c:tx>
            <c:strRef>
              <c:f>'集計表（東北主要都市）'!$B$10</c:f>
              <c:strCache>
                <c:ptCount val="1"/>
                <c:pt idx="0">
                  <c:v>山形市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'集計表（東北主要都市）'!$C$10:$G$10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F6A-43B4-9A7B-42899219A7A0}"/>
            </c:ext>
          </c:extLst>
        </c:ser>
        <c:ser>
          <c:idx val="7"/>
          <c:order val="7"/>
          <c:tx>
            <c:strRef>
              <c:f>'集計表（東北主要都市）'!$B$11</c:f>
              <c:strCache>
                <c:ptCount val="1"/>
                <c:pt idx="0">
                  <c:v>福島市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'集計表（東北主要都市）'!$C$11:$G$11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F6A-43B4-9A7B-42899219A7A0}"/>
            </c:ext>
          </c:extLst>
        </c:ser>
        <c:ser>
          <c:idx val="8"/>
          <c:order val="8"/>
          <c:tx>
            <c:strRef>
              <c:f>'集計表（東北主要都市）'!$B$12</c:f>
              <c:strCache>
                <c:ptCount val="1"/>
                <c:pt idx="0">
                  <c:v>郡山市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'集計表（東北主要都市）'!$C$12:$G$12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F6A-43B4-9A7B-42899219A7A0}"/>
            </c:ext>
          </c:extLst>
        </c:ser>
        <c:ser>
          <c:idx val="9"/>
          <c:order val="9"/>
          <c:tx>
            <c:strRef>
              <c:f>'集計表（東北主要都市）'!$B$13</c:f>
              <c:strCache>
                <c:ptCount val="1"/>
                <c:pt idx="0">
                  <c:v>いわき市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'集計表（東北主要都市）'!$C$13:$G$13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F6A-43B4-9A7B-42899219A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45664"/>
        <c:axId val="135347200"/>
      </c:lineChart>
      <c:catAx>
        <c:axId val="135345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5347200"/>
        <c:crosses val="autoZero"/>
        <c:auto val="1"/>
        <c:lblAlgn val="ctr"/>
        <c:lblOffset val="100"/>
        <c:noMultiLvlLbl val="0"/>
      </c:catAx>
      <c:valAx>
        <c:axId val="135347200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353456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'グラフ（中核市）'!$C$3</c:f>
          <c:strCache>
            <c:ptCount val="1"/>
            <c:pt idx="0">
              <c:v>○ 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'グラフ（中核市）'!$D$5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'グラフ（中核市）'!$E$5:$I$5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32A-4D42-A15C-656E5A09E10B}"/>
            </c:ext>
          </c:extLst>
        </c:ser>
        <c:ser>
          <c:idx val="1"/>
          <c:order val="1"/>
          <c:tx>
            <c:strRef>
              <c:f>'グラフ（中核市）'!$D$6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'グラフ（中核市）'!$E$6:$I$6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32A-4D42-A15C-656E5A09E10B}"/>
            </c:ext>
          </c:extLst>
        </c:ser>
        <c:ser>
          <c:idx val="2"/>
          <c:order val="2"/>
          <c:tx>
            <c:strRef>
              <c:f>'グラフ（中核市）'!$D$7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'グラフ（中核市）'!$E$7:$I$7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32A-4D42-A15C-656E5A09E10B}"/>
            </c:ext>
          </c:extLst>
        </c:ser>
        <c:ser>
          <c:idx val="3"/>
          <c:order val="3"/>
          <c:tx>
            <c:strRef>
              <c:f>'グラフ（中核市）'!$D$8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'グラフ（中核市）'!$E$8:$I$8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32A-4D42-A15C-656E5A09E10B}"/>
            </c:ext>
          </c:extLst>
        </c:ser>
        <c:ser>
          <c:idx val="4"/>
          <c:order val="4"/>
          <c:tx>
            <c:strRef>
              <c:f>'グラフ（中核市）'!$D$9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'グラフ（中核市）'!$E$9:$I$9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32A-4D42-A15C-656E5A09E10B}"/>
            </c:ext>
          </c:extLst>
        </c:ser>
        <c:ser>
          <c:idx val="5"/>
          <c:order val="5"/>
          <c:tx>
            <c:strRef>
              <c:f>'グラフ（中核市）'!$D$10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'グラフ（中核市）'!$E$10:$I$10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32A-4D42-A15C-656E5A09E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715840"/>
        <c:axId val="135734016"/>
      </c:lineChart>
      <c:catAx>
        <c:axId val="135715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5734016"/>
        <c:crosses val="autoZero"/>
        <c:auto val="1"/>
        <c:lblAlgn val="ctr"/>
        <c:lblOffset val="100"/>
        <c:noMultiLvlLbl val="0"/>
      </c:catAx>
      <c:valAx>
        <c:axId val="135734016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3571584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'グラフ（県庁所在都市）'!$C$3</c:f>
          <c:strCache>
            <c:ptCount val="1"/>
            <c:pt idx="0">
              <c:v>○ 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'グラフ（県庁所在都市）'!$D$5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'グラフ（県庁所在都市）'!$E$5:$I$5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EE-4BDA-A3F2-EAF8F29FE4F3}"/>
            </c:ext>
          </c:extLst>
        </c:ser>
        <c:ser>
          <c:idx val="1"/>
          <c:order val="1"/>
          <c:tx>
            <c:strRef>
              <c:f>'グラフ（県庁所在都市）'!$D$6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'グラフ（県庁所在都市）'!$E$6:$I$6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EE-4BDA-A3F2-EAF8F29FE4F3}"/>
            </c:ext>
          </c:extLst>
        </c:ser>
        <c:ser>
          <c:idx val="2"/>
          <c:order val="2"/>
          <c:tx>
            <c:strRef>
              <c:f>'グラフ（県庁所在都市）'!$D$7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'グラフ（県庁所在都市）'!$E$7:$I$7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EE-4BDA-A3F2-EAF8F29FE4F3}"/>
            </c:ext>
          </c:extLst>
        </c:ser>
        <c:ser>
          <c:idx val="3"/>
          <c:order val="3"/>
          <c:tx>
            <c:strRef>
              <c:f>'グラフ（県庁所在都市）'!$D$8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'グラフ（県庁所在都市）'!$E$8:$I$8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0EE-4BDA-A3F2-EAF8F29FE4F3}"/>
            </c:ext>
          </c:extLst>
        </c:ser>
        <c:ser>
          <c:idx val="4"/>
          <c:order val="4"/>
          <c:tx>
            <c:strRef>
              <c:f>'グラフ（県庁所在都市）'!$D$9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'グラフ（県庁所在都市）'!$E$9:$I$9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0EE-4BDA-A3F2-EAF8F29FE4F3}"/>
            </c:ext>
          </c:extLst>
        </c:ser>
        <c:ser>
          <c:idx val="5"/>
          <c:order val="5"/>
          <c:tx>
            <c:strRef>
              <c:f>'グラフ（県庁所在都市）'!$D$10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'グラフ（県庁所在都市）'!$E$10:$I$10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0EE-4BDA-A3F2-EAF8F29FE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287360"/>
        <c:axId val="136288896"/>
      </c:lineChart>
      <c:catAx>
        <c:axId val="136287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6288896"/>
        <c:crosses val="autoZero"/>
        <c:auto val="1"/>
        <c:lblAlgn val="ctr"/>
        <c:lblOffset val="100"/>
        <c:noMultiLvlLbl val="0"/>
      </c:catAx>
      <c:valAx>
        <c:axId val="136288896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3628736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14</xdr:row>
      <xdr:rowOff>9525</xdr:rowOff>
    </xdr:from>
    <xdr:to>
      <xdr:col>7</xdr:col>
      <xdr:colOff>533400</xdr:colOff>
      <xdr:row>41</xdr:row>
      <xdr:rowOff>123825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T195"/>
  <sheetViews>
    <sheetView tabSelected="1" view="pageBreakPreview" zoomScale="180" zoomScaleNormal="100" zoomScaleSheetLayoutView="180" zoomScalePageLayoutView="200" workbookViewId="0">
      <pane ySplit="8" topLeftCell="A9" activePane="bottomLeft" state="frozen"/>
      <selection pane="bottomLeft" activeCell="A5" sqref="A5:D5"/>
    </sheetView>
  </sheetViews>
  <sheetFormatPr defaultColWidth="5" defaultRowHeight="14.25" customHeight="1"/>
  <cols>
    <col min="1" max="1" width="2.375" style="66" customWidth="1"/>
    <col min="2" max="2" width="2.375" style="54" customWidth="1"/>
    <col min="3" max="3" width="2.375" style="58" customWidth="1"/>
    <col min="4" max="11" width="2.375" style="54" customWidth="1"/>
    <col min="12" max="16" width="2.75" style="54" customWidth="1"/>
    <col min="17" max="17" width="5" style="53" customWidth="1"/>
    <col min="18" max="18" width="17.375" style="75" hidden="1" customWidth="1"/>
    <col min="19" max="19" width="6.25" style="75" hidden="1" customWidth="1"/>
    <col min="20" max="20" width="7.25" style="75" hidden="1" customWidth="1"/>
    <col min="21" max="21" width="11.375" style="75" hidden="1" customWidth="1"/>
    <col min="22" max="22" width="7.25" style="75" hidden="1" customWidth="1"/>
    <col min="23" max="23" width="12.5" style="75" hidden="1" customWidth="1"/>
    <col min="24" max="24" width="11.375" style="75" hidden="1" customWidth="1"/>
    <col min="25" max="25" width="14.75" style="75" hidden="1" customWidth="1"/>
    <col min="26" max="26" width="9.25" style="75" hidden="1" customWidth="1"/>
    <col min="27" max="27" width="11" style="75" hidden="1" customWidth="1"/>
    <col min="28" max="28" width="11.375" style="75" hidden="1" customWidth="1"/>
    <col min="29" max="29" width="10.25" style="75" hidden="1" customWidth="1"/>
    <col min="30" max="30" width="9.25" style="75" hidden="1" customWidth="1"/>
    <col min="31" max="31" width="8.25" style="75" hidden="1" customWidth="1"/>
    <col min="32" max="32" width="19.625" style="75" hidden="1" customWidth="1"/>
    <col min="33" max="33" width="12.5" style="75" hidden="1" customWidth="1"/>
    <col min="34" max="34" width="23.5" style="75" hidden="1" customWidth="1"/>
    <col min="35" max="35" width="15.125" style="75" hidden="1" customWidth="1"/>
    <col min="36" max="36" width="19.25" style="75" hidden="1" customWidth="1"/>
    <col min="37" max="37" width="31.25" style="75" hidden="1" customWidth="1"/>
    <col min="38" max="38" width="19.125" style="75" hidden="1" customWidth="1"/>
    <col min="39" max="39" width="27.375" style="75" hidden="1" customWidth="1"/>
    <col min="40" max="40" width="15.125" style="75" hidden="1" customWidth="1"/>
    <col min="41" max="41" width="22.875" style="75" hidden="1" customWidth="1"/>
    <col min="42" max="42" width="4.25" style="75" hidden="1" customWidth="1"/>
    <col min="43" max="43" width="21.75" style="75" hidden="1" customWidth="1"/>
    <col min="44" max="44" width="19.625" style="75" hidden="1" customWidth="1"/>
    <col min="45" max="45" width="4.25" style="75" hidden="1" customWidth="1"/>
    <col min="46" max="46" width="11.375" style="75" hidden="1" customWidth="1"/>
    <col min="47" max="48" width="5.125" style="53" customWidth="1"/>
    <col min="49" max="16384" width="5" style="53"/>
  </cols>
  <sheetData>
    <row r="1" spans="1:46" ht="14.25" customHeight="1">
      <c r="A1" s="67" t="s">
        <v>21</v>
      </c>
      <c r="B1" s="68"/>
      <c r="C1" s="69"/>
      <c r="D1" s="70"/>
      <c r="R1" s="58" t="s">
        <v>134</v>
      </c>
      <c r="S1" s="58" t="s">
        <v>135</v>
      </c>
      <c r="T1" s="58" t="s">
        <v>136</v>
      </c>
      <c r="U1" s="58" t="s">
        <v>137</v>
      </c>
      <c r="V1" s="58" t="s">
        <v>138</v>
      </c>
      <c r="W1" s="58" t="s">
        <v>139</v>
      </c>
      <c r="X1" s="113" t="s">
        <v>732</v>
      </c>
      <c r="Y1" s="113" t="s">
        <v>733</v>
      </c>
      <c r="Z1" s="58" t="s">
        <v>140</v>
      </c>
      <c r="AA1" s="58" t="s">
        <v>141</v>
      </c>
      <c r="AB1" s="58" t="s">
        <v>142</v>
      </c>
      <c r="AC1" s="58" t="s">
        <v>143</v>
      </c>
      <c r="AD1" s="58" t="s">
        <v>159</v>
      </c>
      <c r="AE1" s="58" t="s">
        <v>144</v>
      </c>
      <c r="AF1" s="58" t="s">
        <v>145</v>
      </c>
      <c r="AG1" s="58" t="s">
        <v>146</v>
      </c>
      <c r="AH1" s="58" t="s">
        <v>224</v>
      </c>
      <c r="AI1" s="58" t="s">
        <v>162</v>
      </c>
      <c r="AJ1" s="58" t="s">
        <v>225</v>
      </c>
      <c r="AK1" s="58" t="s">
        <v>170</v>
      </c>
      <c r="AL1" s="58" t="s">
        <v>195</v>
      </c>
      <c r="AM1" s="58" t="s">
        <v>196</v>
      </c>
      <c r="AN1" s="58" t="s">
        <v>226</v>
      </c>
      <c r="AO1" s="58" t="s">
        <v>212</v>
      </c>
      <c r="AP1" s="58" t="s">
        <v>213</v>
      </c>
      <c r="AQ1" s="58" t="s">
        <v>227</v>
      </c>
      <c r="AR1" s="58" t="s">
        <v>214</v>
      </c>
      <c r="AS1" s="58" t="s">
        <v>222</v>
      </c>
      <c r="AT1" s="58" t="s">
        <v>223</v>
      </c>
    </row>
    <row r="2" spans="1:46" ht="14.25" customHeight="1">
      <c r="A2" s="71" t="s">
        <v>148</v>
      </c>
      <c r="B2" s="68"/>
      <c r="C2" s="69"/>
      <c r="D2" s="70"/>
      <c r="R2" s="58" t="s">
        <v>134</v>
      </c>
      <c r="S2" s="58" t="s">
        <v>135</v>
      </c>
      <c r="T2" s="58" t="s">
        <v>136</v>
      </c>
      <c r="U2" s="58" t="s">
        <v>137</v>
      </c>
      <c r="V2" s="58" t="s">
        <v>138</v>
      </c>
      <c r="W2" s="58" t="s">
        <v>139</v>
      </c>
      <c r="X2" s="113" t="s">
        <v>729</v>
      </c>
      <c r="Y2" s="113" t="s">
        <v>731</v>
      </c>
      <c r="Z2" s="58" t="s">
        <v>140</v>
      </c>
      <c r="AA2" s="58" t="s">
        <v>141</v>
      </c>
      <c r="AB2" s="58" t="s">
        <v>142</v>
      </c>
      <c r="AC2" s="58" t="s">
        <v>143</v>
      </c>
      <c r="AD2" s="58" t="s">
        <v>159</v>
      </c>
      <c r="AE2" s="58" t="s">
        <v>144</v>
      </c>
      <c r="AF2" s="58" t="s">
        <v>145</v>
      </c>
      <c r="AG2" s="58" t="s">
        <v>146</v>
      </c>
      <c r="AH2" s="58" t="s">
        <v>224</v>
      </c>
      <c r="AI2" s="58" t="s">
        <v>162</v>
      </c>
      <c r="AJ2" s="114" t="s">
        <v>225</v>
      </c>
      <c r="AK2" s="75" t="s">
        <v>170</v>
      </c>
      <c r="AL2" s="58" t="s">
        <v>195</v>
      </c>
      <c r="AM2" s="58" t="s">
        <v>196</v>
      </c>
      <c r="AN2" s="58" t="s">
        <v>226</v>
      </c>
      <c r="AO2" s="58" t="s">
        <v>212</v>
      </c>
      <c r="AP2" s="58" t="s">
        <v>213</v>
      </c>
      <c r="AQ2" s="58" t="s">
        <v>227</v>
      </c>
      <c r="AR2" s="58" t="s">
        <v>214</v>
      </c>
      <c r="AS2" s="58" t="s">
        <v>222</v>
      </c>
      <c r="AT2" s="58" t="s">
        <v>223</v>
      </c>
    </row>
    <row r="3" spans="1:46" ht="14.25" customHeight="1">
      <c r="A3" s="137" t="s">
        <v>228</v>
      </c>
      <c r="B3" s="137"/>
      <c r="C3" s="137"/>
      <c r="D3" s="137"/>
      <c r="F3" s="137" t="s">
        <v>229</v>
      </c>
      <c r="G3" s="138"/>
      <c r="H3" s="138"/>
      <c r="I3" s="138"/>
      <c r="J3" s="138"/>
      <c r="K3" s="55" t="e">
        <f>MATCH(F5,C9:C115,0)</f>
        <v>#N/A</v>
      </c>
      <c r="L3" s="140" t="s">
        <v>230</v>
      </c>
      <c r="M3" s="140"/>
      <c r="N3" s="140"/>
      <c r="O3" s="140"/>
      <c r="P3" s="140"/>
      <c r="R3" s="58" t="s">
        <v>156</v>
      </c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 t="s">
        <v>151</v>
      </c>
      <c r="AG3" s="58"/>
      <c r="AH3" s="58" t="s">
        <v>160</v>
      </c>
      <c r="AI3" s="58" t="s">
        <v>232</v>
      </c>
      <c r="AJ3" s="58" t="s">
        <v>168</v>
      </c>
      <c r="AK3" s="75" t="s">
        <v>171</v>
      </c>
      <c r="AL3" s="58"/>
      <c r="AM3" s="58" t="s">
        <v>197</v>
      </c>
      <c r="AN3" s="58" t="s">
        <v>716</v>
      </c>
      <c r="AO3" s="58" t="s">
        <v>718</v>
      </c>
      <c r="AP3" s="58"/>
      <c r="AQ3" s="58" t="s">
        <v>721</v>
      </c>
      <c r="AR3" s="58" t="s">
        <v>215</v>
      </c>
      <c r="AS3" s="58"/>
      <c r="AT3" s="58"/>
    </row>
    <row r="4" spans="1:46" ht="14.25" customHeight="1">
      <c r="A4" s="144"/>
      <c r="B4" s="144"/>
      <c r="C4" s="144"/>
      <c r="D4" s="144"/>
      <c r="F4" s="139"/>
      <c r="G4" s="139"/>
      <c r="H4" s="139"/>
      <c r="I4" s="139"/>
      <c r="J4" s="139"/>
      <c r="L4" s="140"/>
      <c r="M4" s="140"/>
      <c r="N4" s="140"/>
      <c r="O4" s="140"/>
      <c r="P4" s="140"/>
      <c r="R4" s="58" t="s">
        <v>157</v>
      </c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 t="s">
        <v>150</v>
      </c>
      <c r="AG4" s="58"/>
      <c r="AH4" s="58" t="s">
        <v>161</v>
      </c>
      <c r="AI4" s="58" t="s">
        <v>163</v>
      </c>
      <c r="AJ4" s="58" t="s">
        <v>169</v>
      </c>
      <c r="AK4" s="75" t="s">
        <v>172</v>
      </c>
      <c r="AL4" s="58"/>
      <c r="AM4" s="58" t="s">
        <v>198</v>
      </c>
      <c r="AN4" s="58" t="s">
        <v>717</v>
      </c>
      <c r="AO4" s="58" t="s">
        <v>719</v>
      </c>
      <c r="AP4" s="58"/>
      <c r="AQ4" s="58" t="s">
        <v>722</v>
      </c>
      <c r="AR4" s="58" t="s">
        <v>216</v>
      </c>
      <c r="AS4" s="58"/>
      <c r="AT4" s="58"/>
    </row>
    <row r="5" spans="1:46" ht="14.25" customHeight="1">
      <c r="A5" s="141"/>
      <c r="B5" s="142"/>
      <c r="C5" s="142"/>
      <c r="D5" s="143"/>
      <c r="E5" s="56" t="s">
        <v>14</v>
      </c>
      <c r="F5" s="173"/>
      <c r="G5" s="174"/>
      <c r="H5" s="174"/>
      <c r="I5" s="174"/>
      <c r="J5" s="174"/>
      <c r="K5" s="175"/>
      <c r="L5" s="56" t="s">
        <v>14</v>
      </c>
      <c r="M5" s="128" t="str">
        <f>HYPERLINK('集計表（中核市）'!A1,'集計表（中核市）'!B1)</f>
        <v>中核市60市</v>
      </c>
      <c r="N5" s="129"/>
      <c r="O5" s="129"/>
      <c r="P5" s="130"/>
      <c r="R5" s="58" t="s">
        <v>152</v>
      </c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 t="s">
        <v>149</v>
      </c>
      <c r="AG5" s="58"/>
      <c r="AH5" s="58"/>
      <c r="AI5" s="58" t="s">
        <v>164</v>
      </c>
      <c r="AJ5" s="58"/>
      <c r="AK5" s="75" t="s">
        <v>173</v>
      </c>
      <c r="AL5" s="58"/>
      <c r="AM5" s="58" t="s">
        <v>199</v>
      </c>
      <c r="AN5" s="58"/>
      <c r="AO5" s="58" t="s">
        <v>720</v>
      </c>
      <c r="AP5" s="58"/>
      <c r="AQ5" s="58"/>
      <c r="AR5" s="58" t="s">
        <v>217</v>
      </c>
      <c r="AS5" s="58"/>
      <c r="AT5" s="58"/>
    </row>
    <row r="6" spans="1:46" ht="14.25" customHeight="1">
      <c r="A6" s="57"/>
      <c r="B6" s="57"/>
      <c r="D6" s="58"/>
      <c r="R6" s="58" t="s">
        <v>153</v>
      </c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 t="s">
        <v>165</v>
      </c>
      <c r="AJ6" s="58"/>
      <c r="AK6" s="75" t="s">
        <v>174</v>
      </c>
      <c r="AL6" s="58"/>
      <c r="AM6" s="58" t="s">
        <v>200</v>
      </c>
      <c r="AN6" s="58"/>
      <c r="AO6" s="58"/>
      <c r="AP6" s="58"/>
      <c r="AQ6" s="58"/>
      <c r="AR6" s="58" t="s">
        <v>218</v>
      </c>
      <c r="AS6" s="58"/>
      <c r="AT6" s="58"/>
    </row>
    <row r="7" spans="1:46" ht="14.25" customHeight="1">
      <c r="A7" s="54"/>
      <c r="B7" s="59" t="s">
        <v>11</v>
      </c>
      <c r="C7" s="60"/>
      <c r="D7" s="61"/>
      <c r="M7" s="125" t="str">
        <f>HYPERLINK('集計表 (県庁所在都市)'!A1,'集計表 (県庁所在都市)'!B1)</f>
        <v>４6道府県　県庁所在都市</v>
      </c>
      <c r="N7" s="126"/>
      <c r="O7" s="126"/>
      <c r="P7" s="127"/>
      <c r="R7" s="58" t="s">
        <v>154</v>
      </c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 t="s">
        <v>166</v>
      </c>
      <c r="AJ7" s="58"/>
      <c r="AK7" s="75" t="s">
        <v>175</v>
      </c>
      <c r="AL7" s="58"/>
      <c r="AM7" s="58" t="s">
        <v>723</v>
      </c>
      <c r="AN7" s="58"/>
      <c r="AO7" s="58"/>
      <c r="AP7" s="58"/>
      <c r="AQ7" s="58"/>
      <c r="AR7" s="58" t="s">
        <v>219</v>
      </c>
      <c r="AS7" s="58"/>
      <c r="AT7" s="58"/>
    </row>
    <row r="8" spans="1:46" ht="14.25" customHeight="1" thickBot="1">
      <c r="A8" s="54"/>
      <c r="B8" s="62" t="s">
        <v>4</v>
      </c>
      <c r="C8" s="156"/>
      <c r="D8" s="157"/>
      <c r="E8" s="157"/>
      <c r="F8" s="157"/>
      <c r="G8" s="157"/>
      <c r="H8" s="157"/>
      <c r="I8" s="158"/>
      <c r="J8" s="159" t="s">
        <v>5</v>
      </c>
      <c r="K8" s="160"/>
      <c r="R8" s="58" t="s">
        <v>158</v>
      </c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 t="s">
        <v>167</v>
      </c>
      <c r="AJ8" s="58"/>
      <c r="AK8" s="75" t="s">
        <v>176</v>
      </c>
      <c r="AL8" s="58"/>
      <c r="AM8" s="58" t="s">
        <v>201</v>
      </c>
      <c r="AN8" s="58"/>
      <c r="AO8" s="58"/>
      <c r="AP8" s="58"/>
      <c r="AQ8" s="58"/>
      <c r="AR8" s="58" t="s">
        <v>220</v>
      </c>
      <c r="AS8" s="58"/>
      <c r="AT8" s="58"/>
    </row>
    <row r="9" spans="1:46" ht="14.25" customHeight="1" thickTop="1">
      <c r="A9" s="54"/>
      <c r="B9" s="109">
        <v>1</v>
      </c>
      <c r="C9" s="145" t="s">
        <v>134</v>
      </c>
      <c r="D9" s="146"/>
      <c r="E9" s="146"/>
      <c r="F9" s="146"/>
      <c r="G9" s="146"/>
      <c r="H9" s="146"/>
      <c r="I9" s="147"/>
      <c r="J9" s="161" t="s">
        <v>12</v>
      </c>
      <c r="K9" s="162"/>
      <c r="L9" s="107"/>
      <c r="M9" s="128" t="str">
        <f>HYPERLINK('集計表（東北主要都市）'!A1,'集計表（東北主要都市）'!B1)</f>
        <v>東北主要１０都市</v>
      </c>
      <c r="N9" s="129"/>
      <c r="O9" s="129"/>
      <c r="P9" s="130"/>
      <c r="R9" s="58" t="s">
        <v>155</v>
      </c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75" t="s">
        <v>728</v>
      </c>
      <c r="AL9" s="58"/>
      <c r="AM9" s="58" t="s">
        <v>202</v>
      </c>
      <c r="AN9" s="58"/>
      <c r="AO9" s="58"/>
      <c r="AP9" s="58"/>
      <c r="AQ9" s="58"/>
      <c r="AR9" s="58" t="s">
        <v>221</v>
      </c>
      <c r="AS9" s="58"/>
      <c r="AT9" s="58"/>
    </row>
    <row r="10" spans="1:46" ht="14.25" customHeight="1">
      <c r="A10" s="54"/>
      <c r="B10" s="110">
        <v>2</v>
      </c>
      <c r="C10" s="151" t="s">
        <v>156</v>
      </c>
      <c r="D10" s="152"/>
      <c r="E10" s="152"/>
      <c r="F10" s="152"/>
      <c r="G10" s="152"/>
      <c r="H10" s="152"/>
      <c r="I10" s="153"/>
      <c r="J10" s="154" t="s">
        <v>12</v>
      </c>
      <c r="K10" s="155"/>
      <c r="L10" s="115"/>
      <c r="N10" s="65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75" t="s">
        <v>177</v>
      </c>
      <c r="AL10" s="58"/>
      <c r="AM10" s="75" t="s">
        <v>203</v>
      </c>
      <c r="AN10" s="58"/>
      <c r="AO10" s="58"/>
      <c r="AP10" s="58"/>
      <c r="AQ10" s="58"/>
      <c r="AR10" s="58"/>
      <c r="AS10" s="58"/>
      <c r="AT10" s="58"/>
    </row>
    <row r="11" spans="1:46" ht="14.25" customHeight="1">
      <c r="A11" s="54"/>
      <c r="B11" s="110">
        <v>3</v>
      </c>
      <c r="C11" s="151" t="s">
        <v>157</v>
      </c>
      <c r="D11" s="152"/>
      <c r="E11" s="152"/>
      <c r="F11" s="152"/>
      <c r="G11" s="152"/>
      <c r="H11" s="152"/>
      <c r="I11" s="153"/>
      <c r="J11" s="154" t="s">
        <v>12</v>
      </c>
      <c r="K11" s="155"/>
      <c r="L11" s="108"/>
      <c r="M11" s="131" t="str">
        <f>HYPERLINK('集計表（岩手県内）'!A1,'集計表（岩手県内）'!B1)</f>
        <v>岩手県内１４市及び盛岡広域５町</v>
      </c>
      <c r="N11" s="132"/>
      <c r="O11" s="132"/>
      <c r="P11" s="133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75" t="s">
        <v>178</v>
      </c>
      <c r="AL11" s="58"/>
      <c r="AM11" s="75" t="s">
        <v>204</v>
      </c>
      <c r="AN11" s="58"/>
      <c r="AO11" s="58"/>
      <c r="AP11" s="58"/>
      <c r="AQ11" s="58"/>
      <c r="AR11" s="58"/>
      <c r="AS11" s="58"/>
      <c r="AT11" s="58"/>
    </row>
    <row r="12" spans="1:46" ht="14.25" customHeight="1">
      <c r="A12" s="54"/>
      <c r="B12" s="110">
        <v>4</v>
      </c>
      <c r="C12" s="151" t="s">
        <v>152</v>
      </c>
      <c r="D12" s="152"/>
      <c r="E12" s="152"/>
      <c r="F12" s="152"/>
      <c r="G12" s="152"/>
      <c r="H12" s="152"/>
      <c r="I12" s="153"/>
      <c r="J12" s="154" t="s">
        <v>12</v>
      </c>
      <c r="K12" s="155"/>
      <c r="L12" s="108"/>
      <c r="M12" s="134"/>
      <c r="N12" s="135"/>
      <c r="O12" s="135"/>
      <c r="P12" s="136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75" t="s">
        <v>179</v>
      </c>
      <c r="AL12" s="58"/>
      <c r="AM12" s="75" t="s">
        <v>205</v>
      </c>
      <c r="AN12" s="58"/>
      <c r="AO12" s="58"/>
      <c r="AP12" s="58"/>
      <c r="AQ12" s="58"/>
      <c r="AR12" s="58"/>
      <c r="AS12" s="58"/>
      <c r="AT12" s="58"/>
    </row>
    <row r="13" spans="1:46" ht="14.25" customHeight="1">
      <c r="A13" s="54"/>
      <c r="B13" s="110">
        <v>5</v>
      </c>
      <c r="C13" s="151" t="s">
        <v>153</v>
      </c>
      <c r="D13" s="152"/>
      <c r="E13" s="152"/>
      <c r="F13" s="152"/>
      <c r="G13" s="152"/>
      <c r="H13" s="152"/>
      <c r="I13" s="153"/>
      <c r="J13" s="154" t="s">
        <v>12</v>
      </c>
      <c r="K13" s="155"/>
      <c r="L13" s="115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75" t="s">
        <v>180</v>
      </c>
      <c r="AL13" s="58"/>
      <c r="AM13" s="75" t="s">
        <v>206</v>
      </c>
      <c r="AN13" s="58"/>
      <c r="AO13" s="58"/>
      <c r="AP13" s="58"/>
      <c r="AQ13" s="58"/>
      <c r="AR13" s="58"/>
      <c r="AS13" s="58"/>
      <c r="AT13" s="58"/>
    </row>
    <row r="14" spans="1:46" ht="14.25" customHeight="1">
      <c r="A14" s="54"/>
      <c r="B14" s="110">
        <v>6</v>
      </c>
      <c r="C14" s="151" t="s">
        <v>154</v>
      </c>
      <c r="D14" s="152"/>
      <c r="E14" s="152"/>
      <c r="F14" s="152"/>
      <c r="G14" s="152"/>
      <c r="H14" s="152"/>
      <c r="I14" s="153"/>
      <c r="J14" s="154" t="s">
        <v>12</v>
      </c>
      <c r="K14" s="155"/>
      <c r="L14" s="115"/>
      <c r="M14" s="73"/>
      <c r="N14" s="73"/>
      <c r="O14" s="73"/>
      <c r="P14" s="73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75" t="s">
        <v>181</v>
      </c>
      <c r="AL14" s="58"/>
      <c r="AM14" s="75" t="s">
        <v>207</v>
      </c>
      <c r="AN14" s="58"/>
      <c r="AO14" s="58"/>
      <c r="AP14" s="58"/>
      <c r="AQ14" s="58"/>
      <c r="AR14" s="58"/>
      <c r="AS14" s="58"/>
      <c r="AT14" s="58"/>
    </row>
    <row r="15" spans="1:46" ht="14.25" customHeight="1">
      <c r="A15" s="54"/>
      <c r="B15" s="110">
        <v>7</v>
      </c>
      <c r="C15" s="151" t="s">
        <v>158</v>
      </c>
      <c r="D15" s="152"/>
      <c r="E15" s="152"/>
      <c r="F15" s="152"/>
      <c r="G15" s="152"/>
      <c r="H15" s="152"/>
      <c r="I15" s="153"/>
      <c r="J15" s="154" t="s">
        <v>12</v>
      </c>
      <c r="K15" s="155"/>
      <c r="L15" s="115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75" t="s">
        <v>182</v>
      </c>
      <c r="AL15" s="58"/>
      <c r="AM15" s="75" t="s">
        <v>208</v>
      </c>
      <c r="AN15" s="58"/>
      <c r="AO15" s="58"/>
      <c r="AP15" s="58"/>
      <c r="AQ15" s="58"/>
      <c r="AR15" s="58"/>
      <c r="AS15" s="58"/>
      <c r="AT15" s="58"/>
    </row>
    <row r="16" spans="1:46" ht="14.25" customHeight="1">
      <c r="A16" s="54"/>
      <c r="B16" s="111">
        <v>8</v>
      </c>
      <c r="C16" s="170" t="s">
        <v>155</v>
      </c>
      <c r="D16" s="171"/>
      <c r="E16" s="171"/>
      <c r="F16" s="171"/>
      <c r="G16" s="171"/>
      <c r="H16" s="171"/>
      <c r="I16" s="172"/>
      <c r="J16" s="163" t="s">
        <v>12</v>
      </c>
      <c r="K16" s="164"/>
      <c r="L16" s="115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75" t="s">
        <v>183</v>
      </c>
      <c r="AL16" s="58"/>
      <c r="AM16" s="75" t="s">
        <v>209</v>
      </c>
      <c r="AN16" s="58"/>
      <c r="AO16" s="58"/>
      <c r="AP16" s="58"/>
      <c r="AQ16" s="58"/>
      <c r="AR16" s="58"/>
      <c r="AS16" s="58"/>
      <c r="AT16" s="58"/>
    </row>
    <row r="17" spans="1:46" ht="14.25" customHeight="1">
      <c r="A17" s="54"/>
      <c r="B17" s="63">
        <v>9</v>
      </c>
      <c r="C17" s="148" t="s">
        <v>135</v>
      </c>
      <c r="D17" s="149"/>
      <c r="E17" s="149"/>
      <c r="F17" s="149"/>
      <c r="G17" s="149"/>
      <c r="H17" s="149"/>
      <c r="I17" s="150"/>
      <c r="J17" s="123" t="s">
        <v>12</v>
      </c>
      <c r="K17" s="124"/>
      <c r="L17" s="115"/>
      <c r="M17" s="119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75" t="s">
        <v>184</v>
      </c>
      <c r="AL17" s="58"/>
      <c r="AM17" s="75" t="s">
        <v>210</v>
      </c>
      <c r="AN17" s="58"/>
      <c r="AP17" s="58"/>
      <c r="AQ17" s="58"/>
      <c r="AR17" s="58"/>
      <c r="AS17" s="58"/>
      <c r="AT17" s="58"/>
    </row>
    <row r="18" spans="1:46" ht="14.25" customHeight="1">
      <c r="A18" s="54"/>
      <c r="B18" s="64">
        <v>10</v>
      </c>
      <c r="C18" s="148" t="s">
        <v>136</v>
      </c>
      <c r="D18" s="149"/>
      <c r="E18" s="149"/>
      <c r="F18" s="149"/>
      <c r="G18" s="149"/>
      <c r="H18" s="149"/>
      <c r="I18" s="150"/>
      <c r="J18" s="123" t="s">
        <v>12</v>
      </c>
      <c r="K18" s="124"/>
      <c r="L18" s="115"/>
      <c r="M18" s="119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75" t="s">
        <v>185</v>
      </c>
      <c r="AL18" s="58"/>
      <c r="AM18" s="75" t="s">
        <v>211</v>
      </c>
      <c r="AN18" s="58"/>
      <c r="AP18" s="58"/>
      <c r="AQ18" s="58"/>
      <c r="AR18" s="58"/>
      <c r="AS18" s="58"/>
      <c r="AT18" s="58"/>
    </row>
    <row r="19" spans="1:46" ht="14.25" customHeight="1">
      <c r="A19" s="54"/>
      <c r="B19" s="63">
        <v>11</v>
      </c>
      <c r="C19" s="148" t="s">
        <v>137</v>
      </c>
      <c r="D19" s="149"/>
      <c r="E19" s="149"/>
      <c r="F19" s="149"/>
      <c r="G19" s="149"/>
      <c r="H19" s="149"/>
      <c r="I19" s="150"/>
      <c r="J19" s="123" t="s">
        <v>12</v>
      </c>
      <c r="K19" s="124"/>
      <c r="L19" s="115"/>
      <c r="M19" s="119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75" t="s">
        <v>186</v>
      </c>
      <c r="AL19" s="58"/>
      <c r="AM19" s="75" t="s">
        <v>208</v>
      </c>
      <c r="AN19" s="58"/>
      <c r="AP19" s="58"/>
      <c r="AQ19" s="58"/>
      <c r="AR19" s="58"/>
      <c r="AS19" s="58"/>
      <c r="AT19" s="58"/>
    </row>
    <row r="20" spans="1:46" ht="14.25" customHeight="1">
      <c r="A20" s="54"/>
      <c r="B20" s="64">
        <v>12</v>
      </c>
      <c r="C20" s="148" t="s">
        <v>138</v>
      </c>
      <c r="D20" s="149"/>
      <c r="E20" s="149"/>
      <c r="F20" s="149"/>
      <c r="G20" s="149"/>
      <c r="H20" s="149"/>
      <c r="I20" s="150"/>
      <c r="J20" s="123" t="s">
        <v>12</v>
      </c>
      <c r="K20" s="124"/>
      <c r="L20" s="115"/>
      <c r="M20" s="119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75" t="s">
        <v>187</v>
      </c>
      <c r="AL20" s="58"/>
      <c r="AN20" s="58"/>
      <c r="AP20" s="58"/>
      <c r="AQ20" s="58"/>
      <c r="AR20" s="58"/>
      <c r="AS20" s="58"/>
      <c r="AT20" s="58"/>
    </row>
    <row r="21" spans="1:46" ht="14.25" customHeight="1">
      <c r="A21" s="54"/>
      <c r="B21" s="63">
        <v>13</v>
      </c>
      <c r="C21" s="148" t="s">
        <v>139</v>
      </c>
      <c r="D21" s="149"/>
      <c r="E21" s="149"/>
      <c r="F21" s="149"/>
      <c r="G21" s="149"/>
      <c r="H21" s="149"/>
      <c r="I21" s="150"/>
      <c r="J21" s="123" t="s">
        <v>12</v>
      </c>
      <c r="K21" s="124"/>
      <c r="L21" s="115"/>
      <c r="M21" s="119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75" t="s">
        <v>188</v>
      </c>
      <c r="AL21" s="58"/>
      <c r="AN21" s="58"/>
      <c r="AO21" s="58"/>
      <c r="AP21" s="58"/>
      <c r="AQ21" s="58"/>
      <c r="AR21" s="58"/>
      <c r="AS21" s="58"/>
      <c r="AT21" s="58"/>
    </row>
    <row r="22" spans="1:46" ht="14.25" customHeight="1">
      <c r="A22" s="54"/>
      <c r="B22" s="64">
        <v>14</v>
      </c>
      <c r="C22" s="148" t="s">
        <v>730</v>
      </c>
      <c r="D22" s="149"/>
      <c r="E22" s="149"/>
      <c r="F22" s="149"/>
      <c r="G22" s="149"/>
      <c r="H22" s="149"/>
      <c r="I22" s="150"/>
      <c r="J22" s="123" t="s">
        <v>12</v>
      </c>
      <c r="K22" s="124"/>
      <c r="L22" s="120"/>
      <c r="M22" s="119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75" t="s">
        <v>189</v>
      </c>
      <c r="AL22" s="58"/>
      <c r="AO22" s="58"/>
      <c r="AP22" s="58"/>
      <c r="AQ22" s="58"/>
      <c r="AR22" s="58"/>
      <c r="AS22" s="58"/>
      <c r="AT22" s="58"/>
    </row>
    <row r="23" spans="1:46" ht="14.25" customHeight="1">
      <c r="A23" s="54"/>
      <c r="B23" s="63">
        <v>15</v>
      </c>
      <c r="C23" s="148" t="s">
        <v>734</v>
      </c>
      <c r="D23" s="149"/>
      <c r="E23" s="149"/>
      <c r="F23" s="149"/>
      <c r="G23" s="149"/>
      <c r="H23" s="149"/>
      <c r="I23" s="150"/>
      <c r="J23" s="123" t="s">
        <v>12</v>
      </c>
      <c r="K23" s="124"/>
      <c r="L23" s="120"/>
      <c r="M23" s="119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75" t="s">
        <v>190</v>
      </c>
      <c r="AL23" s="58"/>
      <c r="AO23" s="58"/>
      <c r="AP23" s="58"/>
      <c r="AQ23" s="58"/>
      <c r="AR23" s="58"/>
      <c r="AS23" s="58"/>
      <c r="AT23" s="58"/>
    </row>
    <row r="24" spans="1:46" ht="14.25" customHeight="1">
      <c r="A24" s="54"/>
      <c r="B24" s="64">
        <v>16</v>
      </c>
      <c r="C24" s="148" t="s">
        <v>140</v>
      </c>
      <c r="D24" s="149"/>
      <c r="E24" s="149"/>
      <c r="F24" s="149"/>
      <c r="G24" s="149"/>
      <c r="H24" s="149"/>
      <c r="I24" s="150"/>
      <c r="J24" s="123" t="s">
        <v>12</v>
      </c>
      <c r="K24" s="124"/>
      <c r="L24" s="115"/>
      <c r="M24" s="119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75" t="s">
        <v>191</v>
      </c>
      <c r="AL24" s="58"/>
      <c r="AO24" s="58"/>
      <c r="AP24" s="58"/>
      <c r="AQ24" s="58"/>
      <c r="AR24" s="58"/>
      <c r="AS24" s="58"/>
      <c r="AT24" s="58"/>
    </row>
    <row r="25" spans="1:46" ht="14.25" customHeight="1">
      <c r="A25" s="54"/>
      <c r="B25" s="63">
        <v>17</v>
      </c>
      <c r="C25" s="148" t="s">
        <v>141</v>
      </c>
      <c r="D25" s="149"/>
      <c r="E25" s="149"/>
      <c r="F25" s="149"/>
      <c r="G25" s="149"/>
      <c r="H25" s="149"/>
      <c r="I25" s="150"/>
      <c r="J25" s="123" t="s">
        <v>12</v>
      </c>
      <c r="K25" s="124"/>
      <c r="L25" s="115"/>
      <c r="M25" s="119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75" t="s">
        <v>192</v>
      </c>
      <c r="AL25" s="58"/>
      <c r="AN25" s="58"/>
      <c r="AO25" s="58"/>
      <c r="AP25" s="58"/>
      <c r="AQ25" s="58"/>
      <c r="AR25" s="58"/>
      <c r="AS25" s="58"/>
      <c r="AT25" s="58"/>
    </row>
    <row r="26" spans="1:46" ht="14.25" customHeight="1">
      <c r="A26" s="54"/>
      <c r="B26" s="64">
        <v>18</v>
      </c>
      <c r="C26" s="148" t="s">
        <v>142</v>
      </c>
      <c r="D26" s="149"/>
      <c r="E26" s="149"/>
      <c r="F26" s="149"/>
      <c r="G26" s="149"/>
      <c r="H26" s="149"/>
      <c r="I26" s="150"/>
      <c r="J26" s="123" t="s">
        <v>12</v>
      </c>
      <c r="K26" s="124"/>
      <c r="L26" s="115"/>
      <c r="M26" s="119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75" t="s">
        <v>724</v>
      </c>
      <c r="AL26" s="58"/>
      <c r="AN26" s="58"/>
      <c r="AO26" s="58"/>
      <c r="AP26" s="58"/>
      <c r="AQ26" s="58"/>
      <c r="AR26" s="58"/>
      <c r="AS26" s="58"/>
      <c r="AT26" s="58"/>
    </row>
    <row r="27" spans="1:46" ht="14.25" customHeight="1">
      <c r="A27" s="54"/>
      <c r="B27" s="63">
        <v>19</v>
      </c>
      <c r="C27" s="148" t="s">
        <v>143</v>
      </c>
      <c r="D27" s="149"/>
      <c r="E27" s="149"/>
      <c r="F27" s="149"/>
      <c r="G27" s="149"/>
      <c r="H27" s="149"/>
      <c r="I27" s="150"/>
      <c r="J27" s="123" t="s">
        <v>12</v>
      </c>
      <c r="K27" s="124"/>
      <c r="L27" s="115"/>
      <c r="M27" s="119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75" t="s">
        <v>726</v>
      </c>
      <c r="AL27" s="58"/>
      <c r="AN27" s="58"/>
      <c r="AO27" s="58"/>
      <c r="AP27" s="58"/>
      <c r="AQ27" s="58"/>
      <c r="AR27" s="58"/>
      <c r="AS27" s="58"/>
      <c r="AT27" s="58"/>
    </row>
    <row r="28" spans="1:46" ht="14.25" customHeight="1">
      <c r="A28" s="54"/>
      <c r="B28" s="64">
        <v>20</v>
      </c>
      <c r="C28" s="148" t="s">
        <v>159</v>
      </c>
      <c r="D28" s="149"/>
      <c r="E28" s="149"/>
      <c r="F28" s="149"/>
      <c r="G28" s="149"/>
      <c r="H28" s="149"/>
      <c r="I28" s="150"/>
      <c r="J28" s="123" t="s">
        <v>12</v>
      </c>
      <c r="K28" s="124"/>
      <c r="L28" s="115"/>
      <c r="M28" s="119"/>
      <c r="AK28" s="75" t="s">
        <v>193</v>
      </c>
    </row>
    <row r="29" spans="1:46" ht="14.25" customHeight="1">
      <c r="A29" s="54"/>
      <c r="B29" s="63">
        <v>21</v>
      </c>
      <c r="C29" s="148" t="s">
        <v>144</v>
      </c>
      <c r="D29" s="149"/>
      <c r="E29" s="149"/>
      <c r="F29" s="149"/>
      <c r="G29" s="149"/>
      <c r="H29" s="149"/>
      <c r="I29" s="150"/>
      <c r="J29" s="123" t="s">
        <v>12</v>
      </c>
      <c r="K29" s="124"/>
      <c r="L29" s="115"/>
      <c r="M29" s="119"/>
      <c r="AK29" s="75" t="s">
        <v>194</v>
      </c>
    </row>
    <row r="30" spans="1:46" ht="14.25" customHeight="1">
      <c r="A30" s="54"/>
      <c r="B30" s="112">
        <v>22</v>
      </c>
      <c r="C30" s="167" t="s">
        <v>145</v>
      </c>
      <c r="D30" s="168"/>
      <c r="E30" s="168"/>
      <c r="F30" s="168"/>
      <c r="G30" s="168"/>
      <c r="H30" s="168"/>
      <c r="I30" s="169"/>
      <c r="J30" s="165" t="s">
        <v>12</v>
      </c>
      <c r="K30" s="166"/>
      <c r="L30" s="115"/>
      <c r="M30" s="119"/>
    </row>
    <row r="31" spans="1:46" ht="14.25" customHeight="1">
      <c r="A31" s="54"/>
      <c r="B31" s="110">
        <v>23</v>
      </c>
      <c r="C31" s="151" t="s">
        <v>151</v>
      </c>
      <c r="D31" s="152"/>
      <c r="E31" s="152"/>
      <c r="F31" s="152"/>
      <c r="G31" s="152"/>
      <c r="H31" s="152"/>
      <c r="I31" s="153"/>
      <c r="J31" s="154" t="s">
        <v>12</v>
      </c>
      <c r="K31" s="155"/>
      <c r="L31" s="115"/>
      <c r="M31" s="119"/>
    </row>
    <row r="32" spans="1:46" ht="14.25" customHeight="1">
      <c r="A32" s="54"/>
      <c r="B32" s="110">
        <v>24</v>
      </c>
      <c r="C32" s="151" t="s">
        <v>150</v>
      </c>
      <c r="D32" s="152"/>
      <c r="E32" s="152"/>
      <c r="F32" s="152"/>
      <c r="G32" s="152"/>
      <c r="H32" s="152"/>
      <c r="I32" s="153"/>
      <c r="J32" s="154" t="s">
        <v>12</v>
      </c>
      <c r="K32" s="155"/>
      <c r="L32" s="115"/>
      <c r="M32" s="119"/>
    </row>
    <row r="33" spans="1:13" ht="14.25" customHeight="1">
      <c r="A33" s="54"/>
      <c r="B33" s="111">
        <v>25</v>
      </c>
      <c r="C33" s="170" t="s">
        <v>149</v>
      </c>
      <c r="D33" s="171"/>
      <c r="E33" s="171"/>
      <c r="F33" s="171"/>
      <c r="G33" s="171"/>
      <c r="H33" s="171"/>
      <c r="I33" s="172"/>
      <c r="J33" s="163" t="s">
        <v>12</v>
      </c>
      <c r="K33" s="164"/>
      <c r="L33" s="116"/>
      <c r="M33" s="119"/>
    </row>
    <row r="34" spans="1:13" ht="14.25" customHeight="1">
      <c r="A34" s="54"/>
      <c r="B34" s="64">
        <v>26</v>
      </c>
      <c r="C34" s="148" t="s">
        <v>146</v>
      </c>
      <c r="D34" s="149"/>
      <c r="E34" s="149"/>
      <c r="F34" s="149"/>
      <c r="G34" s="149"/>
      <c r="H34" s="149"/>
      <c r="I34" s="150"/>
      <c r="J34" s="123" t="s">
        <v>12</v>
      </c>
      <c r="K34" s="124"/>
      <c r="L34" s="115"/>
      <c r="M34" s="119"/>
    </row>
    <row r="35" spans="1:13" ht="14.25" customHeight="1">
      <c r="A35" s="54"/>
      <c r="B35" s="112">
        <v>27</v>
      </c>
      <c r="C35" s="167" t="s">
        <v>224</v>
      </c>
      <c r="D35" s="168"/>
      <c r="E35" s="168"/>
      <c r="F35" s="168"/>
      <c r="G35" s="168"/>
      <c r="H35" s="168"/>
      <c r="I35" s="169"/>
      <c r="J35" s="165" t="s">
        <v>12</v>
      </c>
      <c r="K35" s="166"/>
      <c r="L35" s="120"/>
      <c r="M35" s="119"/>
    </row>
    <row r="36" spans="1:13" ht="14.25" customHeight="1">
      <c r="A36" s="54"/>
      <c r="B36" s="110">
        <v>28</v>
      </c>
      <c r="C36" s="151" t="s">
        <v>160</v>
      </c>
      <c r="D36" s="152"/>
      <c r="E36" s="152"/>
      <c r="F36" s="152"/>
      <c r="G36" s="152"/>
      <c r="H36" s="152"/>
      <c r="I36" s="153"/>
      <c r="J36" s="154" t="s">
        <v>12</v>
      </c>
      <c r="K36" s="155"/>
      <c r="L36" s="115"/>
      <c r="M36" s="119"/>
    </row>
    <row r="37" spans="1:13" ht="14.25" customHeight="1">
      <c r="A37" s="54"/>
      <c r="B37" s="111">
        <v>29</v>
      </c>
      <c r="C37" s="170" t="s">
        <v>161</v>
      </c>
      <c r="D37" s="171"/>
      <c r="E37" s="171"/>
      <c r="F37" s="171"/>
      <c r="G37" s="171"/>
      <c r="H37" s="171"/>
      <c r="I37" s="172"/>
      <c r="J37" s="163" t="s">
        <v>12</v>
      </c>
      <c r="K37" s="164"/>
      <c r="L37" s="115"/>
      <c r="M37" s="119"/>
    </row>
    <row r="38" spans="1:13" ht="14.25" customHeight="1">
      <c r="A38" s="54"/>
      <c r="B38" s="112">
        <v>30</v>
      </c>
      <c r="C38" s="167" t="s">
        <v>162</v>
      </c>
      <c r="D38" s="168"/>
      <c r="E38" s="168"/>
      <c r="F38" s="168"/>
      <c r="G38" s="168"/>
      <c r="H38" s="168"/>
      <c r="I38" s="169"/>
      <c r="J38" s="165" t="s">
        <v>12</v>
      </c>
      <c r="K38" s="166"/>
      <c r="L38" s="115"/>
      <c r="M38" s="119"/>
    </row>
    <row r="39" spans="1:13" ht="14.25" customHeight="1">
      <c r="A39" s="54"/>
      <c r="B39" s="110">
        <v>31</v>
      </c>
      <c r="C39" s="151" t="s">
        <v>232</v>
      </c>
      <c r="D39" s="152"/>
      <c r="E39" s="152"/>
      <c r="F39" s="152"/>
      <c r="G39" s="152"/>
      <c r="H39" s="152"/>
      <c r="I39" s="153"/>
      <c r="J39" s="154" t="s">
        <v>12</v>
      </c>
      <c r="K39" s="155"/>
      <c r="L39" s="117"/>
      <c r="M39" s="119"/>
    </row>
    <row r="40" spans="1:13" ht="14.25" customHeight="1">
      <c r="A40" s="54"/>
      <c r="B40" s="110">
        <v>32</v>
      </c>
      <c r="C40" s="151" t="s">
        <v>163</v>
      </c>
      <c r="D40" s="152"/>
      <c r="E40" s="152"/>
      <c r="F40" s="152"/>
      <c r="G40" s="152"/>
      <c r="H40" s="152"/>
      <c r="I40" s="153"/>
      <c r="J40" s="154" t="s">
        <v>12</v>
      </c>
      <c r="K40" s="155"/>
      <c r="L40" s="117"/>
      <c r="M40" s="119"/>
    </row>
    <row r="41" spans="1:13" ht="14.25" customHeight="1">
      <c r="A41" s="54"/>
      <c r="B41" s="110">
        <v>33</v>
      </c>
      <c r="C41" s="151" t="s">
        <v>164</v>
      </c>
      <c r="D41" s="152"/>
      <c r="E41" s="152"/>
      <c r="F41" s="152"/>
      <c r="G41" s="152"/>
      <c r="H41" s="152"/>
      <c r="I41" s="153"/>
      <c r="J41" s="154" t="s">
        <v>12</v>
      </c>
      <c r="K41" s="155"/>
      <c r="L41" s="117"/>
      <c r="M41" s="119"/>
    </row>
    <row r="42" spans="1:13" ht="14.25" customHeight="1">
      <c r="A42" s="54"/>
      <c r="B42" s="110">
        <v>34</v>
      </c>
      <c r="C42" s="151" t="s">
        <v>165</v>
      </c>
      <c r="D42" s="152"/>
      <c r="E42" s="152"/>
      <c r="F42" s="152"/>
      <c r="G42" s="152"/>
      <c r="H42" s="152"/>
      <c r="I42" s="153"/>
      <c r="J42" s="154" t="s">
        <v>12</v>
      </c>
      <c r="K42" s="155"/>
      <c r="L42" s="115"/>
      <c r="M42" s="119"/>
    </row>
    <row r="43" spans="1:13" ht="14.25" customHeight="1">
      <c r="A43" s="54"/>
      <c r="B43" s="110">
        <v>35</v>
      </c>
      <c r="C43" s="151" t="s">
        <v>166</v>
      </c>
      <c r="D43" s="152"/>
      <c r="E43" s="152"/>
      <c r="F43" s="152"/>
      <c r="G43" s="152"/>
      <c r="H43" s="152"/>
      <c r="I43" s="153"/>
      <c r="J43" s="154" t="s">
        <v>12</v>
      </c>
      <c r="K43" s="155"/>
      <c r="L43" s="115"/>
      <c r="M43" s="119"/>
    </row>
    <row r="44" spans="1:13" ht="14.25" customHeight="1">
      <c r="A44" s="54"/>
      <c r="B44" s="111">
        <v>36</v>
      </c>
      <c r="C44" s="170" t="s">
        <v>167</v>
      </c>
      <c r="D44" s="171"/>
      <c r="E44" s="171"/>
      <c r="F44" s="171"/>
      <c r="G44" s="171"/>
      <c r="H44" s="171"/>
      <c r="I44" s="172"/>
      <c r="J44" s="163" t="s">
        <v>12</v>
      </c>
      <c r="K44" s="164"/>
      <c r="L44" s="115"/>
      <c r="M44" s="119"/>
    </row>
    <row r="45" spans="1:13" ht="14.25" customHeight="1">
      <c r="A45" s="54"/>
      <c r="B45" s="112">
        <v>37</v>
      </c>
      <c r="C45" s="167" t="s">
        <v>225</v>
      </c>
      <c r="D45" s="168"/>
      <c r="E45" s="168"/>
      <c r="F45" s="168"/>
      <c r="G45" s="168"/>
      <c r="H45" s="168"/>
      <c r="I45" s="169"/>
      <c r="J45" s="165" t="s">
        <v>12</v>
      </c>
      <c r="K45" s="166"/>
      <c r="L45" s="115"/>
      <c r="M45" s="119"/>
    </row>
    <row r="46" spans="1:13" ht="14.25" customHeight="1">
      <c r="A46" s="54"/>
      <c r="B46" s="110">
        <v>38</v>
      </c>
      <c r="C46" s="151" t="s">
        <v>168</v>
      </c>
      <c r="D46" s="152"/>
      <c r="E46" s="152"/>
      <c r="F46" s="152"/>
      <c r="G46" s="152"/>
      <c r="H46" s="152"/>
      <c r="I46" s="153"/>
      <c r="J46" s="154" t="s">
        <v>12</v>
      </c>
      <c r="K46" s="155"/>
      <c r="L46" s="115"/>
      <c r="M46" s="119"/>
    </row>
    <row r="47" spans="1:13" ht="14.25" customHeight="1">
      <c r="A47" s="54"/>
      <c r="B47" s="111">
        <v>39</v>
      </c>
      <c r="C47" s="170" t="s">
        <v>169</v>
      </c>
      <c r="D47" s="171"/>
      <c r="E47" s="171"/>
      <c r="F47" s="171"/>
      <c r="G47" s="171"/>
      <c r="H47" s="171"/>
      <c r="I47" s="172"/>
      <c r="J47" s="163" t="s">
        <v>12</v>
      </c>
      <c r="K47" s="164"/>
      <c r="L47" s="115"/>
      <c r="M47" s="119"/>
    </row>
    <row r="48" spans="1:13" ht="14.25" customHeight="1">
      <c r="A48" s="54"/>
      <c r="B48" s="112">
        <v>40</v>
      </c>
      <c r="C48" s="167" t="s">
        <v>170</v>
      </c>
      <c r="D48" s="168"/>
      <c r="E48" s="168"/>
      <c r="F48" s="168"/>
      <c r="G48" s="168"/>
      <c r="H48" s="168"/>
      <c r="I48" s="169"/>
      <c r="J48" s="165" t="s">
        <v>12</v>
      </c>
      <c r="K48" s="166"/>
      <c r="L48" s="115"/>
      <c r="M48" s="119"/>
    </row>
    <row r="49" spans="1:13" ht="14.25" customHeight="1">
      <c r="A49" s="54"/>
      <c r="B49" s="110">
        <v>41</v>
      </c>
      <c r="C49" s="151" t="s">
        <v>171</v>
      </c>
      <c r="D49" s="152"/>
      <c r="E49" s="152"/>
      <c r="F49" s="152"/>
      <c r="G49" s="152"/>
      <c r="H49" s="152"/>
      <c r="I49" s="153"/>
      <c r="J49" s="154" t="s">
        <v>12</v>
      </c>
      <c r="K49" s="155"/>
      <c r="L49" s="115"/>
      <c r="M49" s="119"/>
    </row>
    <row r="50" spans="1:13" ht="14.25" customHeight="1">
      <c r="A50" s="54"/>
      <c r="B50" s="110">
        <v>42</v>
      </c>
      <c r="C50" s="151" t="s">
        <v>172</v>
      </c>
      <c r="D50" s="152"/>
      <c r="E50" s="152"/>
      <c r="F50" s="152"/>
      <c r="G50" s="152"/>
      <c r="H50" s="152"/>
      <c r="I50" s="153"/>
      <c r="J50" s="154" t="s">
        <v>12</v>
      </c>
      <c r="K50" s="155"/>
      <c r="L50" s="115"/>
      <c r="M50" s="119"/>
    </row>
    <row r="51" spans="1:13" ht="14.25" customHeight="1">
      <c r="A51" s="54"/>
      <c r="B51" s="110">
        <v>43</v>
      </c>
      <c r="C51" s="151" t="s">
        <v>173</v>
      </c>
      <c r="D51" s="152"/>
      <c r="E51" s="152"/>
      <c r="F51" s="152"/>
      <c r="G51" s="152"/>
      <c r="H51" s="152"/>
      <c r="I51" s="153"/>
      <c r="J51" s="154" t="s">
        <v>12</v>
      </c>
      <c r="K51" s="155"/>
      <c r="L51" s="115"/>
      <c r="M51" s="119"/>
    </row>
    <row r="52" spans="1:13" ht="14.25" customHeight="1">
      <c r="A52" s="54"/>
      <c r="B52" s="110">
        <v>44</v>
      </c>
      <c r="C52" s="151" t="s">
        <v>174</v>
      </c>
      <c r="D52" s="152"/>
      <c r="E52" s="152"/>
      <c r="F52" s="152"/>
      <c r="G52" s="152"/>
      <c r="H52" s="152"/>
      <c r="I52" s="153"/>
      <c r="J52" s="154" t="s">
        <v>12</v>
      </c>
      <c r="K52" s="155"/>
      <c r="L52" s="115"/>
      <c r="M52" s="119"/>
    </row>
    <row r="53" spans="1:13" ht="14.25" customHeight="1">
      <c r="A53" s="54"/>
      <c r="B53" s="110">
        <v>45</v>
      </c>
      <c r="C53" s="151" t="s">
        <v>175</v>
      </c>
      <c r="D53" s="152"/>
      <c r="E53" s="152"/>
      <c r="F53" s="152"/>
      <c r="G53" s="152"/>
      <c r="H53" s="152"/>
      <c r="I53" s="153"/>
      <c r="J53" s="154" t="s">
        <v>12</v>
      </c>
      <c r="K53" s="155"/>
      <c r="L53" s="115"/>
      <c r="M53" s="119"/>
    </row>
    <row r="54" spans="1:13" ht="14.25" customHeight="1">
      <c r="A54" s="54"/>
      <c r="B54" s="110">
        <v>46</v>
      </c>
      <c r="C54" s="151" t="s">
        <v>176</v>
      </c>
      <c r="D54" s="152"/>
      <c r="E54" s="152"/>
      <c r="F54" s="152"/>
      <c r="G54" s="152"/>
      <c r="H54" s="152"/>
      <c r="I54" s="153"/>
      <c r="J54" s="154" t="s">
        <v>12</v>
      </c>
      <c r="K54" s="155"/>
      <c r="L54" s="115"/>
      <c r="M54" s="119"/>
    </row>
    <row r="55" spans="1:13" ht="14.25" customHeight="1">
      <c r="A55" s="54"/>
      <c r="B55" s="110">
        <v>47</v>
      </c>
      <c r="C55" s="151" t="s">
        <v>728</v>
      </c>
      <c r="D55" s="152"/>
      <c r="E55" s="152"/>
      <c r="F55" s="152"/>
      <c r="G55" s="152"/>
      <c r="H55" s="152"/>
      <c r="I55" s="153"/>
      <c r="J55" s="154" t="s">
        <v>12</v>
      </c>
      <c r="K55" s="155"/>
      <c r="L55" s="118"/>
      <c r="M55" s="119"/>
    </row>
    <row r="56" spans="1:13" ht="14.25" customHeight="1">
      <c r="A56" s="54"/>
      <c r="B56" s="110">
        <v>48</v>
      </c>
      <c r="C56" s="151" t="s">
        <v>177</v>
      </c>
      <c r="D56" s="152"/>
      <c r="E56" s="152"/>
      <c r="F56" s="152"/>
      <c r="G56" s="152"/>
      <c r="H56" s="152"/>
      <c r="I56" s="153"/>
      <c r="J56" s="154" t="s">
        <v>12</v>
      </c>
      <c r="K56" s="155"/>
      <c r="L56" s="115"/>
      <c r="M56" s="119"/>
    </row>
    <row r="57" spans="1:13" ht="14.25" customHeight="1">
      <c r="A57" s="54"/>
      <c r="B57" s="110">
        <v>49</v>
      </c>
      <c r="C57" s="151" t="s">
        <v>178</v>
      </c>
      <c r="D57" s="152"/>
      <c r="E57" s="152"/>
      <c r="F57" s="152"/>
      <c r="G57" s="152"/>
      <c r="H57" s="152"/>
      <c r="I57" s="153"/>
      <c r="J57" s="154" t="s">
        <v>12</v>
      </c>
      <c r="K57" s="155"/>
      <c r="L57" s="115"/>
      <c r="M57" s="119"/>
    </row>
    <row r="58" spans="1:13" ht="14.25" customHeight="1">
      <c r="A58" s="54"/>
      <c r="B58" s="110">
        <v>50</v>
      </c>
      <c r="C58" s="151" t="s">
        <v>179</v>
      </c>
      <c r="D58" s="152"/>
      <c r="E58" s="152"/>
      <c r="F58" s="152"/>
      <c r="G58" s="152"/>
      <c r="H58" s="152"/>
      <c r="I58" s="153"/>
      <c r="J58" s="154" t="s">
        <v>12</v>
      </c>
      <c r="K58" s="155"/>
      <c r="L58" s="115"/>
      <c r="M58" s="119"/>
    </row>
    <row r="59" spans="1:13" ht="14.25" customHeight="1">
      <c r="A59" s="54"/>
      <c r="B59" s="110">
        <v>51</v>
      </c>
      <c r="C59" s="151" t="s">
        <v>180</v>
      </c>
      <c r="D59" s="152"/>
      <c r="E59" s="152"/>
      <c r="F59" s="152"/>
      <c r="G59" s="152"/>
      <c r="H59" s="152"/>
      <c r="I59" s="153"/>
      <c r="J59" s="154" t="s">
        <v>12</v>
      </c>
      <c r="K59" s="155"/>
      <c r="L59" s="115"/>
      <c r="M59" s="119"/>
    </row>
    <row r="60" spans="1:13" ht="14.25" customHeight="1">
      <c r="A60" s="54"/>
      <c r="B60" s="110">
        <v>52</v>
      </c>
      <c r="C60" s="151" t="s">
        <v>181</v>
      </c>
      <c r="D60" s="152"/>
      <c r="E60" s="152"/>
      <c r="F60" s="152"/>
      <c r="G60" s="152"/>
      <c r="H60" s="152"/>
      <c r="I60" s="153"/>
      <c r="J60" s="154" t="s">
        <v>12</v>
      </c>
      <c r="K60" s="155"/>
      <c r="L60" s="115"/>
      <c r="M60" s="119"/>
    </row>
    <row r="61" spans="1:13" ht="14.25" customHeight="1">
      <c r="A61" s="54"/>
      <c r="B61" s="110">
        <v>53</v>
      </c>
      <c r="C61" s="151" t="s">
        <v>182</v>
      </c>
      <c r="D61" s="152"/>
      <c r="E61" s="152"/>
      <c r="F61" s="152"/>
      <c r="G61" s="152"/>
      <c r="H61" s="152"/>
      <c r="I61" s="153"/>
      <c r="J61" s="154" t="s">
        <v>12</v>
      </c>
      <c r="K61" s="155"/>
      <c r="L61" s="115"/>
      <c r="M61" s="119"/>
    </row>
    <row r="62" spans="1:13" ht="14.25" customHeight="1">
      <c r="A62" s="54"/>
      <c r="B62" s="110">
        <v>54</v>
      </c>
      <c r="C62" s="151" t="s">
        <v>183</v>
      </c>
      <c r="D62" s="152"/>
      <c r="E62" s="152"/>
      <c r="F62" s="152"/>
      <c r="G62" s="152"/>
      <c r="H62" s="152"/>
      <c r="I62" s="153"/>
      <c r="J62" s="154" t="s">
        <v>12</v>
      </c>
      <c r="K62" s="155"/>
      <c r="L62" s="115"/>
      <c r="M62" s="119"/>
    </row>
    <row r="63" spans="1:13" ht="14.25" customHeight="1">
      <c r="A63" s="54"/>
      <c r="B63" s="110">
        <v>55</v>
      </c>
      <c r="C63" s="151" t="s">
        <v>184</v>
      </c>
      <c r="D63" s="152"/>
      <c r="E63" s="152"/>
      <c r="F63" s="152"/>
      <c r="G63" s="152"/>
      <c r="H63" s="152"/>
      <c r="I63" s="153"/>
      <c r="J63" s="154" t="s">
        <v>12</v>
      </c>
      <c r="K63" s="155"/>
      <c r="L63" s="115"/>
      <c r="M63" s="119"/>
    </row>
    <row r="64" spans="1:13" ht="14.25" customHeight="1">
      <c r="A64" s="54"/>
      <c r="B64" s="110">
        <v>56</v>
      </c>
      <c r="C64" s="151" t="s">
        <v>185</v>
      </c>
      <c r="D64" s="152"/>
      <c r="E64" s="152"/>
      <c r="F64" s="152"/>
      <c r="G64" s="152"/>
      <c r="H64" s="152"/>
      <c r="I64" s="153"/>
      <c r="J64" s="154" t="s">
        <v>12</v>
      </c>
      <c r="K64" s="155"/>
      <c r="L64" s="115"/>
      <c r="M64" s="119"/>
    </row>
    <row r="65" spans="1:13" ht="14.25" customHeight="1">
      <c r="A65" s="54"/>
      <c r="B65" s="110">
        <v>57</v>
      </c>
      <c r="C65" s="151" t="s">
        <v>186</v>
      </c>
      <c r="D65" s="152"/>
      <c r="E65" s="152"/>
      <c r="F65" s="152"/>
      <c r="G65" s="152"/>
      <c r="H65" s="152"/>
      <c r="I65" s="153"/>
      <c r="J65" s="154" t="s">
        <v>12</v>
      </c>
      <c r="K65" s="155"/>
      <c r="L65" s="115"/>
      <c r="M65" s="119"/>
    </row>
    <row r="66" spans="1:13" ht="14.25" customHeight="1">
      <c r="A66" s="54"/>
      <c r="B66" s="110">
        <v>58</v>
      </c>
      <c r="C66" s="151" t="s">
        <v>187</v>
      </c>
      <c r="D66" s="152"/>
      <c r="E66" s="152"/>
      <c r="F66" s="152"/>
      <c r="G66" s="152"/>
      <c r="H66" s="152"/>
      <c r="I66" s="153"/>
      <c r="J66" s="154" t="s">
        <v>12</v>
      </c>
      <c r="K66" s="155"/>
      <c r="L66" s="115"/>
      <c r="M66" s="119"/>
    </row>
    <row r="67" spans="1:13" ht="14.25" customHeight="1">
      <c r="A67" s="54"/>
      <c r="B67" s="110">
        <v>59</v>
      </c>
      <c r="C67" s="151" t="s">
        <v>188</v>
      </c>
      <c r="D67" s="152"/>
      <c r="E67" s="152"/>
      <c r="F67" s="152"/>
      <c r="G67" s="152"/>
      <c r="H67" s="152"/>
      <c r="I67" s="153"/>
      <c r="J67" s="154" t="s">
        <v>12</v>
      </c>
      <c r="K67" s="155"/>
      <c r="L67" s="115"/>
      <c r="M67" s="119"/>
    </row>
    <row r="68" spans="1:13" ht="14.25" customHeight="1">
      <c r="A68" s="54"/>
      <c r="B68" s="110">
        <v>60</v>
      </c>
      <c r="C68" s="151" t="s">
        <v>189</v>
      </c>
      <c r="D68" s="152"/>
      <c r="E68" s="152"/>
      <c r="F68" s="152"/>
      <c r="G68" s="152"/>
      <c r="H68" s="152"/>
      <c r="I68" s="153"/>
      <c r="J68" s="154" t="s">
        <v>12</v>
      </c>
      <c r="K68" s="155"/>
      <c r="L68" s="115"/>
      <c r="M68" s="119"/>
    </row>
    <row r="69" spans="1:13" ht="14.25" customHeight="1">
      <c r="A69" s="54"/>
      <c r="B69" s="110">
        <v>61</v>
      </c>
      <c r="C69" s="151" t="s">
        <v>190</v>
      </c>
      <c r="D69" s="152"/>
      <c r="E69" s="152"/>
      <c r="F69" s="152"/>
      <c r="G69" s="152"/>
      <c r="H69" s="152"/>
      <c r="I69" s="153"/>
      <c r="J69" s="154" t="s">
        <v>12</v>
      </c>
      <c r="K69" s="155"/>
      <c r="L69" s="118"/>
      <c r="M69" s="119"/>
    </row>
    <row r="70" spans="1:13" ht="14.25" customHeight="1">
      <c r="A70" s="54"/>
      <c r="B70" s="110">
        <v>62</v>
      </c>
      <c r="C70" s="151" t="s">
        <v>191</v>
      </c>
      <c r="D70" s="152"/>
      <c r="E70" s="152"/>
      <c r="F70" s="152"/>
      <c r="G70" s="152"/>
      <c r="H70" s="152"/>
      <c r="I70" s="153"/>
      <c r="J70" s="154" t="s">
        <v>12</v>
      </c>
      <c r="K70" s="155"/>
      <c r="L70" s="118"/>
      <c r="M70" s="119"/>
    </row>
    <row r="71" spans="1:13" ht="14.25" customHeight="1">
      <c r="A71" s="54"/>
      <c r="B71" s="110">
        <v>63</v>
      </c>
      <c r="C71" s="151" t="s">
        <v>192</v>
      </c>
      <c r="D71" s="152"/>
      <c r="E71" s="152"/>
      <c r="F71" s="152"/>
      <c r="G71" s="152"/>
      <c r="H71" s="152"/>
      <c r="I71" s="153"/>
      <c r="J71" s="154" t="s">
        <v>12</v>
      </c>
      <c r="K71" s="155"/>
      <c r="L71" s="118"/>
      <c r="M71" s="119"/>
    </row>
    <row r="72" spans="1:13" ht="14.25" customHeight="1">
      <c r="A72" s="54"/>
      <c r="B72" s="110">
        <v>64</v>
      </c>
      <c r="C72" s="151" t="s">
        <v>725</v>
      </c>
      <c r="D72" s="152"/>
      <c r="E72" s="152"/>
      <c r="F72" s="152"/>
      <c r="G72" s="152"/>
      <c r="H72" s="152"/>
      <c r="I72" s="153"/>
      <c r="J72" s="154" t="s">
        <v>12</v>
      </c>
      <c r="K72" s="155"/>
      <c r="L72" s="121"/>
      <c r="M72" s="119"/>
    </row>
    <row r="73" spans="1:13" ht="14.25" customHeight="1">
      <c r="A73" s="54"/>
      <c r="B73" s="110">
        <v>65</v>
      </c>
      <c r="C73" s="151" t="s">
        <v>727</v>
      </c>
      <c r="D73" s="152"/>
      <c r="E73" s="152"/>
      <c r="F73" s="152"/>
      <c r="G73" s="152"/>
      <c r="H73" s="152"/>
      <c r="I73" s="153"/>
      <c r="J73" s="154" t="s">
        <v>12</v>
      </c>
      <c r="K73" s="155"/>
      <c r="L73" s="121"/>
      <c r="M73" s="119"/>
    </row>
    <row r="74" spans="1:13" ht="14.25" customHeight="1">
      <c r="A74" s="54"/>
      <c r="B74" s="110">
        <v>66</v>
      </c>
      <c r="C74" s="151" t="s">
        <v>193</v>
      </c>
      <c r="D74" s="152"/>
      <c r="E74" s="152"/>
      <c r="F74" s="152"/>
      <c r="G74" s="152"/>
      <c r="H74" s="152"/>
      <c r="I74" s="153"/>
      <c r="J74" s="154" t="s">
        <v>12</v>
      </c>
      <c r="K74" s="155"/>
      <c r="L74" s="118"/>
      <c r="M74" s="119"/>
    </row>
    <row r="75" spans="1:13" ht="14.25" customHeight="1">
      <c r="A75" s="54"/>
      <c r="B75" s="111">
        <v>67</v>
      </c>
      <c r="C75" s="170" t="s">
        <v>194</v>
      </c>
      <c r="D75" s="171"/>
      <c r="E75" s="171"/>
      <c r="F75" s="171"/>
      <c r="G75" s="171"/>
      <c r="H75" s="171"/>
      <c r="I75" s="172"/>
      <c r="J75" s="163" t="s">
        <v>12</v>
      </c>
      <c r="K75" s="164"/>
      <c r="L75" s="115"/>
      <c r="M75" s="119"/>
    </row>
    <row r="76" spans="1:13" ht="14.25" customHeight="1">
      <c r="A76" s="54"/>
      <c r="B76" s="64">
        <v>68</v>
      </c>
      <c r="C76" s="148" t="s">
        <v>195</v>
      </c>
      <c r="D76" s="149"/>
      <c r="E76" s="149"/>
      <c r="F76" s="149"/>
      <c r="G76" s="149"/>
      <c r="H76" s="149"/>
      <c r="I76" s="150"/>
      <c r="J76" s="123" t="s">
        <v>12</v>
      </c>
      <c r="K76" s="124"/>
      <c r="L76" s="115"/>
      <c r="M76" s="119"/>
    </row>
    <row r="77" spans="1:13" ht="14.25" customHeight="1">
      <c r="A77" s="54"/>
      <c r="B77" s="112">
        <v>69</v>
      </c>
      <c r="C77" s="167" t="s">
        <v>196</v>
      </c>
      <c r="D77" s="168"/>
      <c r="E77" s="168"/>
      <c r="F77" s="168"/>
      <c r="G77" s="168"/>
      <c r="H77" s="168"/>
      <c r="I77" s="169"/>
      <c r="J77" s="165" t="s">
        <v>12</v>
      </c>
      <c r="K77" s="166"/>
      <c r="L77" s="115"/>
      <c r="M77" s="119"/>
    </row>
    <row r="78" spans="1:13" ht="14.25" customHeight="1">
      <c r="A78" s="54"/>
      <c r="B78" s="110">
        <v>70</v>
      </c>
      <c r="C78" s="151" t="s">
        <v>197</v>
      </c>
      <c r="D78" s="152"/>
      <c r="E78" s="152"/>
      <c r="F78" s="152"/>
      <c r="G78" s="152"/>
      <c r="H78" s="152"/>
      <c r="I78" s="153"/>
      <c r="J78" s="154" t="s">
        <v>12</v>
      </c>
      <c r="K78" s="155"/>
      <c r="L78" s="115"/>
      <c r="M78" s="119"/>
    </row>
    <row r="79" spans="1:13" ht="14.25" customHeight="1">
      <c r="A79" s="54"/>
      <c r="B79" s="110">
        <v>71</v>
      </c>
      <c r="C79" s="151" t="s">
        <v>198</v>
      </c>
      <c r="D79" s="152"/>
      <c r="E79" s="152"/>
      <c r="F79" s="152"/>
      <c r="G79" s="152"/>
      <c r="H79" s="152"/>
      <c r="I79" s="153"/>
      <c r="J79" s="154" t="s">
        <v>12</v>
      </c>
      <c r="K79" s="155"/>
      <c r="L79" s="115"/>
      <c r="M79" s="119"/>
    </row>
    <row r="80" spans="1:13" ht="14.25" customHeight="1">
      <c r="A80" s="54"/>
      <c r="B80" s="110">
        <v>72</v>
      </c>
      <c r="C80" s="151" t="s">
        <v>199</v>
      </c>
      <c r="D80" s="152"/>
      <c r="E80" s="152"/>
      <c r="F80" s="152"/>
      <c r="G80" s="152"/>
      <c r="H80" s="152"/>
      <c r="I80" s="153"/>
      <c r="J80" s="154" t="s">
        <v>12</v>
      </c>
      <c r="K80" s="155"/>
      <c r="L80" s="115"/>
      <c r="M80" s="119"/>
    </row>
    <row r="81" spans="1:13" ht="14.25" customHeight="1">
      <c r="A81" s="54"/>
      <c r="B81" s="110">
        <v>73</v>
      </c>
      <c r="C81" s="151" t="s">
        <v>200</v>
      </c>
      <c r="D81" s="152"/>
      <c r="E81" s="152"/>
      <c r="F81" s="152"/>
      <c r="G81" s="152"/>
      <c r="H81" s="152"/>
      <c r="I81" s="153"/>
      <c r="J81" s="154" t="s">
        <v>12</v>
      </c>
      <c r="K81" s="155"/>
      <c r="L81" s="115"/>
      <c r="M81" s="119"/>
    </row>
    <row r="82" spans="1:13" ht="14.25" customHeight="1">
      <c r="A82" s="54"/>
      <c r="B82" s="110">
        <v>74</v>
      </c>
      <c r="C82" s="151" t="s">
        <v>723</v>
      </c>
      <c r="D82" s="152"/>
      <c r="E82" s="152"/>
      <c r="F82" s="152"/>
      <c r="G82" s="152"/>
      <c r="H82" s="152"/>
      <c r="I82" s="153"/>
      <c r="J82" s="154" t="s">
        <v>12</v>
      </c>
      <c r="K82" s="155"/>
      <c r="L82" s="116"/>
      <c r="M82" s="119"/>
    </row>
    <row r="83" spans="1:13" ht="14.25" customHeight="1">
      <c r="A83" s="54"/>
      <c r="B83" s="110">
        <v>75</v>
      </c>
      <c r="C83" s="151" t="s">
        <v>201</v>
      </c>
      <c r="D83" s="152"/>
      <c r="E83" s="152"/>
      <c r="F83" s="152"/>
      <c r="G83" s="152"/>
      <c r="H83" s="152"/>
      <c r="I83" s="153"/>
      <c r="J83" s="154" t="s">
        <v>12</v>
      </c>
      <c r="K83" s="155"/>
      <c r="L83" s="115"/>
      <c r="M83" s="119"/>
    </row>
    <row r="84" spans="1:13" ht="14.25" customHeight="1">
      <c r="A84" s="54"/>
      <c r="B84" s="110">
        <v>76</v>
      </c>
      <c r="C84" s="151" t="s">
        <v>202</v>
      </c>
      <c r="D84" s="152"/>
      <c r="E84" s="152"/>
      <c r="F84" s="152"/>
      <c r="G84" s="152"/>
      <c r="H84" s="152"/>
      <c r="I84" s="153"/>
      <c r="J84" s="154" t="s">
        <v>12</v>
      </c>
      <c r="K84" s="155"/>
      <c r="L84" s="115"/>
      <c r="M84" s="119"/>
    </row>
    <row r="85" spans="1:13" ht="14.25" customHeight="1">
      <c r="A85" s="54"/>
      <c r="B85" s="110">
        <v>77</v>
      </c>
      <c r="C85" s="151" t="s">
        <v>203</v>
      </c>
      <c r="D85" s="152"/>
      <c r="E85" s="152"/>
      <c r="F85" s="152"/>
      <c r="G85" s="152"/>
      <c r="H85" s="152"/>
      <c r="I85" s="153"/>
      <c r="J85" s="154" t="s">
        <v>12</v>
      </c>
      <c r="K85" s="155"/>
      <c r="L85" s="115"/>
      <c r="M85" s="119"/>
    </row>
    <row r="86" spans="1:13" ht="14.25" customHeight="1">
      <c r="A86" s="54"/>
      <c r="B86" s="110">
        <v>78</v>
      </c>
      <c r="C86" s="151" t="s">
        <v>204</v>
      </c>
      <c r="D86" s="152"/>
      <c r="E86" s="152"/>
      <c r="F86" s="152"/>
      <c r="G86" s="152"/>
      <c r="H86" s="152"/>
      <c r="I86" s="153"/>
      <c r="J86" s="154" t="s">
        <v>12</v>
      </c>
      <c r="K86" s="155"/>
      <c r="L86" s="117"/>
      <c r="M86" s="119"/>
    </row>
    <row r="87" spans="1:13" ht="14.25" customHeight="1">
      <c r="A87" s="54"/>
      <c r="B87" s="110">
        <v>79</v>
      </c>
      <c r="C87" s="151" t="s">
        <v>205</v>
      </c>
      <c r="D87" s="152"/>
      <c r="E87" s="152"/>
      <c r="F87" s="152"/>
      <c r="G87" s="152"/>
      <c r="H87" s="152"/>
      <c r="I87" s="153"/>
      <c r="J87" s="154" t="s">
        <v>12</v>
      </c>
      <c r="K87" s="155"/>
      <c r="L87" s="117"/>
      <c r="M87" s="119"/>
    </row>
    <row r="88" spans="1:13" ht="14.25" customHeight="1">
      <c r="A88" s="54"/>
      <c r="B88" s="110">
        <v>80</v>
      </c>
      <c r="C88" s="151" t="s">
        <v>206</v>
      </c>
      <c r="D88" s="152"/>
      <c r="E88" s="152"/>
      <c r="F88" s="152"/>
      <c r="G88" s="152"/>
      <c r="H88" s="152"/>
      <c r="I88" s="153"/>
      <c r="J88" s="154" t="s">
        <v>12</v>
      </c>
      <c r="K88" s="155"/>
      <c r="L88" s="117"/>
      <c r="M88" s="119"/>
    </row>
    <row r="89" spans="1:13" ht="14.25" customHeight="1">
      <c r="A89" s="54"/>
      <c r="B89" s="110">
        <v>81</v>
      </c>
      <c r="C89" s="151" t="s">
        <v>207</v>
      </c>
      <c r="D89" s="152"/>
      <c r="E89" s="152"/>
      <c r="F89" s="152"/>
      <c r="G89" s="152"/>
      <c r="H89" s="152"/>
      <c r="I89" s="153"/>
      <c r="J89" s="154" t="s">
        <v>12</v>
      </c>
      <c r="K89" s="155"/>
      <c r="L89" s="115"/>
      <c r="M89" s="119"/>
    </row>
    <row r="90" spans="1:13" ht="14.25" customHeight="1">
      <c r="A90" s="54"/>
      <c r="B90" s="110">
        <v>82</v>
      </c>
      <c r="C90" s="151" t="s">
        <v>208</v>
      </c>
      <c r="D90" s="152"/>
      <c r="E90" s="152"/>
      <c r="F90" s="152"/>
      <c r="G90" s="152"/>
      <c r="H90" s="152"/>
      <c r="I90" s="153"/>
      <c r="J90" s="154" t="s">
        <v>12</v>
      </c>
      <c r="K90" s="155"/>
      <c r="L90" s="115"/>
      <c r="M90" s="119"/>
    </row>
    <row r="91" spans="1:13" ht="14.25" customHeight="1">
      <c r="A91" s="54"/>
      <c r="B91" s="110">
        <v>83</v>
      </c>
      <c r="C91" s="151" t="s">
        <v>209</v>
      </c>
      <c r="D91" s="152"/>
      <c r="E91" s="152"/>
      <c r="F91" s="152"/>
      <c r="G91" s="152"/>
      <c r="H91" s="152"/>
      <c r="I91" s="153"/>
      <c r="J91" s="154" t="s">
        <v>12</v>
      </c>
      <c r="K91" s="155"/>
      <c r="L91" s="115"/>
      <c r="M91" s="119"/>
    </row>
    <row r="92" spans="1:13" ht="14.25" customHeight="1">
      <c r="A92" s="54"/>
      <c r="B92" s="110">
        <v>84</v>
      </c>
      <c r="C92" s="151" t="s">
        <v>210</v>
      </c>
      <c r="D92" s="152"/>
      <c r="E92" s="152"/>
      <c r="F92" s="152"/>
      <c r="G92" s="152"/>
      <c r="H92" s="152"/>
      <c r="I92" s="153"/>
      <c r="J92" s="154" t="s">
        <v>12</v>
      </c>
      <c r="K92" s="155"/>
      <c r="L92" s="115"/>
      <c r="M92" s="119"/>
    </row>
    <row r="93" spans="1:13" ht="14.25" customHeight="1">
      <c r="A93" s="54"/>
      <c r="B93" s="110">
        <v>85</v>
      </c>
      <c r="C93" s="151" t="s">
        <v>211</v>
      </c>
      <c r="D93" s="152"/>
      <c r="E93" s="152"/>
      <c r="F93" s="152"/>
      <c r="G93" s="152"/>
      <c r="H93" s="152"/>
      <c r="I93" s="153"/>
      <c r="J93" s="154" t="s">
        <v>12</v>
      </c>
      <c r="K93" s="155"/>
      <c r="L93" s="115"/>
      <c r="M93" s="119"/>
    </row>
    <row r="94" spans="1:13" ht="14.25" customHeight="1">
      <c r="A94" s="54"/>
      <c r="B94" s="111">
        <v>86</v>
      </c>
      <c r="C94" s="170" t="s">
        <v>208</v>
      </c>
      <c r="D94" s="171"/>
      <c r="E94" s="171"/>
      <c r="F94" s="171"/>
      <c r="G94" s="171"/>
      <c r="H94" s="171"/>
      <c r="I94" s="172"/>
      <c r="J94" s="163" t="s">
        <v>12</v>
      </c>
      <c r="K94" s="164"/>
      <c r="L94" s="115"/>
      <c r="M94" s="119"/>
    </row>
    <row r="95" spans="1:13" ht="14.25" customHeight="1">
      <c r="A95" s="54"/>
      <c r="B95" s="112">
        <v>87</v>
      </c>
      <c r="C95" s="167" t="s">
        <v>226</v>
      </c>
      <c r="D95" s="168"/>
      <c r="E95" s="168"/>
      <c r="F95" s="168"/>
      <c r="G95" s="168"/>
      <c r="H95" s="168"/>
      <c r="I95" s="169"/>
      <c r="J95" s="165" t="s">
        <v>12</v>
      </c>
      <c r="K95" s="166"/>
      <c r="L95" s="115"/>
      <c r="M95" s="119"/>
    </row>
    <row r="96" spans="1:13" ht="14.25" customHeight="1">
      <c r="A96" s="54"/>
      <c r="B96" s="110">
        <v>88</v>
      </c>
      <c r="C96" s="151" t="s">
        <v>716</v>
      </c>
      <c r="D96" s="152"/>
      <c r="E96" s="152"/>
      <c r="F96" s="152"/>
      <c r="G96" s="152"/>
      <c r="H96" s="152"/>
      <c r="I96" s="153"/>
      <c r="J96" s="154" t="s">
        <v>12</v>
      </c>
      <c r="K96" s="155"/>
      <c r="L96" s="115"/>
      <c r="M96" s="119"/>
    </row>
    <row r="97" spans="1:13" ht="14.25" customHeight="1">
      <c r="A97" s="54"/>
      <c r="B97" s="111">
        <v>89</v>
      </c>
      <c r="C97" s="170" t="s">
        <v>717</v>
      </c>
      <c r="D97" s="171"/>
      <c r="E97" s="171"/>
      <c r="F97" s="171"/>
      <c r="G97" s="171"/>
      <c r="H97" s="171"/>
      <c r="I97" s="172"/>
      <c r="J97" s="163" t="s">
        <v>12</v>
      </c>
      <c r="K97" s="164"/>
      <c r="L97" s="115"/>
      <c r="M97" s="119"/>
    </row>
    <row r="98" spans="1:13" ht="14.25" customHeight="1">
      <c r="A98" s="54"/>
      <c r="B98" s="112">
        <v>90</v>
      </c>
      <c r="C98" s="167" t="s">
        <v>212</v>
      </c>
      <c r="D98" s="168"/>
      <c r="E98" s="168"/>
      <c r="F98" s="168"/>
      <c r="G98" s="168"/>
      <c r="H98" s="168"/>
      <c r="I98" s="169"/>
      <c r="J98" s="165" t="s">
        <v>12</v>
      </c>
      <c r="K98" s="166"/>
      <c r="L98" s="115"/>
      <c r="M98" s="119"/>
    </row>
    <row r="99" spans="1:13" ht="14.25" customHeight="1">
      <c r="A99" s="54"/>
      <c r="B99" s="110">
        <v>91</v>
      </c>
      <c r="C99" s="151" t="s">
        <v>718</v>
      </c>
      <c r="D99" s="152"/>
      <c r="E99" s="152"/>
      <c r="F99" s="152"/>
      <c r="G99" s="152"/>
      <c r="H99" s="152"/>
      <c r="I99" s="153"/>
      <c r="J99" s="154" t="s">
        <v>12</v>
      </c>
      <c r="K99" s="155"/>
      <c r="L99" s="120"/>
      <c r="M99" s="119"/>
    </row>
    <row r="100" spans="1:13" ht="14.25" customHeight="1">
      <c r="A100" s="54"/>
      <c r="B100" s="110">
        <v>92</v>
      </c>
      <c r="C100" s="151" t="s">
        <v>719</v>
      </c>
      <c r="D100" s="152"/>
      <c r="E100" s="152"/>
      <c r="F100" s="152"/>
      <c r="G100" s="152"/>
      <c r="H100" s="152"/>
      <c r="I100" s="153"/>
      <c r="J100" s="154" t="s">
        <v>12</v>
      </c>
      <c r="K100" s="155"/>
      <c r="L100" s="120"/>
      <c r="M100" s="119"/>
    </row>
    <row r="101" spans="1:13" ht="14.25" customHeight="1">
      <c r="A101" s="54"/>
      <c r="B101" s="111">
        <v>93</v>
      </c>
      <c r="C101" s="170" t="s">
        <v>720</v>
      </c>
      <c r="D101" s="171"/>
      <c r="E101" s="171"/>
      <c r="F101" s="171"/>
      <c r="G101" s="171"/>
      <c r="H101" s="171"/>
      <c r="I101" s="172"/>
      <c r="J101" s="163" t="s">
        <v>12</v>
      </c>
      <c r="K101" s="164"/>
      <c r="L101" s="120"/>
      <c r="M101" s="119"/>
    </row>
    <row r="102" spans="1:13" ht="14.25" customHeight="1">
      <c r="A102" s="54"/>
      <c r="B102" s="64">
        <v>94</v>
      </c>
      <c r="C102" s="148" t="s">
        <v>213</v>
      </c>
      <c r="D102" s="149"/>
      <c r="E102" s="149"/>
      <c r="F102" s="149"/>
      <c r="G102" s="149"/>
      <c r="H102" s="149"/>
      <c r="I102" s="150"/>
      <c r="J102" s="123" t="s">
        <v>12</v>
      </c>
      <c r="K102" s="124"/>
      <c r="L102" s="115"/>
      <c r="M102" s="119"/>
    </row>
    <row r="103" spans="1:13" ht="14.25" customHeight="1">
      <c r="A103" s="54"/>
      <c r="B103" s="112">
        <v>95</v>
      </c>
      <c r="C103" s="167" t="s">
        <v>227</v>
      </c>
      <c r="D103" s="168"/>
      <c r="E103" s="168"/>
      <c r="F103" s="168"/>
      <c r="G103" s="168"/>
      <c r="H103" s="168"/>
      <c r="I103" s="169"/>
      <c r="J103" s="165" t="s">
        <v>12</v>
      </c>
      <c r="K103" s="166"/>
      <c r="L103" s="115"/>
      <c r="M103" s="119"/>
    </row>
    <row r="104" spans="1:13" ht="14.25" customHeight="1">
      <c r="A104" s="54"/>
      <c r="B104" s="110">
        <v>96</v>
      </c>
      <c r="C104" s="151" t="s">
        <v>721</v>
      </c>
      <c r="D104" s="152"/>
      <c r="E104" s="152"/>
      <c r="F104" s="152"/>
      <c r="G104" s="152"/>
      <c r="H104" s="152"/>
      <c r="I104" s="153"/>
      <c r="J104" s="154" t="s">
        <v>12</v>
      </c>
      <c r="K104" s="155"/>
      <c r="L104" s="115"/>
      <c r="M104" s="119"/>
    </row>
    <row r="105" spans="1:13" ht="14.25" customHeight="1">
      <c r="A105" s="54"/>
      <c r="B105" s="111">
        <v>97</v>
      </c>
      <c r="C105" s="170" t="s">
        <v>722</v>
      </c>
      <c r="D105" s="171"/>
      <c r="E105" s="171"/>
      <c r="F105" s="171"/>
      <c r="G105" s="171"/>
      <c r="H105" s="171"/>
      <c r="I105" s="172"/>
      <c r="J105" s="163" t="s">
        <v>12</v>
      </c>
      <c r="K105" s="164"/>
      <c r="L105" s="115"/>
      <c r="M105" s="119"/>
    </row>
    <row r="106" spans="1:13" ht="14.25" customHeight="1">
      <c r="A106" s="54"/>
      <c r="B106" s="112">
        <v>98</v>
      </c>
      <c r="C106" s="167" t="s">
        <v>214</v>
      </c>
      <c r="D106" s="168"/>
      <c r="E106" s="168"/>
      <c r="F106" s="168"/>
      <c r="G106" s="168"/>
      <c r="H106" s="168"/>
      <c r="I106" s="169"/>
      <c r="J106" s="165" t="s">
        <v>12</v>
      </c>
      <c r="K106" s="166"/>
      <c r="L106" s="115"/>
      <c r="M106" s="119"/>
    </row>
    <row r="107" spans="1:13" ht="14.25" customHeight="1">
      <c r="A107" s="54"/>
      <c r="B107" s="110">
        <v>99</v>
      </c>
      <c r="C107" s="151" t="s">
        <v>215</v>
      </c>
      <c r="D107" s="152"/>
      <c r="E107" s="152"/>
      <c r="F107" s="152"/>
      <c r="G107" s="152"/>
      <c r="H107" s="152"/>
      <c r="I107" s="153"/>
      <c r="J107" s="154" t="s">
        <v>12</v>
      </c>
      <c r="K107" s="155"/>
      <c r="L107" s="115"/>
      <c r="M107" s="119"/>
    </row>
    <row r="108" spans="1:13" ht="14.25" customHeight="1">
      <c r="A108" s="54"/>
      <c r="B108" s="110">
        <v>100</v>
      </c>
      <c r="C108" s="151" t="s">
        <v>216</v>
      </c>
      <c r="D108" s="152"/>
      <c r="E108" s="152"/>
      <c r="F108" s="152"/>
      <c r="G108" s="152"/>
      <c r="H108" s="152"/>
      <c r="I108" s="153"/>
      <c r="J108" s="154" t="s">
        <v>12</v>
      </c>
      <c r="K108" s="155"/>
      <c r="L108" s="115"/>
      <c r="M108" s="119"/>
    </row>
    <row r="109" spans="1:13" ht="14.25" customHeight="1">
      <c r="A109" s="54"/>
      <c r="B109" s="110">
        <v>101</v>
      </c>
      <c r="C109" s="151" t="s">
        <v>217</v>
      </c>
      <c r="D109" s="152"/>
      <c r="E109" s="152"/>
      <c r="F109" s="152"/>
      <c r="G109" s="152"/>
      <c r="H109" s="152"/>
      <c r="I109" s="153"/>
      <c r="J109" s="154" t="s">
        <v>12</v>
      </c>
      <c r="K109" s="155"/>
      <c r="L109" s="115"/>
      <c r="M109" s="119"/>
    </row>
    <row r="110" spans="1:13" ht="14.25" customHeight="1">
      <c r="A110" s="54"/>
      <c r="B110" s="110">
        <v>102</v>
      </c>
      <c r="C110" s="151" t="s">
        <v>218</v>
      </c>
      <c r="D110" s="152"/>
      <c r="E110" s="152"/>
      <c r="F110" s="152"/>
      <c r="G110" s="152"/>
      <c r="H110" s="152"/>
      <c r="I110" s="153"/>
      <c r="J110" s="154" t="s">
        <v>12</v>
      </c>
      <c r="K110" s="155"/>
      <c r="L110" s="115"/>
      <c r="M110" s="119"/>
    </row>
    <row r="111" spans="1:13" ht="14.25" customHeight="1">
      <c r="A111" s="54"/>
      <c r="B111" s="110">
        <v>103</v>
      </c>
      <c r="C111" s="151" t="s">
        <v>219</v>
      </c>
      <c r="D111" s="152"/>
      <c r="E111" s="152"/>
      <c r="F111" s="152"/>
      <c r="G111" s="152"/>
      <c r="H111" s="152"/>
      <c r="I111" s="153"/>
      <c r="J111" s="154" t="s">
        <v>12</v>
      </c>
      <c r="K111" s="155"/>
      <c r="L111" s="115"/>
      <c r="M111" s="119"/>
    </row>
    <row r="112" spans="1:13" ht="14.25" customHeight="1">
      <c r="A112" s="54"/>
      <c r="B112" s="110">
        <v>104</v>
      </c>
      <c r="C112" s="151" t="s">
        <v>220</v>
      </c>
      <c r="D112" s="152"/>
      <c r="E112" s="152"/>
      <c r="F112" s="152"/>
      <c r="G112" s="152"/>
      <c r="H112" s="152"/>
      <c r="I112" s="153"/>
      <c r="J112" s="154" t="s">
        <v>12</v>
      </c>
      <c r="K112" s="155"/>
      <c r="L112" s="115"/>
      <c r="M112" s="119"/>
    </row>
    <row r="113" spans="1:13" ht="14.25" customHeight="1">
      <c r="A113" s="54"/>
      <c r="B113" s="111">
        <v>105</v>
      </c>
      <c r="C113" s="170" t="s">
        <v>221</v>
      </c>
      <c r="D113" s="171"/>
      <c r="E113" s="171"/>
      <c r="F113" s="171"/>
      <c r="G113" s="171"/>
      <c r="H113" s="171"/>
      <c r="I113" s="172"/>
      <c r="J113" s="163" t="s">
        <v>12</v>
      </c>
      <c r="K113" s="164"/>
      <c r="L113" s="115"/>
      <c r="M113" s="119"/>
    </row>
    <row r="114" spans="1:13" ht="14.25" customHeight="1">
      <c r="A114" s="54"/>
      <c r="B114" s="64">
        <v>106</v>
      </c>
      <c r="C114" s="148" t="s">
        <v>222</v>
      </c>
      <c r="D114" s="149"/>
      <c r="E114" s="149"/>
      <c r="F114" s="149"/>
      <c r="G114" s="149"/>
      <c r="H114" s="149"/>
      <c r="I114" s="150"/>
      <c r="J114" s="123" t="s">
        <v>12</v>
      </c>
      <c r="K114" s="124"/>
      <c r="L114" s="115"/>
      <c r="M114" s="119"/>
    </row>
    <row r="115" spans="1:13" ht="14.25" customHeight="1">
      <c r="A115" s="54"/>
      <c r="B115" s="63">
        <v>107</v>
      </c>
      <c r="C115" s="148" t="s">
        <v>223</v>
      </c>
      <c r="D115" s="149"/>
      <c r="E115" s="149"/>
      <c r="F115" s="149"/>
      <c r="G115" s="149"/>
      <c r="H115" s="149"/>
      <c r="I115" s="150"/>
      <c r="J115" s="123" t="s">
        <v>12</v>
      </c>
      <c r="K115" s="124"/>
      <c r="L115" s="116"/>
      <c r="M115" s="119"/>
    </row>
    <row r="116" spans="1:13" ht="14.25" customHeight="1">
      <c r="A116" s="54"/>
      <c r="B116" s="58"/>
      <c r="C116" s="54"/>
    </row>
    <row r="117" spans="1:13" ht="14.25" customHeight="1">
      <c r="A117" s="54"/>
      <c r="B117" s="58"/>
      <c r="C117" s="54"/>
    </row>
    <row r="118" spans="1:13" ht="14.25" customHeight="1">
      <c r="A118" s="54"/>
      <c r="B118" s="58"/>
      <c r="C118" s="54"/>
    </row>
    <row r="119" spans="1:13" ht="14.25" customHeight="1">
      <c r="A119" s="54"/>
      <c r="B119" s="58"/>
      <c r="C119" s="54"/>
    </row>
    <row r="120" spans="1:13" ht="14.25" customHeight="1">
      <c r="A120" s="54"/>
      <c r="B120" s="58"/>
      <c r="C120" s="54"/>
    </row>
    <row r="121" spans="1:13" ht="14.25" customHeight="1">
      <c r="A121" s="54"/>
      <c r="B121" s="58"/>
      <c r="C121" s="54"/>
    </row>
    <row r="122" spans="1:13" ht="14.25" customHeight="1">
      <c r="A122" s="54"/>
      <c r="B122" s="58"/>
      <c r="C122" s="54"/>
    </row>
    <row r="123" spans="1:13" ht="14.25" customHeight="1">
      <c r="A123" s="54"/>
      <c r="B123" s="58"/>
      <c r="C123" s="54"/>
    </row>
    <row r="124" spans="1:13" ht="14.25" customHeight="1">
      <c r="A124" s="54"/>
      <c r="B124" s="58"/>
      <c r="C124" s="54"/>
    </row>
    <row r="125" spans="1:13" ht="14.25" customHeight="1">
      <c r="A125" s="54"/>
      <c r="B125" s="58"/>
      <c r="C125" s="54"/>
    </row>
    <row r="126" spans="1:13" ht="14.25" customHeight="1">
      <c r="A126" s="54"/>
      <c r="B126" s="58"/>
      <c r="C126" s="54"/>
    </row>
    <row r="127" spans="1:13" ht="14.25" customHeight="1">
      <c r="A127" s="54"/>
      <c r="B127" s="58"/>
      <c r="C127" s="54"/>
    </row>
    <row r="128" spans="1:13" ht="14.25" customHeight="1">
      <c r="A128" s="54"/>
      <c r="B128" s="58"/>
      <c r="C128" s="54"/>
    </row>
    <row r="129" spans="1:3" ht="14.25" customHeight="1">
      <c r="A129" s="54"/>
      <c r="B129" s="58"/>
      <c r="C129" s="54"/>
    </row>
    <row r="130" spans="1:3" ht="14.25" customHeight="1">
      <c r="A130" s="54"/>
      <c r="B130" s="58"/>
      <c r="C130" s="54"/>
    </row>
    <row r="131" spans="1:3" ht="14.25" customHeight="1">
      <c r="A131" s="54"/>
      <c r="B131" s="58"/>
      <c r="C131" s="54"/>
    </row>
    <row r="132" spans="1:3" ht="14.25" customHeight="1">
      <c r="A132" s="54"/>
      <c r="B132" s="58"/>
      <c r="C132" s="54"/>
    </row>
    <row r="133" spans="1:3" ht="14.25" customHeight="1">
      <c r="A133" s="54"/>
      <c r="B133" s="58"/>
      <c r="C133" s="54"/>
    </row>
    <row r="134" spans="1:3" ht="14.25" customHeight="1">
      <c r="A134" s="54"/>
      <c r="B134" s="58"/>
      <c r="C134" s="54"/>
    </row>
    <row r="135" spans="1:3" ht="14.25" customHeight="1">
      <c r="A135" s="54"/>
      <c r="B135" s="58"/>
      <c r="C135" s="54"/>
    </row>
    <row r="136" spans="1:3" ht="14.25" customHeight="1">
      <c r="A136" s="54"/>
      <c r="B136" s="58"/>
      <c r="C136" s="54"/>
    </row>
    <row r="137" spans="1:3" ht="14.25" customHeight="1">
      <c r="A137" s="54"/>
      <c r="B137" s="58"/>
      <c r="C137" s="54"/>
    </row>
    <row r="138" spans="1:3" ht="14.25" customHeight="1">
      <c r="A138" s="54"/>
      <c r="B138" s="58"/>
      <c r="C138" s="54"/>
    </row>
    <row r="139" spans="1:3" ht="14.25" customHeight="1">
      <c r="A139" s="54"/>
      <c r="B139" s="58"/>
      <c r="C139" s="54"/>
    </row>
    <row r="140" spans="1:3" ht="14.25" customHeight="1">
      <c r="A140" s="54"/>
      <c r="B140" s="58"/>
      <c r="C140" s="54"/>
    </row>
    <row r="141" spans="1:3" ht="14.25" customHeight="1">
      <c r="A141" s="54"/>
      <c r="B141" s="58"/>
      <c r="C141" s="54"/>
    </row>
    <row r="142" spans="1:3" ht="14.25" customHeight="1">
      <c r="A142" s="54"/>
      <c r="B142" s="58"/>
      <c r="C142" s="54"/>
    </row>
    <row r="143" spans="1:3" ht="14.25" customHeight="1">
      <c r="A143" s="54"/>
      <c r="B143" s="58"/>
      <c r="C143" s="54"/>
    </row>
    <row r="144" spans="1:3" ht="14.25" customHeight="1">
      <c r="A144" s="54"/>
      <c r="B144" s="58"/>
      <c r="C144" s="54"/>
    </row>
    <row r="145" spans="1:3" ht="14.25" customHeight="1">
      <c r="A145" s="54"/>
      <c r="B145" s="58"/>
      <c r="C145" s="54"/>
    </row>
    <row r="146" spans="1:3" ht="14.25" customHeight="1">
      <c r="A146" s="54"/>
      <c r="B146" s="58"/>
      <c r="C146" s="54"/>
    </row>
    <row r="147" spans="1:3" ht="14.25" customHeight="1">
      <c r="A147" s="54"/>
      <c r="B147" s="58"/>
      <c r="C147" s="54"/>
    </row>
    <row r="148" spans="1:3" ht="14.25" customHeight="1">
      <c r="A148" s="54"/>
      <c r="B148" s="58"/>
      <c r="C148" s="54"/>
    </row>
    <row r="149" spans="1:3" ht="14.25" customHeight="1">
      <c r="A149" s="54"/>
      <c r="B149" s="58"/>
      <c r="C149" s="54"/>
    </row>
    <row r="150" spans="1:3" ht="14.25" customHeight="1">
      <c r="A150" s="54"/>
      <c r="B150" s="58"/>
      <c r="C150" s="54"/>
    </row>
    <row r="151" spans="1:3" ht="14.25" customHeight="1">
      <c r="A151" s="54"/>
      <c r="B151" s="58"/>
      <c r="C151" s="54"/>
    </row>
    <row r="152" spans="1:3" ht="14.25" customHeight="1">
      <c r="A152" s="54"/>
      <c r="B152" s="58"/>
      <c r="C152" s="54"/>
    </row>
    <row r="153" spans="1:3" ht="14.25" customHeight="1">
      <c r="A153" s="54"/>
      <c r="B153" s="58"/>
      <c r="C153" s="54"/>
    </row>
    <row r="154" spans="1:3" ht="14.25" customHeight="1">
      <c r="A154" s="54"/>
      <c r="B154" s="58"/>
      <c r="C154" s="54"/>
    </row>
    <row r="155" spans="1:3" ht="14.25" customHeight="1">
      <c r="A155" s="54"/>
      <c r="B155" s="58"/>
      <c r="C155" s="54"/>
    </row>
    <row r="156" spans="1:3" ht="14.25" customHeight="1">
      <c r="A156" s="54"/>
      <c r="B156" s="58"/>
      <c r="C156" s="54"/>
    </row>
    <row r="157" spans="1:3" ht="14.25" customHeight="1">
      <c r="A157" s="54"/>
      <c r="B157" s="58"/>
      <c r="C157" s="54"/>
    </row>
    <row r="158" spans="1:3" ht="14.25" customHeight="1">
      <c r="A158" s="54"/>
      <c r="B158" s="58"/>
      <c r="C158" s="54"/>
    </row>
    <row r="159" spans="1:3" ht="14.25" customHeight="1">
      <c r="A159" s="54"/>
      <c r="B159" s="58"/>
      <c r="C159" s="54"/>
    </row>
    <row r="160" spans="1:3" ht="14.25" customHeight="1">
      <c r="A160" s="54"/>
      <c r="B160" s="58"/>
      <c r="C160" s="54"/>
    </row>
    <row r="161" spans="1:3" ht="14.25" customHeight="1">
      <c r="A161" s="54"/>
      <c r="B161" s="58"/>
      <c r="C161" s="54"/>
    </row>
    <row r="162" spans="1:3" ht="14.25" customHeight="1">
      <c r="A162" s="54"/>
      <c r="B162" s="58"/>
      <c r="C162" s="54"/>
    </row>
    <row r="163" spans="1:3" ht="14.25" customHeight="1">
      <c r="A163" s="54"/>
      <c r="B163" s="58"/>
      <c r="C163" s="54"/>
    </row>
    <row r="164" spans="1:3" ht="14.25" customHeight="1">
      <c r="A164" s="54"/>
      <c r="B164" s="58"/>
      <c r="C164" s="54"/>
    </row>
    <row r="165" spans="1:3" ht="14.25" customHeight="1">
      <c r="A165" s="54"/>
      <c r="B165" s="58"/>
      <c r="C165" s="54"/>
    </row>
    <row r="166" spans="1:3" ht="14.25" customHeight="1">
      <c r="A166" s="54"/>
      <c r="B166" s="58"/>
      <c r="C166" s="54"/>
    </row>
    <row r="167" spans="1:3" ht="14.25" customHeight="1">
      <c r="A167" s="54"/>
      <c r="B167" s="58"/>
      <c r="C167" s="54"/>
    </row>
    <row r="168" spans="1:3" ht="14.25" customHeight="1">
      <c r="A168" s="54"/>
      <c r="B168" s="58"/>
      <c r="C168" s="54"/>
    </row>
    <row r="169" spans="1:3" ht="14.25" customHeight="1">
      <c r="A169" s="54"/>
      <c r="B169" s="58"/>
      <c r="C169" s="54"/>
    </row>
    <row r="170" spans="1:3" ht="14.25" customHeight="1">
      <c r="A170" s="54"/>
      <c r="B170" s="58"/>
      <c r="C170" s="54"/>
    </row>
    <row r="171" spans="1:3" ht="14.25" customHeight="1">
      <c r="A171" s="54"/>
      <c r="B171" s="58"/>
      <c r="C171" s="54"/>
    </row>
    <row r="172" spans="1:3" ht="14.25" customHeight="1">
      <c r="A172" s="54"/>
      <c r="B172" s="58"/>
      <c r="C172" s="54"/>
    </row>
    <row r="173" spans="1:3" ht="14.25" customHeight="1">
      <c r="A173" s="54"/>
      <c r="B173" s="58"/>
      <c r="C173" s="54"/>
    </row>
    <row r="174" spans="1:3" ht="14.25" customHeight="1">
      <c r="A174" s="54"/>
      <c r="B174" s="58"/>
      <c r="C174" s="54"/>
    </row>
    <row r="175" spans="1:3" ht="14.25" customHeight="1">
      <c r="A175" s="54"/>
      <c r="B175" s="58"/>
      <c r="C175" s="54"/>
    </row>
    <row r="176" spans="1:3" ht="14.25" customHeight="1">
      <c r="A176" s="54"/>
      <c r="B176" s="58"/>
      <c r="C176" s="54"/>
    </row>
    <row r="177" spans="1:3" ht="14.25" customHeight="1">
      <c r="A177" s="54"/>
      <c r="B177" s="58"/>
      <c r="C177" s="54"/>
    </row>
    <row r="178" spans="1:3" ht="14.25" customHeight="1">
      <c r="A178" s="54"/>
      <c r="B178" s="58"/>
      <c r="C178" s="54"/>
    </row>
    <row r="179" spans="1:3" ht="14.25" customHeight="1">
      <c r="A179" s="54"/>
      <c r="B179" s="58"/>
      <c r="C179" s="54"/>
    </row>
    <row r="180" spans="1:3" ht="14.25" customHeight="1">
      <c r="A180" s="54"/>
      <c r="B180" s="58"/>
      <c r="C180" s="54"/>
    </row>
    <row r="181" spans="1:3" ht="14.25" customHeight="1">
      <c r="A181" s="54"/>
      <c r="B181" s="58"/>
      <c r="C181" s="54"/>
    </row>
    <row r="182" spans="1:3" ht="14.25" customHeight="1">
      <c r="A182" s="54"/>
      <c r="B182" s="58"/>
      <c r="C182" s="54"/>
    </row>
    <row r="183" spans="1:3" ht="14.25" customHeight="1">
      <c r="A183" s="54"/>
      <c r="B183" s="58"/>
      <c r="C183" s="54"/>
    </row>
    <row r="184" spans="1:3" ht="14.25" customHeight="1">
      <c r="A184" s="54"/>
      <c r="B184" s="58"/>
      <c r="C184" s="54"/>
    </row>
    <row r="185" spans="1:3" ht="14.25" customHeight="1">
      <c r="B185" s="58"/>
      <c r="C185" s="54"/>
    </row>
    <row r="186" spans="1:3" ht="14.25" customHeight="1">
      <c r="B186" s="58"/>
      <c r="C186" s="54"/>
    </row>
    <row r="187" spans="1:3" ht="14.25" customHeight="1">
      <c r="B187" s="58"/>
      <c r="C187" s="54"/>
    </row>
    <row r="188" spans="1:3" ht="14.25" customHeight="1">
      <c r="B188" s="58"/>
      <c r="C188" s="54"/>
    </row>
    <row r="189" spans="1:3" ht="14.25" customHeight="1">
      <c r="B189" s="58"/>
      <c r="C189" s="54"/>
    </row>
    <row r="190" spans="1:3" ht="14.25" customHeight="1">
      <c r="B190" s="58"/>
      <c r="C190" s="54"/>
    </row>
    <row r="191" spans="1:3" ht="14.25" customHeight="1">
      <c r="B191" s="58"/>
      <c r="C191" s="54"/>
    </row>
    <row r="192" spans="1:3" ht="14.25" customHeight="1">
      <c r="B192" s="58"/>
      <c r="C192" s="54"/>
    </row>
    <row r="193" spans="2:3" ht="14.25" customHeight="1">
      <c r="B193" s="58"/>
      <c r="C193" s="54"/>
    </row>
    <row r="194" spans="2:3" ht="14.25" customHeight="1">
      <c r="B194" s="58"/>
      <c r="C194" s="54"/>
    </row>
    <row r="195" spans="2:3" ht="14.25" customHeight="1">
      <c r="B195" s="58"/>
      <c r="C195" s="54"/>
    </row>
  </sheetData>
  <sheetProtection sheet="1" selectLockedCells="1"/>
  <dataConsolidate/>
  <mergeCells count="225">
    <mergeCell ref="J23:K23"/>
    <mergeCell ref="J45:K45"/>
    <mergeCell ref="J72:K72"/>
    <mergeCell ref="J73:K73"/>
    <mergeCell ref="J95:K95"/>
    <mergeCell ref="J99:K99"/>
    <mergeCell ref="C96:I96"/>
    <mergeCell ref="C86:I86"/>
    <mergeCell ref="C87:I87"/>
    <mergeCell ref="C88:I88"/>
    <mergeCell ref="C89:I89"/>
    <mergeCell ref="C90:I90"/>
    <mergeCell ref="C95:I95"/>
    <mergeCell ref="C81:I81"/>
    <mergeCell ref="C82:I82"/>
    <mergeCell ref="C83:I83"/>
    <mergeCell ref="C84:I84"/>
    <mergeCell ref="C85:I85"/>
    <mergeCell ref="C76:I76"/>
    <mergeCell ref="C77:I77"/>
    <mergeCell ref="C78:I78"/>
    <mergeCell ref="C79:I79"/>
    <mergeCell ref="C80:I80"/>
    <mergeCell ref="C69:I69"/>
    <mergeCell ref="F5:K5"/>
    <mergeCell ref="J115:K115"/>
    <mergeCell ref="J112:K112"/>
    <mergeCell ref="C113:I113"/>
    <mergeCell ref="J113:K113"/>
    <mergeCell ref="C114:I114"/>
    <mergeCell ref="J114:K114"/>
    <mergeCell ref="J20:K20"/>
    <mergeCell ref="C21:I21"/>
    <mergeCell ref="J21:K21"/>
    <mergeCell ref="C24:I24"/>
    <mergeCell ref="J24:K24"/>
    <mergeCell ref="C17:I17"/>
    <mergeCell ref="J17:K17"/>
    <mergeCell ref="C18:I18"/>
    <mergeCell ref="J18:K18"/>
    <mergeCell ref="C19:I19"/>
    <mergeCell ref="J19:K19"/>
    <mergeCell ref="C14:I14"/>
    <mergeCell ref="J14:K14"/>
    <mergeCell ref="C15:I15"/>
    <mergeCell ref="C22:I22"/>
    <mergeCell ref="C23:I23"/>
    <mergeCell ref="J22:K22"/>
    <mergeCell ref="J15:K15"/>
    <mergeCell ref="C16:I16"/>
    <mergeCell ref="J16:K16"/>
    <mergeCell ref="C111:I111"/>
    <mergeCell ref="C112:I112"/>
    <mergeCell ref="C115:I115"/>
    <mergeCell ref="C106:I106"/>
    <mergeCell ref="C107:I107"/>
    <mergeCell ref="C108:I108"/>
    <mergeCell ref="C109:I109"/>
    <mergeCell ref="C110:I110"/>
    <mergeCell ref="C97:I97"/>
    <mergeCell ref="C98:I98"/>
    <mergeCell ref="C102:I102"/>
    <mergeCell ref="C104:I104"/>
    <mergeCell ref="C105:I105"/>
    <mergeCell ref="C99:I99"/>
    <mergeCell ref="C100:I100"/>
    <mergeCell ref="C101:I101"/>
    <mergeCell ref="C103:I103"/>
    <mergeCell ref="C91:I91"/>
    <mergeCell ref="C92:I92"/>
    <mergeCell ref="C93:I93"/>
    <mergeCell ref="C94:I94"/>
    <mergeCell ref="C70:I70"/>
    <mergeCell ref="C71:I71"/>
    <mergeCell ref="C74:I74"/>
    <mergeCell ref="C75:I75"/>
    <mergeCell ref="C64:I64"/>
    <mergeCell ref="C65:I65"/>
    <mergeCell ref="C66:I66"/>
    <mergeCell ref="C67:I67"/>
    <mergeCell ref="C68:I68"/>
    <mergeCell ref="C72:I72"/>
    <mergeCell ref="C73:I73"/>
    <mergeCell ref="C59:I59"/>
    <mergeCell ref="C60:I60"/>
    <mergeCell ref="C61:I61"/>
    <mergeCell ref="C62:I62"/>
    <mergeCell ref="C63:I63"/>
    <mergeCell ref="C54:I54"/>
    <mergeCell ref="C55:I55"/>
    <mergeCell ref="C56:I56"/>
    <mergeCell ref="C57:I57"/>
    <mergeCell ref="C58:I58"/>
    <mergeCell ref="C49:I49"/>
    <mergeCell ref="C50:I50"/>
    <mergeCell ref="C51:I51"/>
    <mergeCell ref="C52:I52"/>
    <mergeCell ref="C53:I53"/>
    <mergeCell ref="C43:I43"/>
    <mergeCell ref="C44:I44"/>
    <mergeCell ref="C46:I46"/>
    <mergeCell ref="C47:I47"/>
    <mergeCell ref="C48:I48"/>
    <mergeCell ref="C45:I45"/>
    <mergeCell ref="C39:I39"/>
    <mergeCell ref="C40:I40"/>
    <mergeCell ref="C41:I41"/>
    <mergeCell ref="C42:I42"/>
    <mergeCell ref="C32:I32"/>
    <mergeCell ref="C33:I33"/>
    <mergeCell ref="C34:I34"/>
    <mergeCell ref="C36:I36"/>
    <mergeCell ref="C37:I37"/>
    <mergeCell ref="C35:I35"/>
    <mergeCell ref="C28:I28"/>
    <mergeCell ref="C29:I29"/>
    <mergeCell ref="C30:I30"/>
    <mergeCell ref="C31:I31"/>
    <mergeCell ref="C20:I20"/>
    <mergeCell ref="C25:I25"/>
    <mergeCell ref="C26:I26"/>
    <mergeCell ref="J107:K107"/>
    <mergeCell ref="J92:K92"/>
    <mergeCell ref="J93:K93"/>
    <mergeCell ref="J94:K94"/>
    <mergeCell ref="J96:K96"/>
    <mergeCell ref="J97:K97"/>
    <mergeCell ref="J87:K87"/>
    <mergeCell ref="J88:K88"/>
    <mergeCell ref="J89:K89"/>
    <mergeCell ref="J90:K90"/>
    <mergeCell ref="J91:K91"/>
    <mergeCell ref="J82:K82"/>
    <mergeCell ref="J83:K83"/>
    <mergeCell ref="J84:K84"/>
    <mergeCell ref="J85:K85"/>
    <mergeCell ref="J86:K86"/>
    <mergeCell ref="C38:I38"/>
    <mergeCell ref="J108:K108"/>
    <mergeCell ref="J109:K109"/>
    <mergeCell ref="J110:K110"/>
    <mergeCell ref="J111:K111"/>
    <mergeCell ref="J98:K98"/>
    <mergeCell ref="J102:K102"/>
    <mergeCell ref="J104:K104"/>
    <mergeCell ref="J105:K105"/>
    <mergeCell ref="J106:K106"/>
    <mergeCell ref="J103:K103"/>
    <mergeCell ref="J100:K100"/>
    <mergeCell ref="J101:K101"/>
    <mergeCell ref="J77:K77"/>
    <mergeCell ref="J78:K78"/>
    <mergeCell ref="J79:K79"/>
    <mergeCell ref="J80:K80"/>
    <mergeCell ref="J81:K81"/>
    <mergeCell ref="J70:K70"/>
    <mergeCell ref="J71:K71"/>
    <mergeCell ref="J74:K74"/>
    <mergeCell ref="J75:K75"/>
    <mergeCell ref="J76:K76"/>
    <mergeCell ref="J65:K65"/>
    <mergeCell ref="J66:K66"/>
    <mergeCell ref="J67:K67"/>
    <mergeCell ref="J68:K68"/>
    <mergeCell ref="J69:K69"/>
    <mergeCell ref="J60:K60"/>
    <mergeCell ref="J61:K61"/>
    <mergeCell ref="J62:K62"/>
    <mergeCell ref="J63:K63"/>
    <mergeCell ref="J64:K64"/>
    <mergeCell ref="J55:K55"/>
    <mergeCell ref="J56:K56"/>
    <mergeCell ref="J57:K57"/>
    <mergeCell ref="J58:K58"/>
    <mergeCell ref="J59:K59"/>
    <mergeCell ref="J50:K50"/>
    <mergeCell ref="J51:K51"/>
    <mergeCell ref="J52:K52"/>
    <mergeCell ref="J53:K53"/>
    <mergeCell ref="J54:K54"/>
    <mergeCell ref="J44:K44"/>
    <mergeCell ref="J46:K46"/>
    <mergeCell ref="J47:K47"/>
    <mergeCell ref="J48:K48"/>
    <mergeCell ref="J49:K49"/>
    <mergeCell ref="J39:K39"/>
    <mergeCell ref="J40:K40"/>
    <mergeCell ref="J41:K41"/>
    <mergeCell ref="J42:K42"/>
    <mergeCell ref="J43:K43"/>
    <mergeCell ref="J33:K33"/>
    <mergeCell ref="J34:K34"/>
    <mergeCell ref="J36:K36"/>
    <mergeCell ref="J37:K37"/>
    <mergeCell ref="J38:K38"/>
    <mergeCell ref="J28:K28"/>
    <mergeCell ref="J29:K29"/>
    <mergeCell ref="J30:K30"/>
    <mergeCell ref="J31:K31"/>
    <mergeCell ref="J32:K32"/>
    <mergeCell ref="J35:K35"/>
    <mergeCell ref="J25:K25"/>
    <mergeCell ref="J26:K26"/>
    <mergeCell ref="J27:K27"/>
    <mergeCell ref="M7:P7"/>
    <mergeCell ref="M9:P9"/>
    <mergeCell ref="M11:P12"/>
    <mergeCell ref="F3:J4"/>
    <mergeCell ref="L3:P4"/>
    <mergeCell ref="A5:D5"/>
    <mergeCell ref="M5:P5"/>
    <mergeCell ref="A3:D4"/>
    <mergeCell ref="C9:I9"/>
    <mergeCell ref="C27:I27"/>
    <mergeCell ref="C11:I11"/>
    <mergeCell ref="J11:K11"/>
    <mergeCell ref="C12:I12"/>
    <mergeCell ref="J12:K12"/>
    <mergeCell ref="C13:I13"/>
    <mergeCell ref="J13:K13"/>
    <mergeCell ref="C10:I10"/>
    <mergeCell ref="C8:I8"/>
    <mergeCell ref="J8:K8"/>
    <mergeCell ref="J9:K9"/>
    <mergeCell ref="J10:K10"/>
  </mergeCells>
  <phoneticPr fontId="14"/>
  <dataValidations count="2">
    <dataValidation type="list" allowBlank="1" showInputMessage="1" showErrorMessage="1" sqref="A5:D5">
      <formula1>歳入項目</formula1>
    </dataValidation>
    <dataValidation type="list" allowBlank="1" showInputMessage="1" showErrorMessage="1" sqref="F5">
      <formula1>INDIRECT($A$5)</formula1>
    </dataValidation>
  </dataValidations>
  <hyperlinks>
    <hyperlink ref="M5" location="'集計表（中核市）'!A1" display="中核市43市"/>
    <hyperlink ref="M11" location="'集計表（岩手県内）'!A1" display="岩手県内13市"/>
    <hyperlink ref="M9" location="'集計表（東北主要都市）'!A1" display="東北主要都10市"/>
    <hyperlink ref="M7" location="'集計表 (県庁所在都市)'!A1" display="道府県庁所在市46市"/>
  </hyperlinks>
  <pageMargins left="0.70866141732283472" right="0.70866141732283472" top="0.74803149606299213" bottom="0.74803149606299213" header="0.31496062992125984" footer="0.31496062992125984"/>
  <pageSetup paperSize="9" scale="20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22"/>
  <sheetViews>
    <sheetView view="pageLayout" topLeftCell="B1" zoomScaleNormal="100" workbookViewId="0">
      <selection activeCell="G1" sqref="G1"/>
    </sheetView>
  </sheetViews>
  <sheetFormatPr defaultColWidth="3.125" defaultRowHeight="16.5" customHeight="1"/>
  <cols>
    <col min="1" max="1" width="11.875" style="13" hidden="1" customWidth="1"/>
    <col min="2" max="2" width="11.875" style="13" customWidth="1"/>
    <col min="3" max="7" width="12.25" style="13" customWidth="1"/>
    <col min="8" max="8" width="8.875" style="13" customWidth="1"/>
    <col min="9" max="16384" width="3.125" style="13"/>
  </cols>
  <sheetData>
    <row r="1" spans="1:8" ht="26.25" customHeight="1">
      <c r="B1" s="14" t="s">
        <v>20</v>
      </c>
      <c r="F1"/>
      <c r="G1" s="16" t="s">
        <v>231</v>
      </c>
    </row>
    <row r="2" spans="1:8" ht="22.5" customHeight="1">
      <c r="B2" s="204" t="str">
        <f>"○"&amp;ＴＯＰ!F5</f>
        <v>○</v>
      </c>
      <c r="C2" s="204"/>
      <c r="D2" s="204"/>
      <c r="E2" s="204"/>
      <c r="G2" s="72" t="s">
        <v>233</v>
      </c>
    </row>
    <row r="3" spans="1:8" s="20" customFormat="1" ht="22.5" customHeight="1">
      <c r="A3" s="17" t="s">
        <v>7</v>
      </c>
      <c r="B3" s="18" t="s">
        <v>605</v>
      </c>
      <c r="C3" s="19">
        <f>決算データ!A5</f>
        <v>2014</v>
      </c>
      <c r="D3" s="19">
        <f>決算データ!B5</f>
        <v>2015</v>
      </c>
      <c r="E3" s="19">
        <f>決算データ!C5</f>
        <v>2016</v>
      </c>
      <c r="F3" s="19">
        <f>決算データ!D5</f>
        <v>2017</v>
      </c>
      <c r="G3" s="19">
        <f>決算データ!E5</f>
        <v>2018</v>
      </c>
      <c r="H3" s="37" t="str">
        <f>G3&amp;"順位"</f>
        <v>2018順位</v>
      </c>
    </row>
    <row r="4" spans="1:8" ht="22.5" customHeight="1">
      <c r="A4" s="21">
        <v>32018</v>
      </c>
      <c r="B4" s="39" t="str">
        <f>INDEX(決算データ!$A$13:$DT$2000,MATCH($A4,INDEX(決算データ!$C$13:$C$2000,),),5)</f>
        <v>盛岡市</v>
      </c>
      <c r="C4" s="40" t="e">
        <f>INDEX(決算データ!$A$13:$DT$2000,MATCH(C$3&amp;$A4,INDEX(決算データ!$A$13:$A$2000&amp;決算データ!$C$13:$C$2000,),),ＴＯＰ!$K$3+5)</f>
        <v>#N/A</v>
      </c>
      <c r="D4" s="40" t="e">
        <f>INDEX(決算データ!$A$13:$DT$2000,MATCH(D$3&amp;$A4,INDEX(決算データ!$A$13:$A$2000&amp;決算データ!$C$13:$C$2000,),),ＴＯＰ!$K$3+5)</f>
        <v>#N/A</v>
      </c>
      <c r="E4" s="40" t="e">
        <f>INDEX(決算データ!$A$13:$DT$2000,MATCH(E$3&amp;$A4,INDEX(決算データ!$A$13:$A$2000&amp;決算データ!$C$13:$C$2000,),),ＴＯＰ!$K$3+5)</f>
        <v>#N/A</v>
      </c>
      <c r="F4" s="40" t="e">
        <f>INDEX(決算データ!$A$13:$DT$2000,MATCH(F$3&amp;$A4,INDEX(決算データ!$A$13:$A$2000&amp;決算データ!$C$13:$C$2000,),),ＴＯＰ!$K$3+5)</f>
        <v>#N/A</v>
      </c>
      <c r="G4" s="40" t="e">
        <f>INDEX(決算データ!$A$13:$DT$2000,MATCH(G$3&amp;$A4,INDEX(決算データ!$A$13:$A$2000&amp;決算データ!$C$13:$C$2000,),),ＴＯＰ!$K$3+5)</f>
        <v>#N/A</v>
      </c>
      <c r="H4" s="24" t="str">
        <f>IF(ISERROR(RANK(G4,$G$4:$G$22))=TRUE,"－",RANK(G4,$G$4:$G$22))</f>
        <v>－</v>
      </c>
    </row>
    <row r="5" spans="1:8" ht="22.5" customHeight="1">
      <c r="A5" s="21">
        <v>32026</v>
      </c>
      <c r="B5" s="25" t="str">
        <f>INDEX(決算データ!$A$13:$DT$2000,MATCH($A5,INDEX(決算データ!$C$13:$C$2000,),),5)</f>
        <v>宮古市</v>
      </c>
      <c r="C5" s="26" t="e">
        <f>INDEX(決算データ!$A$13:$DT$2000,MATCH(C$3&amp;$A5,INDEX(決算データ!$A$13:$A$2000&amp;決算データ!$C$13:$C$2000,),),ＴＯＰ!$K$3+5)</f>
        <v>#N/A</v>
      </c>
      <c r="D5" s="26" t="e">
        <f>INDEX(決算データ!$A$13:$DT$2000,MATCH(D$3&amp;$A5,INDEX(決算データ!$A$13:$A$2000&amp;決算データ!$C$13:$C$2000,),),ＴＯＰ!$K$3+5)</f>
        <v>#N/A</v>
      </c>
      <c r="E5" s="26" t="e">
        <f>INDEX(決算データ!$A$13:$DT$2000,MATCH(E$3&amp;$A5,INDEX(決算データ!$A$13:$A$2000&amp;決算データ!$C$13:$C$2000,),),ＴＯＰ!$K$3+5)</f>
        <v>#N/A</v>
      </c>
      <c r="F5" s="26" t="e">
        <f>INDEX(決算データ!$A$13:$DT$2000,MATCH(F$3&amp;$A5,INDEX(決算データ!$A$13:$A$2000&amp;決算データ!$C$13:$C$2000,),),ＴＯＰ!$K$3+5)</f>
        <v>#N/A</v>
      </c>
      <c r="G5" s="26" t="e">
        <f>INDEX(決算データ!$A$13:$DT$2000,MATCH(G$3&amp;$A5,INDEX(決算データ!$A$13:$A$2000&amp;決算データ!$C$13:$C$2000,),),ＴＯＰ!$K$3+5)</f>
        <v>#N/A</v>
      </c>
      <c r="H5" s="27" t="str">
        <f t="shared" ref="H5:H22" si="0">IF(ISERROR(RANK(G5,$G$4:$G$22))=TRUE,"－",RANK(G5,$G$4:$G$22))</f>
        <v>－</v>
      </c>
    </row>
    <row r="6" spans="1:8" ht="22.5" customHeight="1">
      <c r="A6" s="21">
        <v>32034</v>
      </c>
      <c r="B6" s="25" t="str">
        <f>INDEX(決算データ!$A$13:$DT$2000,MATCH($A6,INDEX(決算データ!$C$13:$C$2000,),),5)</f>
        <v>大船渡市</v>
      </c>
      <c r="C6" s="26" t="e">
        <f>INDEX(決算データ!$A$13:$DT$2000,MATCH(C$3&amp;$A6,INDEX(決算データ!$A$13:$A$2000&amp;決算データ!$C$13:$C$2000,),),ＴＯＰ!$K$3+5)</f>
        <v>#N/A</v>
      </c>
      <c r="D6" s="26" t="e">
        <f>INDEX(決算データ!$A$13:$DT$2000,MATCH(D$3&amp;$A6,INDEX(決算データ!$A$13:$A$2000&amp;決算データ!$C$13:$C$2000,),),ＴＯＰ!$K$3+5)</f>
        <v>#N/A</v>
      </c>
      <c r="E6" s="26" t="e">
        <f>INDEX(決算データ!$A$13:$DT$2000,MATCH(E$3&amp;$A6,INDEX(決算データ!$A$13:$A$2000&amp;決算データ!$C$13:$C$2000,),),ＴＯＰ!$K$3+5)</f>
        <v>#N/A</v>
      </c>
      <c r="F6" s="26" t="e">
        <f>INDEX(決算データ!$A$13:$DT$2000,MATCH(F$3&amp;$A6,INDEX(決算データ!$A$13:$A$2000&amp;決算データ!$C$13:$C$2000,),),ＴＯＰ!$K$3+5)</f>
        <v>#N/A</v>
      </c>
      <c r="G6" s="26" t="e">
        <f>INDEX(決算データ!$A$13:$DT$2000,MATCH(G$3&amp;$A6,INDEX(決算データ!$A$13:$A$2000&amp;決算データ!$C$13:$C$2000,),),ＴＯＰ!$K$3+5)</f>
        <v>#N/A</v>
      </c>
      <c r="H6" s="27" t="str">
        <f t="shared" si="0"/>
        <v>－</v>
      </c>
    </row>
    <row r="7" spans="1:8" ht="22.5" customHeight="1">
      <c r="A7" s="21">
        <v>32051</v>
      </c>
      <c r="B7" s="25" t="str">
        <f>INDEX(決算データ!$A$13:$DT$2000,MATCH($A7,INDEX(決算データ!$C$13:$C$2000,),),5)</f>
        <v>花巻市</v>
      </c>
      <c r="C7" s="38" t="e">
        <f>INDEX(決算データ!$A$13:$DT$2000,MATCH(C$3&amp;$A7,INDEX(決算データ!$A$13:$A$2000&amp;決算データ!$C$13:$C$2000,),),ＴＯＰ!$K$3+5)</f>
        <v>#N/A</v>
      </c>
      <c r="D7" s="38" t="e">
        <f>INDEX(決算データ!$A$13:$DT$2000,MATCH(D$3&amp;$A7,INDEX(決算データ!$A$13:$A$2000&amp;決算データ!$C$13:$C$2000,),),ＴＯＰ!$K$3+5)</f>
        <v>#N/A</v>
      </c>
      <c r="E7" s="38" t="e">
        <f>INDEX(決算データ!$A$13:$DT$2000,MATCH(E$3&amp;$A7,INDEX(決算データ!$A$13:$A$2000&amp;決算データ!$C$13:$C$2000,),),ＴＯＰ!$K$3+5)</f>
        <v>#N/A</v>
      </c>
      <c r="F7" s="38" t="e">
        <f>INDEX(決算データ!$A$13:$DT$2000,MATCH(F$3&amp;$A7,INDEX(決算データ!$A$13:$A$2000&amp;決算データ!$C$13:$C$2000,),),ＴＯＰ!$K$3+5)</f>
        <v>#N/A</v>
      </c>
      <c r="G7" s="38" t="e">
        <f>INDEX(決算データ!$A$13:$DT$2000,MATCH(G$3&amp;$A7,INDEX(決算データ!$A$13:$A$2000&amp;決算データ!$C$13:$C$2000,),),ＴＯＰ!$K$3+5)</f>
        <v>#N/A</v>
      </c>
      <c r="H7" s="30" t="str">
        <f t="shared" si="0"/>
        <v>－</v>
      </c>
    </row>
    <row r="8" spans="1:8" ht="22.5" customHeight="1">
      <c r="A8" s="21">
        <v>32069</v>
      </c>
      <c r="B8" s="25" t="str">
        <f>INDEX(決算データ!$A$13:$DT$2000,MATCH($A8,INDEX(決算データ!$C$13:$C$2000,),),5)</f>
        <v>北上市</v>
      </c>
      <c r="C8" s="26" t="e">
        <f>INDEX(決算データ!$A$13:$DT$2000,MATCH(C$3&amp;$A8,INDEX(決算データ!$A$13:$A$2000&amp;決算データ!$C$13:$C$2000,),),ＴＯＰ!$K$3+5)</f>
        <v>#N/A</v>
      </c>
      <c r="D8" s="26" t="e">
        <f>INDEX(決算データ!$A$13:$DT$2000,MATCH(D$3&amp;$A8,INDEX(決算データ!$A$13:$A$2000&amp;決算データ!$C$13:$C$2000,),),ＴＯＰ!$K$3+5)</f>
        <v>#N/A</v>
      </c>
      <c r="E8" s="26" t="e">
        <f>INDEX(決算データ!$A$13:$DT$2000,MATCH(E$3&amp;$A8,INDEX(決算データ!$A$13:$A$2000&amp;決算データ!$C$13:$C$2000,),),ＴＯＰ!$K$3+5)</f>
        <v>#N/A</v>
      </c>
      <c r="F8" s="26" t="e">
        <f>INDEX(決算データ!$A$13:$DT$2000,MATCH(F$3&amp;$A8,INDEX(決算データ!$A$13:$A$2000&amp;決算データ!$C$13:$C$2000,),),ＴＯＰ!$K$3+5)</f>
        <v>#N/A</v>
      </c>
      <c r="G8" s="26" t="e">
        <f>INDEX(決算データ!$A$13:$DT$2000,MATCH(G$3&amp;$A8,INDEX(決算データ!$A$13:$A$2000&amp;決算データ!$C$13:$C$2000,),),ＴＯＰ!$K$3+5)</f>
        <v>#N/A</v>
      </c>
      <c r="H8" s="27" t="str">
        <f t="shared" si="0"/>
        <v>－</v>
      </c>
    </row>
    <row r="9" spans="1:8" ht="22.5" customHeight="1">
      <c r="A9" s="21">
        <v>32077</v>
      </c>
      <c r="B9" s="25" t="str">
        <f>INDEX(決算データ!$A$13:$DT$2000,MATCH($A9,INDEX(決算データ!$C$13:$C$2000,),),5)</f>
        <v>久慈市</v>
      </c>
      <c r="C9" s="26" t="e">
        <f>INDEX(決算データ!$A$13:$DT$2000,MATCH(C$3&amp;$A9,INDEX(決算データ!$A$13:$A$2000&amp;決算データ!$C$13:$C$2000,),),ＴＯＰ!$K$3+5)</f>
        <v>#N/A</v>
      </c>
      <c r="D9" s="26" t="e">
        <f>INDEX(決算データ!$A$13:$DT$2000,MATCH(D$3&amp;$A9,INDEX(決算データ!$A$13:$A$2000&amp;決算データ!$C$13:$C$2000,),),ＴＯＰ!$K$3+5)</f>
        <v>#N/A</v>
      </c>
      <c r="E9" s="26" t="e">
        <f>INDEX(決算データ!$A$13:$DT$2000,MATCH(E$3&amp;$A9,INDEX(決算データ!$A$13:$A$2000&amp;決算データ!$C$13:$C$2000,),),ＴＯＰ!$K$3+5)</f>
        <v>#N/A</v>
      </c>
      <c r="F9" s="26" t="e">
        <f>INDEX(決算データ!$A$13:$DT$2000,MATCH(F$3&amp;$A9,INDEX(決算データ!$A$13:$A$2000&amp;決算データ!$C$13:$C$2000,),),ＴＯＰ!$K$3+5)</f>
        <v>#N/A</v>
      </c>
      <c r="G9" s="26" t="e">
        <f>INDEX(決算データ!$A$13:$DT$2000,MATCH(G$3&amp;$A9,INDEX(決算データ!$A$13:$A$2000&amp;決算データ!$C$13:$C$2000,),),ＴＯＰ!$K$3+5)</f>
        <v>#N/A</v>
      </c>
      <c r="H9" s="27" t="str">
        <f t="shared" si="0"/>
        <v>－</v>
      </c>
    </row>
    <row r="10" spans="1:8" ht="22.5" customHeight="1">
      <c r="A10" s="21">
        <v>32085</v>
      </c>
      <c r="B10" s="25" t="str">
        <f>INDEX(決算データ!$A$13:$DT$2000,MATCH($A10,INDEX(決算データ!$C$13:$C$2000,),),5)</f>
        <v>遠野市</v>
      </c>
      <c r="C10" s="26" t="e">
        <f>INDEX(決算データ!$A$13:$DT$2000,MATCH(C$3&amp;$A10,INDEX(決算データ!$A$13:$A$2000&amp;決算データ!$C$13:$C$2000,),),ＴＯＰ!$K$3+5)</f>
        <v>#N/A</v>
      </c>
      <c r="D10" s="26" t="e">
        <f>INDEX(決算データ!$A$13:$DT$2000,MATCH(D$3&amp;$A10,INDEX(決算データ!$A$13:$A$2000&amp;決算データ!$C$13:$C$2000,),),ＴＯＰ!$K$3+5)</f>
        <v>#N/A</v>
      </c>
      <c r="E10" s="26" t="e">
        <f>INDEX(決算データ!$A$13:$DT$2000,MATCH(E$3&amp;$A10,INDEX(決算データ!$A$13:$A$2000&amp;決算データ!$C$13:$C$2000,),),ＴＯＰ!$K$3+5)</f>
        <v>#N/A</v>
      </c>
      <c r="F10" s="26" t="e">
        <f>INDEX(決算データ!$A$13:$DT$2000,MATCH(F$3&amp;$A10,INDEX(決算データ!$A$13:$A$2000&amp;決算データ!$C$13:$C$2000,),),ＴＯＰ!$K$3+5)</f>
        <v>#N/A</v>
      </c>
      <c r="G10" s="26" t="e">
        <f>INDEX(決算データ!$A$13:$DT$2000,MATCH(G$3&amp;$A10,INDEX(決算データ!$A$13:$A$2000&amp;決算データ!$C$13:$C$2000,),),ＴＯＰ!$K$3+5)</f>
        <v>#N/A</v>
      </c>
      <c r="H10" s="27" t="str">
        <f t="shared" si="0"/>
        <v>－</v>
      </c>
    </row>
    <row r="11" spans="1:8" ht="22.5" customHeight="1">
      <c r="A11" s="21">
        <v>32093</v>
      </c>
      <c r="B11" s="25" t="str">
        <f>INDEX(決算データ!$A$13:$DT$2000,MATCH($A11,INDEX(決算データ!$C$13:$C$2000,),),5)</f>
        <v>一関市</v>
      </c>
      <c r="C11" s="26" t="e">
        <f>INDEX(決算データ!$A$13:$DT$2000,MATCH(C$3&amp;$A11,INDEX(決算データ!$A$13:$A$2000&amp;決算データ!$C$13:$C$2000,),),ＴＯＰ!$K$3+5)</f>
        <v>#N/A</v>
      </c>
      <c r="D11" s="26" t="e">
        <f>INDEX(決算データ!$A$13:$DT$2000,MATCH(D$3&amp;$A11,INDEX(決算データ!$A$13:$A$2000&amp;決算データ!$C$13:$C$2000,),),ＴＯＰ!$K$3+5)</f>
        <v>#N/A</v>
      </c>
      <c r="E11" s="26" t="e">
        <f>INDEX(決算データ!$A$13:$DT$2000,MATCH(E$3&amp;$A11,INDEX(決算データ!$A$13:$A$2000&amp;決算データ!$C$13:$C$2000,),),ＴＯＰ!$K$3+5)</f>
        <v>#N/A</v>
      </c>
      <c r="F11" s="26" t="e">
        <f>INDEX(決算データ!$A$13:$DT$2000,MATCH(F$3&amp;$A11,INDEX(決算データ!$A$13:$A$2000&amp;決算データ!$C$13:$C$2000,),),ＴＯＰ!$K$3+5)</f>
        <v>#N/A</v>
      </c>
      <c r="G11" s="26" t="e">
        <f>INDEX(決算データ!$A$13:$DT$2000,MATCH(G$3&amp;$A11,INDEX(決算データ!$A$13:$A$2000&amp;決算データ!$C$13:$C$2000,),),ＴＯＰ!$K$3+5)</f>
        <v>#N/A</v>
      </c>
      <c r="H11" s="27" t="str">
        <f t="shared" si="0"/>
        <v>－</v>
      </c>
    </row>
    <row r="12" spans="1:8" ht="22.5" customHeight="1">
      <c r="A12" s="21">
        <v>32107</v>
      </c>
      <c r="B12" s="25" t="str">
        <f>INDEX(決算データ!$A$13:$DT$2000,MATCH($A12,INDEX(決算データ!$C$13:$C$2000,),),5)</f>
        <v>陸前高田市</v>
      </c>
      <c r="C12" s="26" t="e">
        <f>INDEX(決算データ!$A$13:$DT$2000,MATCH(C$3&amp;$A12,INDEX(決算データ!$A$13:$A$2000&amp;決算データ!$C$13:$C$2000,),),ＴＯＰ!$K$3+5)</f>
        <v>#N/A</v>
      </c>
      <c r="D12" s="26" t="e">
        <f>INDEX(決算データ!$A$13:$DT$2000,MATCH(D$3&amp;$A12,INDEX(決算データ!$A$13:$A$2000&amp;決算データ!$C$13:$C$2000,),),ＴＯＰ!$K$3+5)</f>
        <v>#N/A</v>
      </c>
      <c r="E12" s="26" t="e">
        <f>INDEX(決算データ!$A$13:$DT$2000,MATCH(E$3&amp;$A12,INDEX(決算データ!$A$13:$A$2000&amp;決算データ!$C$13:$C$2000,),),ＴＯＰ!$K$3+5)</f>
        <v>#N/A</v>
      </c>
      <c r="F12" s="26" t="e">
        <f>INDEX(決算データ!$A$13:$DT$2000,MATCH(F$3&amp;$A12,INDEX(決算データ!$A$13:$A$2000&amp;決算データ!$C$13:$C$2000,),),ＴＯＰ!$K$3+5)</f>
        <v>#N/A</v>
      </c>
      <c r="G12" s="26" t="e">
        <f>INDEX(決算データ!$A$13:$DT$2000,MATCH(G$3&amp;$A12,INDEX(決算データ!$A$13:$A$2000&amp;決算データ!$C$13:$C$2000,),),ＴＯＰ!$K$3+5)</f>
        <v>#N/A</v>
      </c>
      <c r="H12" s="27" t="str">
        <f t="shared" si="0"/>
        <v>－</v>
      </c>
    </row>
    <row r="13" spans="1:8" ht="22.5" customHeight="1">
      <c r="A13" s="21">
        <v>32115</v>
      </c>
      <c r="B13" s="25" t="str">
        <f>INDEX(決算データ!$A$13:$DT$2000,MATCH($A13,INDEX(決算データ!$C$13:$C$2000,),),5)</f>
        <v>釜石市</v>
      </c>
      <c r="C13" s="26" t="e">
        <f>INDEX(決算データ!$A$13:$DT$2000,MATCH(C$3&amp;$A13,INDEX(決算データ!$A$13:$A$2000&amp;決算データ!$C$13:$C$2000,),),ＴＯＰ!$K$3+5)</f>
        <v>#N/A</v>
      </c>
      <c r="D13" s="26" t="e">
        <f>INDEX(決算データ!$A$13:$DT$2000,MATCH(D$3&amp;$A13,INDEX(決算データ!$A$13:$A$2000&amp;決算データ!$C$13:$C$2000,),),ＴＯＰ!$K$3+5)</f>
        <v>#N/A</v>
      </c>
      <c r="E13" s="26" t="e">
        <f>INDEX(決算データ!$A$13:$DT$2000,MATCH(E$3&amp;$A13,INDEX(決算データ!$A$13:$A$2000&amp;決算データ!$C$13:$C$2000,),),ＴＯＰ!$K$3+5)</f>
        <v>#N/A</v>
      </c>
      <c r="F13" s="26" t="e">
        <f>INDEX(決算データ!$A$13:$DT$2000,MATCH(F$3&amp;$A13,INDEX(決算データ!$A$13:$A$2000&amp;決算データ!$C$13:$C$2000,),),ＴＯＰ!$K$3+5)</f>
        <v>#N/A</v>
      </c>
      <c r="G13" s="26" t="e">
        <f>INDEX(決算データ!$A$13:$DT$2000,MATCH(G$3&amp;$A13,INDEX(決算データ!$A$13:$A$2000&amp;決算データ!$C$13:$C$2000,),),ＴＯＰ!$K$3+5)</f>
        <v>#N/A</v>
      </c>
      <c r="H13" s="27" t="str">
        <f t="shared" si="0"/>
        <v>－</v>
      </c>
    </row>
    <row r="14" spans="1:8" ht="22.5" customHeight="1">
      <c r="A14" s="21">
        <v>32131</v>
      </c>
      <c r="B14" s="25" t="str">
        <f>INDEX(決算データ!$A$13:$DT$2000,MATCH($A14,INDEX(決算データ!$C$13:$C$2000,),),5)</f>
        <v>二戸市</v>
      </c>
      <c r="C14" s="26" t="e">
        <f>INDEX(決算データ!$A$13:$DT$2000,MATCH(C$3&amp;$A14,INDEX(決算データ!$A$13:$A$2000&amp;決算データ!$C$13:$C$2000,),),ＴＯＰ!$K$3+5)</f>
        <v>#N/A</v>
      </c>
      <c r="D14" s="26" t="e">
        <f>INDEX(決算データ!$A$13:$DT$2000,MATCH(D$3&amp;$A14,INDEX(決算データ!$A$13:$A$2000&amp;決算データ!$C$13:$C$2000,),),ＴＯＰ!$K$3+5)</f>
        <v>#N/A</v>
      </c>
      <c r="E14" s="26" t="e">
        <f>INDEX(決算データ!$A$13:$DT$2000,MATCH(E$3&amp;$A14,INDEX(決算データ!$A$13:$A$2000&amp;決算データ!$C$13:$C$2000,),),ＴＯＰ!$K$3+5)</f>
        <v>#N/A</v>
      </c>
      <c r="F14" s="26" t="e">
        <f>INDEX(決算データ!$A$13:$DT$2000,MATCH(F$3&amp;$A14,INDEX(決算データ!$A$13:$A$2000&amp;決算データ!$C$13:$C$2000,),),ＴＯＰ!$K$3+5)</f>
        <v>#N/A</v>
      </c>
      <c r="G14" s="26" t="e">
        <f>INDEX(決算データ!$A$13:$DT$2000,MATCH(G$3&amp;$A14,INDEX(決算データ!$A$13:$A$2000&amp;決算データ!$C$13:$C$2000,),),ＴＯＰ!$K$3+5)</f>
        <v>#N/A</v>
      </c>
      <c r="H14" s="27" t="str">
        <f t="shared" si="0"/>
        <v>－</v>
      </c>
    </row>
    <row r="15" spans="1:8" ht="22.5" customHeight="1">
      <c r="A15" s="21">
        <v>32140</v>
      </c>
      <c r="B15" s="25" t="str">
        <f>INDEX(決算データ!$A$13:$DT$2000,MATCH($A15,INDEX(決算データ!$C$13:$C$2000,),),5)</f>
        <v>八幡平市</v>
      </c>
      <c r="C15" s="26" t="e">
        <f>INDEX(決算データ!$A$13:$DT$2000,MATCH(C$3&amp;$A15,INDEX(決算データ!$A$13:$A$2000&amp;決算データ!$C$13:$C$2000,),),ＴＯＰ!$K$3+5)</f>
        <v>#N/A</v>
      </c>
      <c r="D15" s="26" t="e">
        <f>INDEX(決算データ!$A$13:$DT$2000,MATCH(D$3&amp;$A15,INDEX(決算データ!$A$13:$A$2000&amp;決算データ!$C$13:$C$2000,),),ＴＯＰ!$K$3+5)</f>
        <v>#N/A</v>
      </c>
      <c r="E15" s="26" t="e">
        <f>INDEX(決算データ!$A$13:$DT$2000,MATCH(E$3&amp;$A15,INDEX(決算データ!$A$13:$A$2000&amp;決算データ!$C$13:$C$2000,),),ＴＯＰ!$K$3+5)</f>
        <v>#N/A</v>
      </c>
      <c r="F15" s="26" t="e">
        <f>INDEX(決算データ!$A$13:$DT$2000,MATCH(F$3&amp;$A15,INDEX(決算データ!$A$13:$A$2000&amp;決算データ!$C$13:$C$2000,),),ＴＯＰ!$K$3+5)</f>
        <v>#N/A</v>
      </c>
      <c r="G15" s="26" t="e">
        <f>INDEX(決算データ!$A$13:$DT$2000,MATCH(G$3&amp;$A15,INDEX(決算データ!$A$13:$A$2000&amp;決算データ!$C$13:$C$2000,),),ＴＯＰ!$K$3+5)</f>
        <v>#N/A</v>
      </c>
      <c r="H15" s="27" t="str">
        <f t="shared" si="0"/>
        <v>－</v>
      </c>
    </row>
    <row r="16" spans="1:8" ht="22.5" customHeight="1">
      <c r="A16" s="21">
        <v>32158</v>
      </c>
      <c r="B16" s="25" t="str">
        <f>INDEX(決算データ!$A$13:$DT$2000,MATCH($A16,INDEX(決算データ!$C$13:$C$2000,),),5)</f>
        <v>奥州市</v>
      </c>
      <c r="C16" s="26" t="e">
        <f>INDEX(決算データ!$A$13:$DT$2000,MATCH(C$3&amp;$A16,INDEX(決算データ!$A$13:$A$2000&amp;決算データ!$C$13:$C$2000,),),ＴＯＰ!$K$3+5)</f>
        <v>#N/A</v>
      </c>
      <c r="D16" s="26" t="e">
        <f>INDEX(決算データ!$A$13:$DT$2000,MATCH(D$3&amp;$A16,INDEX(決算データ!$A$13:$A$2000&amp;決算データ!$C$13:$C$2000,),),ＴＯＰ!$K$3+5)</f>
        <v>#N/A</v>
      </c>
      <c r="E16" s="26" t="e">
        <f>INDEX(決算データ!$A$13:$DT$2000,MATCH(E$3&amp;$A16,INDEX(決算データ!$A$13:$A$2000&amp;決算データ!$C$13:$C$2000,),),ＴＯＰ!$K$3+5)</f>
        <v>#N/A</v>
      </c>
      <c r="F16" s="26" t="e">
        <f>INDEX(決算データ!$A$13:$DT$2000,MATCH(F$3&amp;$A16,INDEX(決算データ!$A$13:$A$2000&amp;決算データ!$C$13:$C$2000,),),ＴＯＰ!$K$3+5)</f>
        <v>#N/A</v>
      </c>
      <c r="G16" s="26" t="e">
        <f>INDEX(決算データ!$A$13:$DT$2000,MATCH(G$3&amp;$A16,INDEX(決算データ!$A$13:$A$2000&amp;決算データ!$C$13:$C$2000,),),ＴＯＰ!$K$3+5)</f>
        <v>#N/A</v>
      </c>
      <c r="H16" s="27" t="str">
        <f t="shared" si="0"/>
        <v>－</v>
      </c>
    </row>
    <row r="17" spans="1:8" ht="22.5" customHeight="1">
      <c r="A17" s="21">
        <v>32166</v>
      </c>
      <c r="B17" s="41" t="str">
        <f>INDEX(決算データ!$A$13:$DT$2000,MATCH($A17,INDEX(決算データ!$C$13:$C$2000,),),5)</f>
        <v>滝沢市</v>
      </c>
      <c r="C17" s="26" t="e">
        <f>INDEX(決算データ!$A$13:$DT$2000,MATCH(C$3&amp;$A17,INDEX(決算データ!$A$13:$A$2000&amp;決算データ!$C$13:$C$2000,),),ＴＯＰ!$K$3+5)</f>
        <v>#N/A</v>
      </c>
      <c r="D17" s="42" t="e">
        <f>INDEX(決算データ!$A$13:$DT$2000,MATCH(D$3&amp;$A17,INDEX(決算データ!$A$13:$A$2000&amp;決算データ!$C$13:$C$2000,),),ＴＯＰ!$K$3+5)</f>
        <v>#N/A</v>
      </c>
      <c r="E17" s="42" t="e">
        <f>INDEX(決算データ!$A$13:$DT$2000,MATCH(E$3&amp;$A17,INDEX(決算データ!$A$13:$A$2000&amp;決算データ!$C$13:$C$2000,),),ＴＯＰ!$K$3+5)</f>
        <v>#N/A</v>
      </c>
      <c r="F17" s="42" t="e">
        <f>INDEX(決算データ!$A$13:$DT$2000,MATCH(F$3&amp;$A17,INDEX(決算データ!$A$13:$A$2000&amp;決算データ!$C$13:$C$2000,),),ＴＯＰ!$K$3+5)</f>
        <v>#N/A</v>
      </c>
      <c r="G17" s="42" t="e">
        <f>INDEX(決算データ!$A$13:$DT$2000,MATCH(G$3&amp;$A17,INDEX(決算データ!$A$13:$A$2000&amp;決算データ!$C$13:$C$2000,),),ＴＯＰ!$K$3+5)</f>
        <v>#N/A</v>
      </c>
      <c r="H17" s="43" t="str">
        <f t="shared" si="0"/>
        <v>－</v>
      </c>
    </row>
    <row r="18" spans="1:8" ht="22.5" customHeight="1">
      <c r="A18" s="21">
        <v>33014</v>
      </c>
      <c r="B18" s="44" t="str">
        <f>INDEX(決算データ!$A$13:$DT$2000,MATCH($A18,INDEX(決算データ!$C$13:$C$2000,),),5)</f>
        <v>雫石町</v>
      </c>
      <c r="C18" s="45" t="e">
        <f>INDEX(決算データ!$A$13:$DT$2000,MATCH(C$3&amp;$A18,INDEX(決算データ!$A$13:$A$2000&amp;決算データ!$C$13:$C$2000,),),ＴＯＰ!$K$3+5)</f>
        <v>#N/A</v>
      </c>
      <c r="D18" s="45" t="e">
        <f>INDEX(決算データ!$A$13:$DT$2000,MATCH(D$3&amp;$A18,INDEX(決算データ!$A$13:$A$2000&amp;決算データ!$C$13:$C$2000,),),ＴＯＰ!$K$3+5)</f>
        <v>#N/A</v>
      </c>
      <c r="E18" s="45" t="e">
        <f>INDEX(決算データ!$A$13:$DT$2000,MATCH(E$3&amp;$A18,INDEX(決算データ!$A$13:$A$2000&amp;決算データ!$C$13:$C$2000,),),ＴＯＰ!$K$3+5)</f>
        <v>#N/A</v>
      </c>
      <c r="F18" s="45" t="e">
        <f>INDEX(決算データ!$A$13:$DT$2000,MATCH(F$3&amp;$A18,INDEX(決算データ!$A$13:$A$2000&amp;決算データ!$C$13:$C$2000,),),ＴＯＰ!$K$3+5)</f>
        <v>#N/A</v>
      </c>
      <c r="G18" s="45" t="e">
        <f>INDEX(決算データ!$A$13:$DT$2000,MATCH(G$3&amp;$A18,INDEX(決算データ!$A$13:$A$2000&amp;決算データ!$C$13:$C$2000,),),ＴＯＰ!$K$3+5)</f>
        <v>#N/A</v>
      </c>
      <c r="H18" s="46" t="str">
        <f t="shared" si="0"/>
        <v>－</v>
      </c>
    </row>
    <row r="19" spans="1:8" ht="22.5" customHeight="1">
      <c r="A19" s="21">
        <v>33022</v>
      </c>
      <c r="B19" s="25" t="str">
        <f>INDEX(決算データ!$A$13:$DT$2000,MATCH($A19,INDEX(決算データ!$C$13:$C$2000,),),5)</f>
        <v>葛巻町</v>
      </c>
      <c r="C19" s="26" t="e">
        <f>INDEX(決算データ!$A$13:$DT$2000,MATCH(C$3&amp;$A19,INDEX(決算データ!$A$13:$A$2000&amp;決算データ!$C$13:$C$2000,),),ＴＯＰ!$K$3+5)</f>
        <v>#N/A</v>
      </c>
      <c r="D19" s="26" t="e">
        <f>INDEX(決算データ!$A$13:$DT$2000,MATCH(D$3&amp;$A19,INDEX(決算データ!$A$13:$A$2000&amp;決算データ!$C$13:$C$2000,),),ＴＯＰ!$K$3+5)</f>
        <v>#N/A</v>
      </c>
      <c r="E19" s="26" t="e">
        <f>INDEX(決算データ!$A$13:$DT$2000,MATCH(E$3&amp;$A19,INDEX(決算データ!$A$13:$A$2000&amp;決算データ!$C$13:$C$2000,),),ＴＯＰ!$K$3+5)</f>
        <v>#N/A</v>
      </c>
      <c r="F19" s="26" t="e">
        <f>INDEX(決算データ!$A$13:$DT$2000,MATCH(F$3&amp;$A19,INDEX(決算データ!$A$13:$A$2000&amp;決算データ!$C$13:$C$2000,),),ＴＯＰ!$K$3+5)</f>
        <v>#N/A</v>
      </c>
      <c r="G19" s="26" t="e">
        <f>INDEX(決算データ!$A$13:$DT$2000,MATCH(G$3&amp;$A19,INDEX(決算データ!$A$13:$A$2000&amp;決算データ!$C$13:$C$2000,),),ＴＯＰ!$K$3+5)</f>
        <v>#N/A</v>
      </c>
      <c r="H19" s="27" t="str">
        <f t="shared" si="0"/>
        <v>－</v>
      </c>
    </row>
    <row r="20" spans="1:8" ht="22.5" customHeight="1">
      <c r="A20" s="21">
        <v>33031</v>
      </c>
      <c r="B20" s="31" t="str">
        <f>INDEX(決算データ!$A$13:$DT$2000,MATCH($A20,INDEX(決算データ!$C$13:$C$2000,),),5)</f>
        <v>岩手町</v>
      </c>
      <c r="C20" s="26" t="e">
        <f>INDEX(決算データ!$A$13:$DT$2000,MATCH(C$3&amp;$A20,INDEX(決算データ!$A$13:$A$2000&amp;決算データ!$C$13:$C$2000,),),ＴＯＰ!$K$3+5)</f>
        <v>#N/A</v>
      </c>
      <c r="D20" s="26" t="e">
        <f>INDEX(決算データ!$A$13:$DT$2000,MATCH(D$3&amp;$A20,INDEX(決算データ!$A$13:$A$2000&amp;決算データ!$C$13:$C$2000,),),ＴＯＰ!$K$3+5)</f>
        <v>#N/A</v>
      </c>
      <c r="E20" s="26" t="e">
        <f>INDEX(決算データ!$A$13:$DT$2000,MATCH(E$3&amp;$A20,INDEX(決算データ!$A$13:$A$2000&amp;決算データ!$C$13:$C$2000,),),ＴＯＰ!$K$3+5)</f>
        <v>#N/A</v>
      </c>
      <c r="F20" s="26" t="e">
        <f>INDEX(決算データ!$A$13:$DT$2000,MATCH(F$3&amp;$A20,INDEX(決算データ!$A$13:$A$2000&amp;決算データ!$C$13:$C$2000,),),ＴＯＰ!$K$3+5)</f>
        <v>#N/A</v>
      </c>
      <c r="G20" s="26" t="e">
        <f>INDEX(決算データ!$A$13:$DT$2000,MATCH(G$3&amp;$A20,INDEX(決算データ!$A$13:$A$2000&amp;決算データ!$C$13:$C$2000,),),ＴＯＰ!$K$3+5)</f>
        <v>#N/A</v>
      </c>
      <c r="H20" s="27" t="str">
        <f t="shared" si="0"/>
        <v>－</v>
      </c>
    </row>
    <row r="21" spans="1:8" ht="22.5" customHeight="1">
      <c r="A21" s="21">
        <v>33219</v>
      </c>
      <c r="B21" s="25" t="str">
        <f>INDEX(決算データ!$A$13:$DT$2000,MATCH($A21,INDEX(決算データ!$C$13:$C$2000,),),5)</f>
        <v>紫波町</v>
      </c>
      <c r="C21" s="26" t="e">
        <f>INDEX(決算データ!$A$13:$DT$2000,MATCH(C$3&amp;$A21,INDEX(決算データ!$A$13:$A$2000&amp;決算データ!$C$13:$C$2000,),),ＴＯＰ!$K$3+5)</f>
        <v>#N/A</v>
      </c>
      <c r="D21" s="26" t="e">
        <f>INDEX(決算データ!$A$13:$DT$2000,MATCH(D$3&amp;$A21,INDEX(決算データ!$A$13:$A$2000&amp;決算データ!$C$13:$C$2000,),),ＴＯＰ!$K$3+5)</f>
        <v>#N/A</v>
      </c>
      <c r="E21" s="26" t="e">
        <f>INDEX(決算データ!$A$13:$DT$2000,MATCH(E$3&amp;$A21,INDEX(決算データ!$A$13:$A$2000&amp;決算データ!$C$13:$C$2000,),),ＴＯＰ!$K$3+5)</f>
        <v>#N/A</v>
      </c>
      <c r="F21" s="26" t="e">
        <f>INDEX(決算データ!$A$13:$DT$2000,MATCH(F$3&amp;$A21,INDEX(決算データ!$A$13:$A$2000&amp;決算データ!$C$13:$C$2000,),),ＴＯＰ!$K$3+5)</f>
        <v>#N/A</v>
      </c>
      <c r="G21" s="26" t="e">
        <f>INDEX(決算データ!$A$13:$DT$2000,MATCH(G$3&amp;$A21,INDEX(決算データ!$A$13:$A$2000&amp;決算データ!$C$13:$C$2000,),),ＴＯＰ!$K$3+5)</f>
        <v>#N/A</v>
      </c>
      <c r="H21" s="27" t="str">
        <f t="shared" si="0"/>
        <v>－</v>
      </c>
    </row>
    <row r="22" spans="1:8" ht="22.5" customHeight="1">
      <c r="A22" s="21">
        <v>33227</v>
      </c>
      <c r="B22" s="32" t="str">
        <f>INDEX(決算データ!$A$13:$DT$2000,MATCH($A22,INDEX(決算データ!$C$13:$C$2000,),),5)</f>
        <v>矢巾町</v>
      </c>
      <c r="C22" s="33" t="e">
        <f>INDEX(決算データ!$A$13:$DT$2000,MATCH(C$3&amp;$A22,INDEX(決算データ!$A$13:$A$2000&amp;決算データ!$C$13:$C$2000,),),ＴＯＰ!$K$3+5)</f>
        <v>#N/A</v>
      </c>
      <c r="D22" s="33" t="e">
        <f>INDEX(決算データ!$A$13:$DT$2000,MATCH(D$3&amp;$A22,INDEX(決算データ!$A$13:$A$2000&amp;決算データ!$C$13:$C$2000,),),ＴＯＰ!$K$3+5)</f>
        <v>#N/A</v>
      </c>
      <c r="E22" s="33" t="e">
        <f>INDEX(決算データ!$A$13:$DT$2000,MATCH(E$3&amp;$A22,INDEX(決算データ!$A$13:$A$2000&amp;決算データ!$C$13:$C$2000,),),ＴＯＰ!$K$3+5)</f>
        <v>#N/A</v>
      </c>
      <c r="F22" s="33" t="e">
        <f>INDEX(決算データ!$A$13:$DT$2000,MATCH(F$3&amp;$A22,INDEX(決算データ!$A$13:$A$2000&amp;決算データ!$C$13:$C$2000,),),ＴＯＰ!$K$3+5)</f>
        <v>#N/A</v>
      </c>
      <c r="G22" s="33" t="e">
        <f>INDEX(決算データ!$A$13:$DT$2000,MATCH(G$3&amp;$A22,INDEX(決算データ!$A$13:$A$2000&amp;決算データ!$C$13:$C$2000,),),ＴＯＰ!$K$3+5)</f>
        <v>#N/A</v>
      </c>
      <c r="H22" s="34" t="str">
        <f t="shared" si="0"/>
        <v>－</v>
      </c>
    </row>
  </sheetData>
  <sheetProtection sheet="1" selectLockedCells="1"/>
  <mergeCells count="1">
    <mergeCell ref="B2:E2"/>
  </mergeCells>
  <phoneticPr fontId="5"/>
  <conditionalFormatting sqref="C4:G22">
    <cfRule type="expression" dxfId="8" priority="6">
      <formula>SUM($C$4:$C$22)-INT(SUM($C$4:$C$22))&gt;0</formula>
    </cfRule>
  </conditionalFormatting>
  <conditionalFormatting sqref="H4:H22">
    <cfRule type="top10" dxfId="7" priority="7" bottom="1" rank="5"/>
  </conditionalFormatting>
  <hyperlinks>
    <hyperlink ref="G1" location="ＴＯＰ!A1" display="TOPへ戻る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②財政指標による都市間比較（歳入内訳）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H63"/>
  <sheetViews>
    <sheetView view="pageLayout" topLeftCell="B43" zoomScale="85" zoomScaleNormal="100" zoomScalePageLayoutView="85" workbookViewId="0">
      <selection activeCell="F1" sqref="F1"/>
    </sheetView>
  </sheetViews>
  <sheetFormatPr defaultColWidth="3.125" defaultRowHeight="16.5" customHeight="1"/>
  <cols>
    <col min="1" max="1" width="11.875" style="13" hidden="1" customWidth="1"/>
    <col min="2" max="2" width="13.75" style="20" customWidth="1"/>
    <col min="3" max="7" width="15" style="13" customWidth="1"/>
    <col min="8" max="8" width="11.25" style="13" customWidth="1"/>
    <col min="9" max="11" width="3.125" style="13"/>
    <col min="12" max="12" width="8.375" style="13" bestFit="1" customWidth="1"/>
    <col min="13" max="16384" width="3.125" style="13"/>
  </cols>
  <sheetData>
    <row r="1" spans="1:8" ht="25.5" customHeight="1">
      <c r="B1" s="14" t="str">
        <f>"中核市"&amp;COUNTA(B4:B63)&amp;"市"</f>
        <v>中核市60市</v>
      </c>
      <c r="F1" s="15" t="s">
        <v>6</v>
      </c>
      <c r="G1" s="16" t="s">
        <v>13</v>
      </c>
    </row>
    <row r="2" spans="1:8" ht="16.5" customHeight="1">
      <c r="B2" s="204" t="str">
        <f>"○ "&amp;ＴＯＰ!F5</f>
        <v xml:space="preserve">○ </v>
      </c>
      <c r="C2" s="204"/>
      <c r="D2" s="204"/>
      <c r="E2" s="204"/>
      <c r="G2" s="72" t="s">
        <v>233</v>
      </c>
    </row>
    <row r="3" spans="1:8" s="20" customFormat="1" ht="16.5" customHeight="1">
      <c r="A3" s="17" t="s">
        <v>7</v>
      </c>
      <c r="B3" s="83" t="s">
        <v>8</v>
      </c>
      <c r="C3" s="87">
        <f>決算データ!A5</f>
        <v>2014</v>
      </c>
      <c r="D3" s="87">
        <f>決算データ!B5</f>
        <v>2015</v>
      </c>
      <c r="E3" s="87">
        <f>決算データ!C5</f>
        <v>2016</v>
      </c>
      <c r="F3" s="87">
        <f>決算データ!D5</f>
        <v>2017</v>
      </c>
      <c r="G3" s="87">
        <f>決算データ!E5</f>
        <v>2018</v>
      </c>
      <c r="H3" s="87" t="str">
        <f>'集計表（岩手県内）'!H3</f>
        <v>2018順位</v>
      </c>
    </row>
    <row r="4" spans="1:8" ht="16.5" customHeight="1">
      <c r="A4" s="21">
        <v>12025</v>
      </c>
      <c r="B4" s="106" t="str">
        <f>INDEX(決算データ!$A$12:$AE$2000,MATCH($A4,INDEX(決算データ!$C$12:$C$2000,),),5)</f>
        <v>函館市</v>
      </c>
      <c r="C4" s="88" t="e">
        <f>INDEX(決算データ!$A$13:$DT$2000,MATCH(C$3&amp;$A4,INDEX(決算データ!$A$13:$A$2000&amp;決算データ!$C$13:$C$2000,),),ＴＯＰ!$K$3+5)</f>
        <v>#N/A</v>
      </c>
      <c r="D4" s="88" t="e">
        <f>INDEX(決算データ!$A$13:$DT$2000,MATCH(D$3&amp;$A4,INDEX(決算データ!$A$13:$A$2000&amp;決算データ!$C$13:$C$2000,),),ＴＯＰ!$K$3+5)</f>
        <v>#N/A</v>
      </c>
      <c r="E4" s="88" t="e">
        <f>INDEX(決算データ!$A$13:$DT$2000,MATCH(E$3&amp;$A4,INDEX(決算データ!$A$13:$A$2000&amp;決算データ!$C$13:$C$2000,),),ＴＯＰ!$K$3+5)</f>
        <v>#N/A</v>
      </c>
      <c r="F4" s="88" t="e">
        <f>INDEX(決算データ!$A$13:$DT$2000,MATCH(F$3&amp;$A4,INDEX(決算データ!$A$13:$A$2000&amp;決算データ!$C$13:$C$2000,),),ＴＯＰ!$K$3+5)</f>
        <v>#N/A</v>
      </c>
      <c r="G4" s="88" t="e">
        <f>INDEX(決算データ!$A$13:$DT$2000,MATCH(G$3&amp;$A4,INDEX(決算データ!$A$13:$A$2000&amp;決算データ!$C$13:$C$2000,),),ＴＯＰ!$K$3+5)</f>
        <v>#N/A</v>
      </c>
      <c r="H4" s="89" t="str">
        <f>IF(ISERROR(RANK(G4,$G$4:$G$63))=TRUE,"－",RANK(G4,$G$4:$G$63))</f>
        <v>－</v>
      </c>
    </row>
    <row r="5" spans="1:8" ht="16.5" customHeight="1">
      <c r="A5" s="21">
        <v>12041</v>
      </c>
      <c r="B5" s="84" t="str">
        <f>INDEX(決算データ!$A$12:$AE$2000,MATCH($A5,INDEX(決算データ!$C$12:$C$2000,),),5)</f>
        <v>旭川市</v>
      </c>
      <c r="C5" s="90" t="e">
        <f>INDEX(決算データ!$A$13:$DT$2000,MATCH(C$3&amp;$A5,INDEX(決算データ!$A$13:$A$2000&amp;決算データ!$C$13:$C$2000,),),ＴＯＰ!$K$3+5)</f>
        <v>#N/A</v>
      </c>
      <c r="D5" s="90" t="e">
        <f>INDEX(決算データ!$A$13:$DT$2000,MATCH(D$3&amp;$A5,INDEX(決算データ!$A$13:$A$2000&amp;決算データ!$C$13:$C$2000,),),ＴＯＰ!$K$3+5)</f>
        <v>#N/A</v>
      </c>
      <c r="E5" s="90" t="e">
        <f>INDEX(決算データ!$A$13:$DT$2000,MATCH(E$3&amp;$A5,INDEX(決算データ!$A$13:$A$2000&amp;決算データ!$C$13:$C$2000,),),ＴＯＰ!$K$3+5)</f>
        <v>#N/A</v>
      </c>
      <c r="F5" s="90" t="e">
        <f>INDEX(決算データ!$A$13:$DT$2000,MATCH(F$3&amp;$A5,INDEX(決算データ!$A$13:$A$2000&amp;決算データ!$C$13:$C$2000,),),ＴＯＰ!$K$3+5)</f>
        <v>#N/A</v>
      </c>
      <c r="G5" s="90" t="e">
        <f>INDEX(決算データ!$A$13:$DT$2000,MATCH(G$3&amp;$A5,INDEX(決算データ!$A$13:$A$2000&amp;決算データ!$C$13:$C$2000,),),ＴＯＰ!$K$3+5)</f>
        <v>#N/A</v>
      </c>
      <c r="H5" s="91" t="str">
        <f t="shared" ref="H5:H63" si="0">IF(ISERROR(RANK(G5,$G$4:$G$63))=TRUE,"－",RANK(G5,$G$4:$G$63))</f>
        <v>－</v>
      </c>
    </row>
    <row r="6" spans="1:8" ht="16.5" customHeight="1">
      <c r="A6" s="21">
        <v>22012</v>
      </c>
      <c r="B6" s="84" t="str">
        <f>INDEX(決算データ!$A$12:$AE$2000,MATCH($A6,INDEX(決算データ!$C$12:$C$2000,),),5)</f>
        <v>青森市</v>
      </c>
      <c r="C6" s="90" t="e">
        <f>INDEX(決算データ!$A$13:$DT$2000,MATCH(C$3&amp;$A6,INDEX(決算データ!$A$13:$A$2000&amp;決算データ!$C$13:$C$2000,),),ＴＯＰ!$K$3+5)</f>
        <v>#N/A</v>
      </c>
      <c r="D6" s="90" t="e">
        <f>INDEX(決算データ!$A$13:$DT$2000,MATCH(D$3&amp;$A6,INDEX(決算データ!$A$13:$A$2000&amp;決算データ!$C$13:$C$2000,),),ＴＯＰ!$K$3+5)</f>
        <v>#N/A</v>
      </c>
      <c r="E6" s="90" t="e">
        <f>INDEX(決算データ!$A$13:$DT$2000,MATCH(E$3&amp;$A6,INDEX(決算データ!$A$13:$A$2000&amp;決算データ!$C$13:$C$2000,),),ＴＯＰ!$K$3+5)</f>
        <v>#N/A</v>
      </c>
      <c r="F6" s="90" t="e">
        <f>INDEX(決算データ!$A$13:$DT$2000,MATCH(F$3&amp;$A6,INDEX(決算データ!$A$13:$A$2000&amp;決算データ!$C$13:$C$2000,),),ＴＯＰ!$K$3+5)</f>
        <v>#N/A</v>
      </c>
      <c r="G6" s="90" t="e">
        <f>INDEX(決算データ!$A$13:$DT$2000,MATCH(G$3&amp;$A6,INDEX(決算データ!$A$13:$A$2000&amp;決算データ!$C$13:$C$2000,),),ＴＯＰ!$K$3+5)</f>
        <v>#N/A</v>
      </c>
      <c r="H6" s="91" t="str">
        <f t="shared" si="0"/>
        <v>－</v>
      </c>
    </row>
    <row r="7" spans="1:8" ht="16.5" customHeight="1">
      <c r="A7" s="21">
        <v>22039</v>
      </c>
      <c r="B7" s="84" t="str">
        <f>INDEX(決算データ!$A$12:$AE$2000,MATCH($A7,INDEX(決算データ!$C$12:$C$2000,),),5)</f>
        <v>八戸市</v>
      </c>
      <c r="C7" s="92" t="e">
        <f>INDEX(決算データ!$A$13:$DT$2000,MATCH(C$3&amp;$A7,INDEX(決算データ!$A$13:$A$2000&amp;決算データ!$C$13:$C$2000,),),ＴＯＰ!$K$3+5)</f>
        <v>#N/A</v>
      </c>
      <c r="D7" s="92" t="e">
        <f>INDEX(決算データ!$A$13:$DT$2000,MATCH(D$3&amp;$A7,INDEX(決算データ!$A$13:$A$2000&amp;決算データ!$C$13:$C$2000,),),ＴＯＰ!$K$3+5)</f>
        <v>#N/A</v>
      </c>
      <c r="E7" s="92" t="e">
        <f>INDEX(決算データ!$A$13:$DT$2000,MATCH(E$3&amp;$A7,INDEX(決算データ!$A$13:$A$2000&amp;決算データ!$C$13:$C$2000,),),ＴＯＰ!$K$3+5)</f>
        <v>#N/A</v>
      </c>
      <c r="F7" s="92" t="e">
        <f>INDEX(決算データ!$A$13:$DT$2000,MATCH(F$3&amp;$A7,INDEX(決算データ!$A$13:$A$2000&amp;決算データ!$C$13:$C$2000,),),ＴＯＰ!$K$3+5)</f>
        <v>#N/A</v>
      </c>
      <c r="G7" s="92" t="e">
        <f>INDEX(決算データ!$A$13:$DT$2000,MATCH(G$3&amp;$A7,INDEX(決算データ!$A$13:$A$2000&amp;決算データ!$C$13:$C$2000,),),ＴＯＰ!$K$3+5)</f>
        <v>#N/A</v>
      </c>
      <c r="H7" s="93" t="str">
        <f t="shared" si="0"/>
        <v>－</v>
      </c>
    </row>
    <row r="8" spans="1:8" ht="16.5" customHeight="1">
      <c r="A8" s="21">
        <v>32018</v>
      </c>
      <c r="B8" s="85" t="str">
        <f>INDEX(決算データ!$A$12:$AE$2000,MATCH($A8,INDEX(決算データ!$C$12:$C$2000,),),5)</f>
        <v>盛岡市</v>
      </c>
      <c r="C8" s="94" t="e">
        <f>INDEX(決算データ!$A$13:$DT$2000,MATCH(C$3&amp;$A8,INDEX(決算データ!$A$13:$A$2000&amp;決算データ!$C$13:$C$2000,),),ＴＯＰ!$K$3+5)</f>
        <v>#N/A</v>
      </c>
      <c r="D8" s="94" t="e">
        <f>INDEX(決算データ!$A$13:$DT$2000,MATCH(D$3&amp;$A8,INDEX(決算データ!$A$13:$A$2000&amp;決算データ!$C$13:$C$2000,),),ＴＯＰ!$K$3+5)</f>
        <v>#N/A</v>
      </c>
      <c r="E8" s="94" t="e">
        <f>INDEX(決算データ!$A$13:$DT$2000,MATCH(E$3&amp;$A8,INDEX(決算データ!$A$13:$A$2000&amp;決算データ!$C$13:$C$2000,),),ＴＯＰ!$K$3+5)</f>
        <v>#N/A</v>
      </c>
      <c r="F8" s="94" t="e">
        <f>INDEX(決算データ!$A$13:$DT$2000,MATCH(F$3&amp;$A8,INDEX(決算データ!$A$13:$A$2000&amp;決算データ!$C$13:$C$2000,),),ＴＯＰ!$K$3+5)</f>
        <v>#N/A</v>
      </c>
      <c r="G8" s="94" t="e">
        <f>INDEX(決算データ!$A$13:$DT$2000,MATCH(G$3&amp;$A8,INDEX(決算データ!$A$13:$A$2000&amp;決算データ!$C$13:$C$2000,),),ＴＯＰ!$K$3+5)</f>
        <v>#N/A</v>
      </c>
      <c r="H8" s="91" t="str">
        <f t="shared" si="0"/>
        <v>－</v>
      </c>
    </row>
    <row r="9" spans="1:8" ht="16.5" customHeight="1">
      <c r="A9" s="21">
        <v>52019</v>
      </c>
      <c r="B9" s="84" t="str">
        <f>INDEX(決算データ!$A$12:$AE$2000,MATCH($A9,INDEX(決算データ!$C$12:$C$2000,),),5)</f>
        <v>秋田市</v>
      </c>
      <c r="C9" s="90" t="e">
        <f>INDEX(決算データ!$A$13:$DT$2000,MATCH(C$3&amp;$A9,INDEX(決算データ!$A$13:$A$2000&amp;決算データ!$C$13:$C$2000,),),ＴＯＰ!$K$3+5)</f>
        <v>#N/A</v>
      </c>
      <c r="D9" s="90" t="e">
        <f>INDEX(決算データ!$A$13:$DT$2000,MATCH(D$3&amp;$A9,INDEX(決算データ!$A$13:$A$2000&amp;決算データ!$C$13:$C$2000,),),ＴＯＰ!$K$3+5)</f>
        <v>#N/A</v>
      </c>
      <c r="E9" s="90" t="e">
        <f>INDEX(決算データ!$A$13:$DT$2000,MATCH(E$3&amp;$A9,INDEX(決算データ!$A$13:$A$2000&amp;決算データ!$C$13:$C$2000,),),ＴＯＰ!$K$3+5)</f>
        <v>#N/A</v>
      </c>
      <c r="F9" s="90" t="e">
        <f>INDEX(決算データ!$A$13:$DT$2000,MATCH(F$3&amp;$A9,INDEX(決算データ!$A$13:$A$2000&amp;決算データ!$C$13:$C$2000,),),ＴＯＰ!$K$3+5)</f>
        <v>#N/A</v>
      </c>
      <c r="G9" s="90" t="e">
        <f>INDEX(決算データ!$A$13:$DT$2000,MATCH(G$3&amp;$A9,INDEX(決算データ!$A$13:$A$2000&amp;決算データ!$C$13:$C$2000,),),ＴＯＰ!$K$3+5)</f>
        <v>#N/A</v>
      </c>
      <c r="H9" s="91" t="str">
        <f t="shared" si="0"/>
        <v>－</v>
      </c>
    </row>
    <row r="10" spans="1:8" ht="16.5" customHeight="1">
      <c r="A10" s="21">
        <v>62014</v>
      </c>
      <c r="B10" s="84" t="str">
        <f>INDEX(決算データ!$A$12:$AE$2000,MATCH($A10,INDEX(決算データ!$C$12:$C$2000,),),5)</f>
        <v>山形市</v>
      </c>
      <c r="C10" s="90" t="e">
        <f>INDEX(決算データ!$A$13:$DT$2000,MATCH(C$3&amp;$A10,INDEX(決算データ!$A$13:$A$2000&amp;決算データ!$C$13:$C$2000,),),ＴＯＰ!$K$3+5)</f>
        <v>#N/A</v>
      </c>
      <c r="D10" s="90" t="e">
        <f>INDEX(決算データ!$A$13:$DT$2000,MATCH(D$3&amp;$A10,INDEX(決算データ!$A$13:$A$2000&amp;決算データ!$C$13:$C$2000,),),ＴＯＰ!$K$3+5)</f>
        <v>#N/A</v>
      </c>
      <c r="E10" s="90" t="e">
        <f>INDEX(決算データ!$A$13:$DT$2000,MATCH(E$3&amp;$A10,INDEX(決算データ!$A$13:$A$2000&amp;決算データ!$C$13:$C$2000,),),ＴＯＰ!$K$3+5)</f>
        <v>#N/A</v>
      </c>
      <c r="F10" s="90" t="e">
        <f>INDEX(決算データ!$A$13:$DT$2000,MATCH(F$3&amp;$A10,INDEX(決算データ!$A$13:$A$2000&amp;決算データ!$C$13:$C$2000,),),ＴＯＰ!$K$3+5)</f>
        <v>#N/A</v>
      </c>
      <c r="G10" s="90" t="e">
        <f>INDEX(決算データ!$A$13:$DT$2000,MATCH(G$3&amp;$A10,INDEX(決算データ!$A$13:$A$2000&amp;決算データ!$C$13:$C$2000,),),ＴＯＰ!$K$3+5)</f>
        <v>#N/A</v>
      </c>
      <c r="H10" s="91" t="str">
        <f t="shared" si="0"/>
        <v>－</v>
      </c>
    </row>
    <row r="11" spans="1:8" ht="16.5" customHeight="1">
      <c r="A11" s="21">
        <v>72010</v>
      </c>
      <c r="B11" s="84" t="str">
        <f>INDEX(決算データ!$A$12:$AE$2000,MATCH($A11,INDEX(決算データ!$C$12:$C$2000,),),5)</f>
        <v>福島市</v>
      </c>
      <c r="C11" s="90" t="e">
        <f>INDEX(決算データ!$A$13:$DT$2000,MATCH(C$3&amp;$A11,INDEX(決算データ!$A$13:$A$2000&amp;決算データ!$C$13:$C$2000,),),ＴＯＰ!$K$3+5)</f>
        <v>#N/A</v>
      </c>
      <c r="D11" s="90" t="e">
        <f>INDEX(決算データ!$A$13:$DT$2000,MATCH(D$3&amp;$A11,INDEX(決算データ!$A$13:$A$2000&amp;決算データ!$C$13:$C$2000,),),ＴＯＰ!$K$3+5)</f>
        <v>#N/A</v>
      </c>
      <c r="E11" s="90" t="e">
        <f>INDEX(決算データ!$A$13:$DT$2000,MATCH(E$3&amp;$A11,INDEX(決算データ!$A$13:$A$2000&amp;決算データ!$C$13:$C$2000,),),ＴＯＰ!$K$3+5)</f>
        <v>#N/A</v>
      </c>
      <c r="F11" s="90" t="e">
        <f>INDEX(決算データ!$A$13:$DT$2000,MATCH(F$3&amp;$A11,INDEX(決算データ!$A$13:$A$2000&amp;決算データ!$C$13:$C$2000,),),ＴＯＰ!$K$3+5)</f>
        <v>#N/A</v>
      </c>
      <c r="G11" s="90" t="e">
        <f>INDEX(決算データ!$A$13:$DT$2000,MATCH(G$3&amp;$A11,INDEX(決算データ!$A$13:$A$2000&amp;決算データ!$C$13:$C$2000,),),ＴＯＰ!$K$3+5)</f>
        <v>#N/A</v>
      </c>
      <c r="H11" s="91" t="str">
        <f t="shared" si="0"/>
        <v>－</v>
      </c>
    </row>
    <row r="12" spans="1:8" ht="16.5" customHeight="1">
      <c r="A12" s="21">
        <v>72036</v>
      </c>
      <c r="B12" s="84" t="str">
        <f>INDEX(決算データ!$A$12:$AE$2000,MATCH($A12,INDEX(決算データ!$C$12:$C$2000,),),5)</f>
        <v>郡山市</v>
      </c>
      <c r="C12" s="90" t="e">
        <f>INDEX(決算データ!$A$13:$DT$2000,MATCH(C$3&amp;$A12,INDEX(決算データ!$A$13:$A$2000&amp;決算データ!$C$13:$C$2000,),),ＴＯＰ!$K$3+5)</f>
        <v>#N/A</v>
      </c>
      <c r="D12" s="90" t="e">
        <f>INDEX(決算データ!$A$13:$DT$2000,MATCH(D$3&amp;$A12,INDEX(決算データ!$A$13:$A$2000&amp;決算データ!$C$13:$C$2000,),),ＴＯＰ!$K$3+5)</f>
        <v>#N/A</v>
      </c>
      <c r="E12" s="90" t="e">
        <f>INDEX(決算データ!$A$13:$DT$2000,MATCH(E$3&amp;$A12,INDEX(決算データ!$A$13:$A$2000&amp;決算データ!$C$13:$C$2000,),),ＴＯＰ!$K$3+5)</f>
        <v>#N/A</v>
      </c>
      <c r="F12" s="90" t="e">
        <f>INDEX(決算データ!$A$13:$DT$2000,MATCH(F$3&amp;$A12,INDEX(決算データ!$A$13:$A$2000&amp;決算データ!$C$13:$C$2000,),),ＴＯＰ!$K$3+5)</f>
        <v>#N/A</v>
      </c>
      <c r="G12" s="90" t="e">
        <f>INDEX(決算データ!$A$13:$DT$2000,MATCH(G$3&amp;$A12,INDEX(決算データ!$A$13:$A$2000&amp;決算データ!$C$13:$C$2000,),),ＴＯＰ!$K$3+5)</f>
        <v>#N/A</v>
      </c>
      <c r="H12" s="91" t="str">
        <f t="shared" si="0"/>
        <v>－</v>
      </c>
    </row>
    <row r="13" spans="1:8" ht="16.5" customHeight="1">
      <c r="A13" s="21">
        <v>72044</v>
      </c>
      <c r="B13" s="84" t="str">
        <f>INDEX(決算データ!$A$12:$AE$2000,MATCH($A13,INDEX(決算データ!$C$12:$C$2000,),),5)</f>
        <v>いわき市</v>
      </c>
      <c r="C13" s="90" t="e">
        <f>INDEX(決算データ!$A$13:$DT$2000,MATCH(C$3&amp;$A13,INDEX(決算データ!$A$13:$A$2000&amp;決算データ!$C$13:$C$2000,),),ＴＯＰ!$K$3+5)</f>
        <v>#N/A</v>
      </c>
      <c r="D13" s="90" t="e">
        <f>INDEX(決算データ!$A$13:$DT$2000,MATCH(D$3&amp;$A13,INDEX(決算データ!$A$13:$A$2000&amp;決算データ!$C$13:$C$2000,),),ＴＯＰ!$K$3+5)</f>
        <v>#N/A</v>
      </c>
      <c r="E13" s="90" t="e">
        <f>INDEX(決算データ!$A$13:$DT$2000,MATCH(E$3&amp;$A13,INDEX(決算データ!$A$13:$A$2000&amp;決算データ!$C$13:$C$2000,),),ＴＯＰ!$K$3+5)</f>
        <v>#N/A</v>
      </c>
      <c r="F13" s="90" t="e">
        <f>INDEX(決算データ!$A$13:$DT$2000,MATCH(F$3&amp;$A13,INDEX(決算データ!$A$13:$A$2000&amp;決算データ!$C$13:$C$2000,),),ＴＯＰ!$K$3+5)</f>
        <v>#N/A</v>
      </c>
      <c r="G13" s="90" t="e">
        <f>INDEX(決算データ!$A$13:$DT$2000,MATCH(G$3&amp;$A13,INDEX(決算データ!$A$13:$A$2000&amp;決算データ!$C$13:$C$2000,),),ＴＯＰ!$K$3+5)</f>
        <v>#N/A</v>
      </c>
      <c r="H13" s="91" t="str">
        <f t="shared" si="0"/>
        <v>－</v>
      </c>
    </row>
    <row r="14" spans="1:8" ht="16.5" customHeight="1">
      <c r="A14" s="21">
        <v>82015</v>
      </c>
      <c r="B14" s="84" t="str">
        <f>INDEX(決算データ!$A$12:$AE$2000,MATCH($A14,INDEX(決算データ!$C$12:$C$2000,),),5)</f>
        <v>水戸市</v>
      </c>
      <c r="C14" s="90" t="e">
        <f>INDEX(決算データ!$A$13:$DT$2000,MATCH(C$3&amp;$A14,INDEX(決算データ!$A$13:$A$2000&amp;決算データ!$C$13:$C$2000,),),ＴＯＰ!$K$3+5)</f>
        <v>#N/A</v>
      </c>
      <c r="D14" s="90" t="e">
        <f>INDEX(決算データ!$A$13:$DT$2000,MATCH(D$3&amp;$A14,INDEX(決算データ!$A$13:$A$2000&amp;決算データ!$C$13:$C$2000,),),ＴＯＰ!$K$3+5)</f>
        <v>#N/A</v>
      </c>
      <c r="E14" s="90" t="e">
        <f>INDEX(決算データ!$A$13:$DT$2000,MATCH(E$3&amp;$A14,INDEX(決算データ!$A$13:$A$2000&amp;決算データ!$C$13:$C$2000,),),ＴＯＰ!$K$3+5)</f>
        <v>#N/A</v>
      </c>
      <c r="F14" s="90" t="e">
        <f>INDEX(決算データ!$A$13:$DT$2000,MATCH(F$3&amp;$A14,INDEX(決算データ!$A$13:$A$2000&amp;決算データ!$C$13:$C$2000,),),ＴＯＰ!$K$3+5)</f>
        <v>#N/A</v>
      </c>
      <c r="G14" s="90" t="e">
        <f>INDEX(決算データ!$A$13:$DT$2000,MATCH(G$3&amp;$A14,INDEX(決算データ!$A$13:$A$2000&amp;決算データ!$C$13:$C$2000,),),ＴＯＰ!$K$3+5)</f>
        <v>#N/A</v>
      </c>
      <c r="H14" s="91" t="str">
        <f t="shared" si="0"/>
        <v>－</v>
      </c>
    </row>
    <row r="15" spans="1:8" ht="16.5" customHeight="1">
      <c r="A15" s="21">
        <v>92011</v>
      </c>
      <c r="B15" s="84" t="str">
        <f>INDEX(決算データ!$A$12:$AE$2000,MATCH($A15,INDEX(決算データ!$C$12:$C$2000,),),5)</f>
        <v>宇都宮市</v>
      </c>
      <c r="C15" s="90" t="e">
        <f>INDEX(決算データ!$A$13:$DT$2000,MATCH(C$3&amp;$A15,INDEX(決算データ!$A$13:$A$2000&amp;決算データ!$C$13:$C$2000,),),ＴＯＰ!$K$3+5)</f>
        <v>#N/A</v>
      </c>
      <c r="D15" s="90" t="e">
        <f>INDEX(決算データ!$A$13:$DT$2000,MATCH(D$3&amp;$A15,INDEX(決算データ!$A$13:$A$2000&amp;決算データ!$C$13:$C$2000,),),ＴＯＰ!$K$3+5)</f>
        <v>#N/A</v>
      </c>
      <c r="E15" s="90" t="e">
        <f>INDEX(決算データ!$A$13:$DT$2000,MATCH(E$3&amp;$A15,INDEX(決算データ!$A$13:$A$2000&amp;決算データ!$C$13:$C$2000,),),ＴＯＰ!$K$3+5)</f>
        <v>#N/A</v>
      </c>
      <c r="F15" s="90" t="e">
        <f>INDEX(決算データ!$A$13:$DT$2000,MATCH(F$3&amp;$A15,INDEX(決算データ!$A$13:$A$2000&amp;決算データ!$C$13:$C$2000,),),ＴＯＰ!$K$3+5)</f>
        <v>#N/A</v>
      </c>
      <c r="G15" s="90" t="e">
        <f>INDEX(決算データ!$A$13:$DT$2000,MATCH(G$3&amp;$A15,INDEX(決算データ!$A$13:$A$2000&amp;決算データ!$C$13:$C$2000,),),ＴＯＰ!$K$3+5)</f>
        <v>#N/A</v>
      </c>
      <c r="H15" s="91" t="str">
        <f t="shared" si="0"/>
        <v>－</v>
      </c>
    </row>
    <row r="16" spans="1:8" ht="16.5" customHeight="1">
      <c r="A16" s="21">
        <v>102016</v>
      </c>
      <c r="B16" s="84" t="str">
        <f>INDEX(決算データ!$A$12:$AE$2000,MATCH($A16,INDEX(決算データ!$C$12:$C$2000,),),5)</f>
        <v>前橋市</v>
      </c>
      <c r="C16" s="90" t="e">
        <f>INDEX(決算データ!$A$13:$DT$2000,MATCH(C$3&amp;$A16,INDEX(決算データ!$A$13:$A$2000&amp;決算データ!$C$13:$C$2000,),),ＴＯＰ!$K$3+5)</f>
        <v>#N/A</v>
      </c>
      <c r="D16" s="90" t="e">
        <f>INDEX(決算データ!$A$13:$DT$2000,MATCH(D$3&amp;$A16,INDEX(決算データ!$A$13:$A$2000&amp;決算データ!$C$13:$C$2000,),),ＴＯＰ!$K$3+5)</f>
        <v>#N/A</v>
      </c>
      <c r="E16" s="90" t="e">
        <f>INDEX(決算データ!$A$13:$DT$2000,MATCH(E$3&amp;$A16,INDEX(決算データ!$A$13:$A$2000&amp;決算データ!$C$13:$C$2000,),),ＴＯＰ!$K$3+5)</f>
        <v>#N/A</v>
      </c>
      <c r="F16" s="90" t="e">
        <f>INDEX(決算データ!$A$13:$DT$2000,MATCH(F$3&amp;$A16,INDEX(決算データ!$A$13:$A$2000&amp;決算データ!$C$13:$C$2000,),),ＴＯＰ!$K$3+5)</f>
        <v>#N/A</v>
      </c>
      <c r="G16" s="90" t="e">
        <f>INDEX(決算データ!$A$13:$DT$2000,MATCH(G$3&amp;$A16,INDEX(決算データ!$A$13:$A$2000&amp;決算データ!$C$13:$C$2000,),),ＴＯＰ!$K$3+5)</f>
        <v>#N/A</v>
      </c>
      <c r="H16" s="91" t="str">
        <f t="shared" si="0"/>
        <v>－</v>
      </c>
    </row>
    <row r="17" spans="1:8" ht="16.5" customHeight="1">
      <c r="A17" s="21">
        <v>102024</v>
      </c>
      <c r="B17" s="84" t="str">
        <f>INDEX(決算データ!$A$12:$AE$2000,MATCH($A17,INDEX(決算データ!$C$12:$C$2000,),),5)</f>
        <v>高崎市</v>
      </c>
      <c r="C17" s="90" t="e">
        <f>INDEX(決算データ!$A$13:$DT$2000,MATCH(C$3&amp;$A17,INDEX(決算データ!$A$13:$A$2000&amp;決算データ!$C$13:$C$2000,),),ＴＯＰ!$K$3+5)</f>
        <v>#N/A</v>
      </c>
      <c r="D17" s="90" t="e">
        <f>INDEX(決算データ!$A$13:$DT$2000,MATCH(D$3&amp;$A17,INDEX(決算データ!$A$13:$A$2000&amp;決算データ!$C$13:$C$2000,),),ＴＯＰ!$K$3+5)</f>
        <v>#N/A</v>
      </c>
      <c r="E17" s="90" t="e">
        <f>INDEX(決算データ!$A$13:$DT$2000,MATCH(E$3&amp;$A17,INDEX(決算データ!$A$13:$A$2000&amp;決算データ!$C$13:$C$2000,),),ＴＯＰ!$K$3+5)</f>
        <v>#N/A</v>
      </c>
      <c r="F17" s="90" t="e">
        <f>INDEX(決算データ!$A$13:$DT$2000,MATCH(F$3&amp;$A17,INDEX(決算データ!$A$13:$A$2000&amp;決算データ!$C$13:$C$2000,),),ＴＯＰ!$K$3+5)</f>
        <v>#N/A</v>
      </c>
      <c r="G17" s="90" t="e">
        <f>INDEX(決算データ!$A$13:$DT$2000,MATCH(G$3&amp;$A17,INDEX(決算データ!$A$13:$A$2000&amp;決算データ!$C$13:$C$2000,),),ＴＯＰ!$K$3+5)</f>
        <v>#N/A</v>
      </c>
      <c r="H17" s="91" t="str">
        <f t="shared" si="0"/>
        <v>－</v>
      </c>
    </row>
    <row r="18" spans="1:8" ht="16.5" customHeight="1">
      <c r="A18" s="21">
        <v>112011</v>
      </c>
      <c r="B18" s="84" t="str">
        <f>INDEX(決算データ!$A$12:$AE$2000,MATCH($A18,INDEX(決算データ!$C$12:$C$2000,),),5)</f>
        <v>川越市</v>
      </c>
      <c r="C18" s="90" t="e">
        <f>INDEX(決算データ!$A$13:$DT$2000,MATCH(C$3&amp;$A18,INDEX(決算データ!$A$13:$A$2000&amp;決算データ!$C$13:$C$2000,),),ＴＯＰ!$K$3+5)</f>
        <v>#N/A</v>
      </c>
      <c r="D18" s="90" t="e">
        <f>INDEX(決算データ!$A$13:$DT$2000,MATCH(D$3&amp;$A18,INDEX(決算データ!$A$13:$A$2000&amp;決算データ!$C$13:$C$2000,),),ＴＯＰ!$K$3+5)</f>
        <v>#N/A</v>
      </c>
      <c r="E18" s="90" t="e">
        <f>INDEX(決算データ!$A$13:$DT$2000,MATCH(E$3&amp;$A18,INDEX(決算データ!$A$13:$A$2000&amp;決算データ!$C$13:$C$2000,),),ＴＯＰ!$K$3+5)</f>
        <v>#N/A</v>
      </c>
      <c r="F18" s="90" t="e">
        <f>INDEX(決算データ!$A$13:$DT$2000,MATCH(F$3&amp;$A18,INDEX(決算データ!$A$13:$A$2000&amp;決算データ!$C$13:$C$2000,),),ＴＯＰ!$K$3+5)</f>
        <v>#N/A</v>
      </c>
      <c r="G18" s="90" t="e">
        <f>INDEX(決算データ!$A$13:$DT$2000,MATCH(G$3&amp;$A18,INDEX(決算データ!$A$13:$A$2000&amp;決算データ!$C$13:$C$2000,),),ＴＯＰ!$K$3+5)</f>
        <v>#N/A</v>
      </c>
      <c r="H18" s="91" t="str">
        <f t="shared" si="0"/>
        <v>－</v>
      </c>
    </row>
    <row r="19" spans="1:8" ht="16.5" customHeight="1">
      <c r="A19" s="21">
        <v>112038</v>
      </c>
      <c r="B19" s="84" t="str">
        <f>INDEX(決算データ!$A$12:$AE$2000,MATCH($A19,INDEX(決算データ!$C$12:$C$2000,),),5)</f>
        <v>川口市</v>
      </c>
      <c r="C19" s="90" t="e">
        <f>INDEX(決算データ!$A$13:$DT$2000,MATCH(C$3&amp;$A19,INDEX(決算データ!$A$13:$A$2000&amp;決算データ!$C$13:$C$2000,),),ＴＯＰ!$K$3+5)</f>
        <v>#N/A</v>
      </c>
      <c r="D19" s="90" t="e">
        <f>INDEX(決算データ!$A$13:$DT$2000,MATCH(D$3&amp;$A19,INDEX(決算データ!$A$13:$A$2000&amp;決算データ!$C$13:$C$2000,),),ＴＯＰ!$K$3+5)</f>
        <v>#N/A</v>
      </c>
      <c r="E19" s="90" t="e">
        <f>INDEX(決算データ!$A$13:$DT$2000,MATCH(E$3&amp;$A19,INDEX(決算データ!$A$13:$A$2000&amp;決算データ!$C$13:$C$2000,),),ＴＯＰ!$K$3+5)</f>
        <v>#N/A</v>
      </c>
      <c r="F19" s="90" t="e">
        <f>INDEX(決算データ!$A$13:$DT$2000,MATCH(F$3&amp;$A19,INDEX(決算データ!$A$13:$A$2000&amp;決算データ!$C$13:$C$2000,),),ＴＯＰ!$K$3+5)</f>
        <v>#N/A</v>
      </c>
      <c r="G19" s="90" t="e">
        <f>INDEX(決算データ!$A$13:$DT$2000,MATCH(G$3&amp;$A19,INDEX(決算データ!$A$13:$A$2000&amp;決算データ!$C$13:$C$2000,),),ＴＯＰ!$K$3+5)</f>
        <v>#N/A</v>
      </c>
      <c r="H19" s="91" t="str">
        <f t="shared" si="0"/>
        <v>－</v>
      </c>
    </row>
    <row r="20" spans="1:8" ht="16.5" customHeight="1">
      <c r="A20" s="21">
        <v>112224</v>
      </c>
      <c r="B20" s="84" t="str">
        <f>INDEX(決算データ!$A$12:$AE$2000,MATCH($A20,INDEX(決算データ!$C$12:$C$2000,),),5)</f>
        <v>越谷市</v>
      </c>
      <c r="C20" s="90" t="e">
        <f>INDEX(決算データ!$A$13:$DT$2000,MATCH(C$3&amp;$A20,INDEX(決算データ!$A$13:$A$2000&amp;決算データ!$C$13:$C$2000,),),ＴＯＰ!$K$3+5)</f>
        <v>#N/A</v>
      </c>
      <c r="D20" s="90" t="e">
        <f>INDEX(決算データ!$A$13:$DT$2000,MATCH(D$3&amp;$A20,INDEX(決算データ!$A$13:$A$2000&amp;決算データ!$C$13:$C$2000,),),ＴＯＰ!$K$3+5)</f>
        <v>#N/A</v>
      </c>
      <c r="E20" s="90" t="e">
        <f>INDEX(決算データ!$A$13:$DT$2000,MATCH(E$3&amp;$A20,INDEX(決算データ!$A$13:$A$2000&amp;決算データ!$C$13:$C$2000,),),ＴＯＰ!$K$3+5)</f>
        <v>#N/A</v>
      </c>
      <c r="F20" s="90" t="e">
        <f>INDEX(決算データ!$A$13:$DT$2000,MATCH(F$3&amp;$A20,INDEX(決算データ!$A$13:$A$2000&amp;決算データ!$C$13:$C$2000,),),ＴＯＰ!$K$3+5)</f>
        <v>#N/A</v>
      </c>
      <c r="G20" s="90" t="e">
        <f>INDEX(決算データ!$A$13:$DT$2000,MATCH(G$3&amp;$A20,INDEX(決算データ!$A$13:$A$2000&amp;決算データ!$C$13:$C$2000,),),ＴＯＰ!$K$3+5)</f>
        <v>#N/A</v>
      </c>
      <c r="H20" s="91" t="str">
        <f t="shared" si="0"/>
        <v>－</v>
      </c>
    </row>
    <row r="21" spans="1:8" ht="16.5" customHeight="1">
      <c r="A21" s="21">
        <v>122041</v>
      </c>
      <c r="B21" s="84" t="str">
        <f>INDEX(決算データ!$A$12:$AE$2000,MATCH($A21,INDEX(決算データ!$C$12:$C$2000,),),5)</f>
        <v>船橋市</v>
      </c>
      <c r="C21" s="90" t="e">
        <f>INDEX(決算データ!$A$13:$DT$2000,MATCH(C$3&amp;$A21,INDEX(決算データ!$A$13:$A$2000&amp;決算データ!$C$13:$C$2000,),),ＴＯＰ!$K$3+5)</f>
        <v>#N/A</v>
      </c>
      <c r="D21" s="90" t="e">
        <f>INDEX(決算データ!$A$13:$DT$2000,MATCH(D$3&amp;$A21,INDEX(決算データ!$A$13:$A$2000&amp;決算データ!$C$13:$C$2000,),),ＴＯＰ!$K$3+5)</f>
        <v>#N/A</v>
      </c>
      <c r="E21" s="90" t="e">
        <f>INDEX(決算データ!$A$13:$DT$2000,MATCH(E$3&amp;$A21,INDEX(決算データ!$A$13:$A$2000&amp;決算データ!$C$13:$C$2000,),),ＴＯＰ!$K$3+5)</f>
        <v>#N/A</v>
      </c>
      <c r="F21" s="90" t="e">
        <f>INDEX(決算データ!$A$13:$DT$2000,MATCH(F$3&amp;$A21,INDEX(決算データ!$A$13:$A$2000&amp;決算データ!$C$13:$C$2000,),),ＴＯＰ!$K$3+5)</f>
        <v>#N/A</v>
      </c>
      <c r="G21" s="90" t="e">
        <f>INDEX(決算データ!$A$13:$DT$2000,MATCH(G$3&amp;$A21,INDEX(決算データ!$A$13:$A$2000&amp;決算データ!$C$13:$C$2000,),),ＴＯＰ!$K$3+5)</f>
        <v>#N/A</v>
      </c>
      <c r="H21" s="91" t="str">
        <f t="shared" si="0"/>
        <v>－</v>
      </c>
    </row>
    <row r="22" spans="1:8" ht="16.5" customHeight="1">
      <c r="A22" s="21">
        <v>122173</v>
      </c>
      <c r="B22" s="84" t="str">
        <f>INDEX(決算データ!$A$12:$AE$2000,MATCH($A22,INDEX(決算データ!$C$12:$C$2000,),),5)</f>
        <v>柏市</v>
      </c>
      <c r="C22" s="90" t="e">
        <f>INDEX(決算データ!$A$13:$DT$2000,MATCH(C$3&amp;$A22,INDEX(決算データ!$A$13:$A$2000&amp;決算データ!$C$13:$C$2000,),),ＴＯＰ!$K$3+5)</f>
        <v>#N/A</v>
      </c>
      <c r="D22" s="90" t="e">
        <f>INDEX(決算データ!$A$13:$DT$2000,MATCH(D$3&amp;$A22,INDEX(決算データ!$A$13:$A$2000&amp;決算データ!$C$13:$C$2000,),),ＴＯＰ!$K$3+5)</f>
        <v>#N/A</v>
      </c>
      <c r="E22" s="90" t="e">
        <f>INDEX(決算データ!$A$13:$DT$2000,MATCH(E$3&amp;$A22,INDEX(決算データ!$A$13:$A$2000&amp;決算データ!$C$13:$C$2000,),),ＴＯＰ!$K$3+5)</f>
        <v>#N/A</v>
      </c>
      <c r="F22" s="90" t="e">
        <f>INDEX(決算データ!$A$13:$DT$2000,MATCH(F$3&amp;$A22,INDEX(決算データ!$A$13:$A$2000&amp;決算データ!$C$13:$C$2000,),),ＴＯＰ!$K$3+5)</f>
        <v>#N/A</v>
      </c>
      <c r="G22" s="90" t="e">
        <f>INDEX(決算データ!$A$13:$DT$2000,MATCH(G$3&amp;$A22,INDEX(決算データ!$A$13:$A$2000&amp;決算データ!$C$13:$C$2000,),),ＴＯＰ!$K$3+5)</f>
        <v>#N/A</v>
      </c>
      <c r="H22" s="91" t="str">
        <f t="shared" si="0"/>
        <v>－</v>
      </c>
    </row>
    <row r="23" spans="1:8" ht="16.5" customHeight="1">
      <c r="A23" s="21">
        <v>132012</v>
      </c>
      <c r="B23" s="84" t="str">
        <f>INDEX(決算データ!$A$12:$AE$2000,MATCH($A23,INDEX(決算データ!$C$12:$C$2000,),),5)</f>
        <v>八王子市</v>
      </c>
      <c r="C23" s="90" t="e">
        <f>INDEX(決算データ!$A$13:$DT$2000,MATCH(C$3&amp;$A23,INDEX(決算データ!$A$13:$A$2000&amp;決算データ!$C$13:$C$2000,),),ＴＯＰ!$K$3+5)</f>
        <v>#N/A</v>
      </c>
      <c r="D23" s="90" t="e">
        <f>INDEX(決算データ!$A$13:$DT$2000,MATCH(D$3&amp;$A23,INDEX(決算データ!$A$13:$A$2000&amp;決算データ!$C$13:$C$2000,),),ＴＯＰ!$K$3+5)</f>
        <v>#N/A</v>
      </c>
      <c r="E23" s="90" t="e">
        <f>INDEX(決算データ!$A$13:$DT$2000,MATCH(E$3&amp;$A23,INDEX(決算データ!$A$13:$A$2000&amp;決算データ!$C$13:$C$2000,),),ＴＯＰ!$K$3+5)</f>
        <v>#N/A</v>
      </c>
      <c r="F23" s="90" t="e">
        <f>INDEX(決算データ!$A$13:$DT$2000,MATCH(F$3&amp;$A23,INDEX(決算データ!$A$13:$A$2000&amp;決算データ!$C$13:$C$2000,),),ＴＯＰ!$K$3+5)</f>
        <v>#N/A</v>
      </c>
      <c r="G23" s="90" t="e">
        <f>INDEX(決算データ!$A$13:$DT$2000,MATCH(G$3&amp;$A23,INDEX(決算データ!$A$13:$A$2000&amp;決算データ!$C$13:$C$2000,),),ＴＯＰ!$K$3+5)</f>
        <v>#N/A</v>
      </c>
      <c r="H23" s="91" t="str">
        <f t="shared" si="0"/>
        <v>－</v>
      </c>
    </row>
    <row r="24" spans="1:8" ht="16.5" customHeight="1">
      <c r="A24" s="21">
        <v>142018</v>
      </c>
      <c r="B24" s="84" t="str">
        <f>INDEX(決算データ!$A$12:$AE$2000,MATCH($A24,INDEX(決算データ!$C$12:$C$2000,),),5)</f>
        <v>横須賀市</v>
      </c>
      <c r="C24" s="90" t="e">
        <f>INDEX(決算データ!$A$13:$DT$2000,MATCH(C$3&amp;$A24,INDEX(決算データ!$A$13:$A$2000&amp;決算データ!$C$13:$C$2000,),),ＴＯＰ!$K$3+5)</f>
        <v>#N/A</v>
      </c>
      <c r="D24" s="90" t="e">
        <f>INDEX(決算データ!$A$13:$DT$2000,MATCH(D$3&amp;$A24,INDEX(決算データ!$A$13:$A$2000&amp;決算データ!$C$13:$C$2000,),),ＴＯＰ!$K$3+5)</f>
        <v>#N/A</v>
      </c>
      <c r="E24" s="90" t="e">
        <f>INDEX(決算データ!$A$13:$DT$2000,MATCH(E$3&amp;$A24,INDEX(決算データ!$A$13:$A$2000&amp;決算データ!$C$13:$C$2000,),),ＴＯＰ!$K$3+5)</f>
        <v>#N/A</v>
      </c>
      <c r="F24" s="90" t="e">
        <f>INDEX(決算データ!$A$13:$DT$2000,MATCH(F$3&amp;$A24,INDEX(決算データ!$A$13:$A$2000&amp;決算データ!$C$13:$C$2000,),),ＴＯＰ!$K$3+5)</f>
        <v>#N/A</v>
      </c>
      <c r="G24" s="90" t="e">
        <f>INDEX(決算データ!$A$13:$DT$2000,MATCH(G$3&amp;$A24,INDEX(決算データ!$A$13:$A$2000&amp;決算データ!$C$13:$C$2000,),),ＴＯＰ!$K$3+5)</f>
        <v>#N/A</v>
      </c>
      <c r="H24" s="91" t="str">
        <f t="shared" si="0"/>
        <v>－</v>
      </c>
    </row>
    <row r="25" spans="1:8" ht="16.5" customHeight="1">
      <c r="A25" s="21">
        <v>162019</v>
      </c>
      <c r="B25" s="84" t="str">
        <f>INDEX(決算データ!$A$12:$AE$2000,MATCH($A25,INDEX(決算データ!$C$12:$C$2000,),),5)</f>
        <v>富山市</v>
      </c>
      <c r="C25" s="90" t="e">
        <f>INDEX(決算データ!$A$13:$DT$2000,MATCH(C$3&amp;$A25,INDEX(決算データ!$A$13:$A$2000&amp;決算データ!$C$13:$C$2000,),),ＴＯＰ!$K$3+5)</f>
        <v>#N/A</v>
      </c>
      <c r="D25" s="90" t="e">
        <f>INDEX(決算データ!$A$13:$DT$2000,MATCH(D$3&amp;$A25,INDEX(決算データ!$A$13:$A$2000&amp;決算データ!$C$13:$C$2000,),),ＴＯＰ!$K$3+5)</f>
        <v>#N/A</v>
      </c>
      <c r="E25" s="90" t="e">
        <f>INDEX(決算データ!$A$13:$DT$2000,MATCH(E$3&amp;$A25,INDEX(決算データ!$A$13:$A$2000&amp;決算データ!$C$13:$C$2000,),),ＴＯＰ!$K$3+5)</f>
        <v>#N/A</v>
      </c>
      <c r="F25" s="90" t="e">
        <f>INDEX(決算データ!$A$13:$DT$2000,MATCH(F$3&amp;$A25,INDEX(決算データ!$A$13:$A$2000&amp;決算データ!$C$13:$C$2000,),),ＴＯＰ!$K$3+5)</f>
        <v>#N/A</v>
      </c>
      <c r="G25" s="90" t="e">
        <f>INDEX(決算データ!$A$13:$DT$2000,MATCH(G$3&amp;$A25,INDEX(決算データ!$A$13:$A$2000&amp;決算データ!$C$13:$C$2000,),),ＴＯＰ!$K$3+5)</f>
        <v>#N/A</v>
      </c>
      <c r="H25" s="91" t="str">
        <f t="shared" si="0"/>
        <v>－</v>
      </c>
    </row>
    <row r="26" spans="1:8" ht="16.5" customHeight="1">
      <c r="A26" s="21">
        <v>172014</v>
      </c>
      <c r="B26" s="84" t="str">
        <f>INDEX(決算データ!$A$12:$AE$2000,MATCH($A26,INDEX(決算データ!$C$12:$C$2000,),),5)</f>
        <v>金沢市</v>
      </c>
      <c r="C26" s="90" t="e">
        <f>INDEX(決算データ!$A$13:$DT$2000,MATCH(C$3&amp;$A26,INDEX(決算データ!$A$13:$A$2000&amp;決算データ!$C$13:$C$2000,),),ＴＯＰ!$K$3+5)</f>
        <v>#N/A</v>
      </c>
      <c r="D26" s="90" t="e">
        <f>INDEX(決算データ!$A$13:$DT$2000,MATCH(D$3&amp;$A26,INDEX(決算データ!$A$13:$A$2000&amp;決算データ!$C$13:$C$2000,),),ＴＯＰ!$K$3+5)</f>
        <v>#N/A</v>
      </c>
      <c r="E26" s="90" t="e">
        <f>INDEX(決算データ!$A$13:$DT$2000,MATCH(E$3&amp;$A26,INDEX(決算データ!$A$13:$A$2000&amp;決算データ!$C$13:$C$2000,),),ＴＯＰ!$K$3+5)</f>
        <v>#N/A</v>
      </c>
      <c r="F26" s="90" t="e">
        <f>INDEX(決算データ!$A$13:$DT$2000,MATCH(F$3&amp;$A26,INDEX(決算データ!$A$13:$A$2000&amp;決算データ!$C$13:$C$2000,),),ＴＯＰ!$K$3+5)</f>
        <v>#N/A</v>
      </c>
      <c r="G26" s="90" t="e">
        <f>INDEX(決算データ!$A$13:$DT$2000,MATCH(G$3&amp;$A26,INDEX(決算データ!$A$13:$A$2000&amp;決算データ!$C$13:$C$2000,),),ＴＯＰ!$K$3+5)</f>
        <v>#N/A</v>
      </c>
      <c r="H26" s="91" t="str">
        <f t="shared" si="0"/>
        <v>－</v>
      </c>
    </row>
    <row r="27" spans="1:8" ht="16.5" customHeight="1">
      <c r="A27" s="21">
        <v>182010</v>
      </c>
      <c r="B27" s="84" t="str">
        <f>INDEX(決算データ!$A$12:$AE$2000,MATCH($A27,INDEX(決算データ!$C$12:$C$2000,),),5)</f>
        <v>福井市</v>
      </c>
      <c r="C27" s="90" t="e">
        <f>INDEX(決算データ!$A$13:$DT$2000,MATCH(C$3&amp;$A27,INDEX(決算データ!$A$13:$A$2000&amp;決算データ!$C$13:$C$2000,),),ＴＯＰ!$K$3+5)</f>
        <v>#N/A</v>
      </c>
      <c r="D27" s="90" t="e">
        <f>INDEX(決算データ!$A$13:$DT$2000,MATCH(D$3&amp;$A27,INDEX(決算データ!$A$13:$A$2000&amp;決算データ!$C$13:$C$2000,),),ＴＯＰ!$K$3+5)</f>
        <v>#N/A</v>
      </c>
      <c r="E27" s="90" t="e">
        <f>INDEX(決算データ!$A$13:$DT$2000,MATCH(E$3&amp;$A27,INDEX(決算データ!$A$13:$A$2000&amp;決算データ!$C$13:$C$2000,),),ＴＯＰ!$K$3+5)</f>
        <v>#N/A</v>
      </c>
      <c r="F27" s="90" t="e">
        <f>INDEX(決算データ!$A$13:$DT$2000,MATCH(F$3&amp;$A27,INDEX(決算データ!$A$13:$A$2000&amp;決算データ!$C$13:$C$2000,),),ＴＯＰ!$K$3+5)</f>
        <v>#N/A</v>
      </c>
      <c r="G27" s="90" t="e">
        <f>INDEX(決算データ!$A$13:$DT$2000,MATCH(G$3&amp;$A27,INDEX(決算データ!$A$13:$A$2000&amp;決算データ!$C$13:$C$2000,),),ＴＯＰ!$K$3+5)</f>
        <v>#N/A</v>
      </c>
      <c r="H27" s="91" t="str">
        <f t="shared" si="0"/>
        <v>－</v>
      </c>
    </row>
    <row r="28" spans="1:8" ht="16.5" customHeight="1">
      <c r="A28" s="21">
        <v>192015</v>
      </c>
      <c r="B28" s="84" t="str">
        <f>INDEX(決算データ!$A$12:$AE$2000,MATCH($A28,INDEX(決算データ!$C$12:$C$2000,),),5)</f>
        <v>甲府市</v>
      </c>
      <c r="C28" s="90" t="e">
        <f>INDEX(決算データ!$A$13:$DT$2000,MATCH(C$3&amp;$A28,INDEX(決算データ!$A$13:$A$2000&amp;決算データ!$C$13:$C$2000,),),ＴＯＰ!$K$3+5)</f>
        <v>#N/A</v>
      </c>
      <c r="D28" s="90" t="e">
        <f>INDEX(決算データ!$A$13:$DT$2000,MATCH(D$3&amp;$A28,INDEX(決算データ!$A$13:$A$2000&amp;決算データ!$C$13:$C$2000,),),ＴＯＰ!$K$3+5)</f>
        <v>#N/A</v>
      </c>
      <c r="E28" s="90" t="e">
        <f>INDEX(決算データ!$A$13:$DT$2000,MATCH(E$3&amp;$A28,INDEX(決算データ!$A$13:$A$2000&amp;決算データ!$C$13:$C$2000,),),ＴＯＰ!$K$3+5)</f>
        <v>#N/A</v>
      </c>
      <c r="F28" s="90" t="e">
        <f>INDEX(決算データ!$A$13:$DT$2000,MATCH(F$3&amp;$A28,INDEX(決算データ!$A$13:$A$2000&amp;決算データ!$C$13:$C$2000,),),ＴＯＰ!$K$3+5)</f>
        <v>#N/A</v>
      </c>
      <c r="G28" s="90" t="e">
        <f>INDEX(決算データ!$A$13:$DT$2000,MATCH(G$3&amp;$A28,INDEX(決算データ!$A$13:$A$2000&amp;決算データ!$C$13:$C$2000,),),ＴＯＰ!$K$3+5)</f>
        <v>#N/A</v>
      </c>
      <c r="H28" s="91" t="str">
        <f t="shared" si="0"/>
        <v>－</v>
      </c>
    </row>
    <row r="29" spans="1:8" ht="16.5" customHeight="1">
      <c r="A29" s="21">
        <v>202011</v>
      </c>
      <c r="B29" s="84" t="str">
        <f>INDEX(決算データ!$A$12:$AE$2000,MATCH($A29,INDEX(決算データ!$C$12:$C$2000,),),5)</f>
        <v>長野市</v>
      </c>
      <c r="C29" s="90" t="e">
        <f>INDEX(決算データ!$A$13:$DT$2000,MATCH(C$3&amp;$A29,INDEX(決算データ!$A$13:$A$2000&amp;決算データ!$C$13:$C$2000,),),ＴＯＰ!$K$3+5)</f>
        <v>#N/A</v>
      </c>
      <c r="D29" s="90" t="e">
        <f>INDEX(決算データ!$A$13:$DT$2000,MATCH(D$3&amp;$A29,INDEX(決算データ!$A$13:$A$2000&amp;決算データ!$C$13:$C$2000,),),ＴＯＰ!$K$3+5)</f>
        <v>#N/A</v>
      </c>
      <c r="E29" s="90" t="e">
        <f>INDEX(決算データ!$A$13:$DT$2000,MATCH(E$3&amp;$A29,INDEX(決算データ!$A$13:$A$2000&amp;決算データ!$C$13:$C$2000,),),ＴＯＰ!$K$3+5)</f>
        <v>#N/A</v>
      </c>
      <c r="F29" s="90" t="e">
        <f>INDEX(決算データ!$A$13:$DT$2000,MATCH(F$3&amp;$A29,INDEX(決算データ!$A$13:$A$2000&amp;決算データ!$C$13:$C$2000,),),ＴＯＰ!$K$3+5)</f>
        <v>#N/A</v>
      </c>
      <c r="G29" s="90" t="e">
        <f>INDEX(決算データ!$A$13:$DT$2000,MATCH(G$3&amp;$A29,INDEX(決算データ!$A$13:$A$2000&amp;決算データ!$C$13:$C$2000,),),ＴＯＰ!$K$3+5)</f>
        <v>#N/A</v>
      </c>
      <c r="H29" s="91" t="str">
        <f t="shared" si="0"/>
        <v>－</v>
      </c>
    </row>
    <row r="30" spans="1:8" ht="16.5" customHeight="1">
      <c r="A30" s="21">
        <v>212016</v>
      </c>
      <c r="B30" s="84" t="str">
        <f>INDEX(決算データ!$A$12:$AE$2000,MATCH($A30,INDEX(決算データ!$C$12:$C$2000,),),5)</f>
        <v>岐阜市</v>
      </c>
      <c r="C30" s="90" t="e">
        <f>INDEX(決算データ!$A$13:$DT$2000,MATCH(C$3&amp;$A30,INDEX(決算データ!$A$13:$A$2000&amp;決算データ!$C$13:$C$2000,),),ＴＯＰ!$K$3+5)</f>
        <v>#N/A</v>
      </c>
      <c r="D30" s="90" t="e">
        <f>INDEX(決算データ!$A$13:$DT$2000,MATCH(D$3&amp;$A30,INDEX(決算データ!$A$13:$A$2000&amp;決算データ!$C$13:$C$2000,),),ＴＯＰ!$K$3+5)</f>
        <v>#N/A</v>
      </c>
      <c r="E30" s="90" t="e">
        <f>INDEX(決算データ!$A$13:$DT$2000,MATCH(E$3&amp;$A30,INDEX(決算データ!$A$13:$A$2000&amp;決算データ!$C$13:$C$2000,),),ＴＯＰ!$K$3+5)</f>
        <v>#N/A</v>
      </c>
      <c r="F30" s="90" t="e">
        <f>INDEX(決算データ!$A$13:$DT$2000,MATCH(F$3&amp;$A30,INDEX(決算データ!$A$13:$A$2000&amp;決算データ!$C$13:$C$2000,),),ＴＯＰ!$K$3+5)</f>
        <v>#N/A</v>
      </c>
      <c r="G30" s="90" t="e">
        <f>INDEX(決算データ!$A$13:$DT$2000,MATCH(G$3&amp;$A30,INDEX(決算データ!$A$13:$A$2000&amp;決算データ!$C$13:$C$2000,),),ＴＯＰ!$K$3+5)</f>
        <v>#N/A</v>
      </c>
      <c r="H30" s="91" t="str">
        <f t="shared" si="0"/>
        <v>－</v>
      </c>
    </row>
    <row r="31" spans="1:8" ht="16.5" customHeight="1">
      <c r="A31" s="21">
        <v>232017</v>
      </c>
      <c r="B31" s="84" t="str">
        <f>INDEX(決算データ!$A$12:$AE$2000,MATCH($A31,INDEX(決算データ!$C$12:$C$2000,),),5)</f>
        <v>豊橋市</v>
      </c>
      <c r="C31" s="90" t="e">
        <f>INDEX(決算データ!$A$13:$DT$2000,MATCH(C$3&amp;$A31,INDEX(決算データ!$A$13:$A$2000&amp;決算データ!$C$13:$C$2000,),),ＴＯＰ!$K$3+5)</f>
        <v>#N/A</v>
      </c>
      <c r="D31" s="90" t="e">
        <f>INDEX(決算データ!$A$13:$DT$2000,MATCH(D$3&amp;$A31,INDEX(決算データ!$A$13:$A$2000&amp;決算データ!$C$13:$C$2000,),),ＴＯＰ!$K$3+5)</f>
        <v>#N/A</v>
      </c>
      <c r="E31" s="90" t="e">
        <f>INDEX(決算データ!$A$13:$DT$2000,MATCH(E$3&amp;$A31,INDEX(決算データ!$A$13:$A$2000&amp;決算データ!$C$13:$C$2000,),),ＴＯＰ!$K$3+5)</f>
        <v>#N/A</v>
      </c>
      <c r="F31" s="90" t="e">
        <f>INDEX(決算データ!$A$13:$DT$2000,MATCH(F$3&amp;$A31,INDEX(決算データ!$A$13:$A$2000&amp;決算データ!$C$13:$C$2000,),),ＴＯＰ!$K$3+5)</f>
        <v>#N/A</v>
      </c>
      <c r="G31" s="90" t="e">
        <f>INDEX(決算データ!$A$13:$DT$2000,MATCH(G$3&amp;$A31,INDEX(決算データ!$A$13:$A$2000&amp;決算データ!$C$13:$C$2000,),),ＴＯＰ!$K$3+5)</f>
        <v>#N/A</v>
      </c>
      <c r="H31" s="91" t="str">
        <f t="shared" si="0"/>
        <v>－</v>
      </c>
    </row>
    <row r="32" spans="1:8" ht="16.5" customHeight="1">
      <c r="A32" s="21">
        <v>232025</v>
      </c>
      <c r="B32" s="84" t="str">
        <f>INDEX(決算データ!$A$12:$AE$2000,MATCH($A32,INDEX(決算データ!$C$12:$C$2000,),),5)</f>
        <v>岡崎市</v>
      </c>
      <c r="C32" s="90" t="e">
        <f>INDEX(決算データ!$A$13:$DT$2000,MATCH(C$3&amp;$A32,INDEX(決算データ!$A$13:$A$2000&amp;決算データ!$C$13:$C$2000,),),ＴＯＰ!$K$3+5)</f>
        <v>#N/A</v>
      </c>
      <c r="D32" s="90" t="e">
        <f>INDEX(決算データ!$A$13:$DT$2000,MATCH(D$3&amp;$A32,INDEX(決算データ!$A$13:$A$2000&amp;決算データ!$C$13:$C$2000,),),ＴＯＰ!$K$3+5)</f>
        <v>#N/A</v>
      </c>
      <c r="E32" s="90" t="e">
        <f>INDEX(決算データ!$A$13:$DT$2000,MATCH(E$3&amp;$A32,INDEX(決算データ!$A$13:$A$2000&amp;決算データ!$C$13:$C$2000,),),ＴＯＰ!$K$3+5)</f>
        <v>#N/A</v>
      </c>
      <c r="F32" s="90" t="e">
        <f>INDEX(決算データ!$A$13:$DT$2000,MATCH(F$3&amp;$A32,INDEX(決算データ!$A$13:$A$2000&amp;決算データ!$C$13:$C$2000,),),ＴＯＰ!$K$3+5)</f>
        <v>#N/A</v>
      </c>
      <c r="G32" s="90" t="e">
        <f>INDEX(決算データ!$A$13:$DT$2000,MATCH(G$3&amp;$A32,INDEX(決算データ!$A$13:$A$2000&amp;決算データ!$C$13:$C$2000,),),ＴＯＰ!$K$3+5)</f>
        <v>#N/A</v>
      </c>
      <c r="H32" s="91" t="str">
        <f t="shared" si="0"/>
        <v>－</v>
      </c>
    </row>
    <row r="33" spans="1:8" ht="16.5" customHeight="1">
      <c r="A33" s="21">
        <v>232114</v>
      </c>
      <c r="B33" s="84" t="str">
        <f>INDEX(決算データ!$A$12:$AE$2000,MATCH($A33,INDEX(決算データ!$C$12:$C$2000,),),5)</f>
        <v>豊田市</v>
      </c>
      <c r="C33" s="90" t="e">
        <f>INDEX(決算データ!$A$13:$DT$2000,MATCH(C$3&amp;$A33,INDEX(決算データ!$A$13:$A$2000&amp;決算データ!$C$13:$C$2000,),),ＴＯＰ!$K$3+5)</f>
        <v>#N/A</v>
      </c>
      <c r="D33" s="90" t="e">
        <f>INDEX(決算データ!$A$13:$DT$2000,MATCH(D$3&amp;$A33,INDEX(決算データ!$A$13:$A$2000&amp;決算データ!$C$13:$C$2000,),),ＴＯＰ!$K$3+5)</f>
        <v>#N/A</v>
      </c>
      <c r="E33" s="90" t="e">
        <f>INDEX(決算データ!$A$13:$DT$2000,MATCH(E$3&amp;$A33,INDEX(決算データ!$A$13:$A$2000&amp;決算データ!$C$13:$C$2000,),),ＴＯＰ!$K$3+5)</f>
        <v>#N/A</v>
      </c>
      <c r="F33" s="90" t="e">
        <f>INDEX(決算データ!$A$13:$DT$2000,MATCH(F$3&amp;$A33,INDEX(決算データ!$A$13:$A$2000&amp;決算データ!$C$13:$C$2000,),),ＴＯＰ!$K$3+5)</f>
        <v>#N/A</v>
      </c>
      <c r="G33" s="90" t="e">
        <f>INDEX(決算データ!$A$13:$DT$2000,MATCH(G$3&amp;$A33,INDEX(決算データ!$A$13:$A$2000&amp;決算データ!$C$13:$C$2000,),),ＴＯＰ!$K$3+5)</f>
        <v>#N/A</v>
      </c>
      <c r="H33" s="91" t="str">
        <f t="shared" si="0"/>
        <v>－</v>
      </c>
    </row>
    <row r="34" spans="1:8" ht="16.5" customHeight="1">
      <c r="A34" s="21">
        <v>252018</v>
      </c>
      <c r="B34" s="84" t="str">
        <f>INDEX(決算データ!$A$12:$AE$2000,MATCH($A34,INDEX(決算データ!$C$12:$C$2000,),),5)</f>
        <v>大津市</v>
      </c>
      <c r="C34" s="90" t="e">
        <f>INDEX(決算データ!$A$13:$DT$2000,MATCH(C$3&amp;$A34,INDEX(決算データ!$A$13:$A$2000&amp;決算データ!$C$13:$C$2000,),),ＴＯＰ!$K$3+5)</f>
        <v>#N/A</v>
      </c>
      <c r="D34" s="90" t="e">
        <f>INDEX(決算データ!$A$13:$DT$2000,MATCH(D$3&amp;$A34,INDEX(決算データ!$A$13:$A$2000&amp;決算データ!$C$13:$C$2000,),),ＴＯＰ!$K$3+5)</f>
        <v>#N/A</v>
      </c>
      <c r="E34" s="90" t="e">
        <f>INDEX(決算データ!$A$13:$DT$2000,MATCH(E$3&amp;$A34,INDEX(決算データ!$A$13:$A$2000&amp;決算データ!$C$13:$C$2000,),),ＴＯＰ!$K$3+5)</f>
        <v>#N/A</v>
      </c>
      <c r="F34" s="90" t="e">
        <f>INDEX(決算データ!$A$13:$DT$2000,MATCH(F$3&amp;$A34,INDEX(決算データ!$A$13:$A$2000&amp;決算データ!$C$13:$C$2000,),),ＴＯＰ!$K$3+5)</f>
        <v>#N/A</v>
      </c>
      <c r="G34" s="90" t="e">
        <f>INDEX(決算データ!$A$13:$DT$2000,MATCH(G$3&amp;$A34,INDEX(決算データ!$A$13:$A$2000&amp;決算データ!$C$13:$C$2000,),),ＴＯＰ!$K$3+5)</f>
        <v>#N/A</v>
      </c>
      <c r="H34" s="91" t="str">
        <f t="shared" si="0"/>
        <v>－</v>
      </c>
    </row>
    <row r="35" spans="1:8" ht="16.5" customHeight="1">
      <c r="A35" s="21">
        <v>272035</v>
      </c>
      <c r="B35" s="84" t="str">
        <f>INDEX(決算データ!$A$12:$AE$2000,MATCH($A35,INDEX(決算データ!$C$12:$C$2000,),),5)</f>
        <v>豊中市</v>
      </c>
      <c r="C35" s="90" t="e">
        <f>INDEX(決算データ!$A$13:$DT$2000,MATCH(C$3&amp;$A35,INDEX(決算データ!$A$13:$A$2000&amp;決算データ!$C$13:$C$2000,),),ＴＯＰ!$K$3+5)</f>
        <v>#N/A</v>
      </c>
      <c r="D35" s="90" t="e">
        <f>INDEX(決算データ!$A$13:$DT$2000,MATCH(D$3&amp;$A35,INDEX(決算データ!$A$13:$A$2000&amp;決算データ!$C$13:$C$2000,),),ＴＯＰ!$K$3+5)</f>
        <v>#N/A</v>
      </c>
      <c r="E35" s="90" t="e">
        <f>INDEX(決算データ!$A$13:$DT$2000,MATCH(E$3&amp;$A35,INDEX(決算データ!$A$13:$A$2000&amp;決算データ!$C$13:$C$2000,),),ＴＯＰ!$K$3+5)</f>
        <v>#N/A</v>
      </c>
      <c r="F35" s="90" t="e">
        <f>INDEX(決算データ!$A$13:$DT$2000,MATCH(F$3&amp;$A35,INDEX(決算データ!$A$13:$A$2000&amp;決算データ!$C$13:$C$2000,),),ＴＯＰ!$K$3+5)</f>
        <v>#N/A</v>
      </c>
      <c r="G35" s="90" t="e">
        <f>INDEX(決算データ!$A$13:$DT$2000,MATCH(G$3&amp;$A35,INDEX(決算データ!$A$13:$A$2000&amp;決算データ!$C$13:$C$2000,),),ＴＯＰ!$K$3+5)</f>
        <v>#N/A</v>
      </c>
      <c r="H35" s="91" t="str">
        <f t="shared" si="0"/>
        <v>－</v>
      </c>
    </row>
    <row r="36" spans="1:8" ht="16.5" customHeight="1">
      <c r="A36" s="21">
        <v>272051</v>
      </c>
      <c r="B36" s="84" t="str">
        <f>INDEX(決算データ!$A$12:$AE$2000,MATCH($A36,INDEX(決算データ!$C$12:$C$2000,),),5)</f>
        <v>吹田市</v>
      </c>
      <c r="C36" s="90" t="e">
        <f>INDEX(決算データ!$A$13:$DT$2000,MATCH(C$3&amp;$A36,INDEX(決算データ!$A$13:$A$2000&amp;決算データ!$C$13:$C$2000,),),ＴＯＰ!$K$3+5)</f>
        <v>#N/A</v>
      </c>
      <c r="D36" s="90" t="e">
        <f>INDEX(決算データ!$A$13:$DT$2000,MATCH(D$3&amp;$A36,INDEX(決算データ!$A$13:$A$2000&amp;決算データ!$C$13:$C$2000,),),ＴＯＰ!$K$3+5)</f>
        <v>#N/A</v>
      </c>
      <c r="E36" s="90" t="e">
        <f>INDEX(決算データ!$A$13:$DT$2000,MATCH(E$3&amp;$A36,INDEX(決算データ!$A$13:$A$2000&amp;決算データ!$C$13:$C$2000,),),ＴＯＰ!$K$3+5)</f>
        <v>#N/A</v>
      </c>
      <c r="F36" s="90" t="e">
        <f>INDEX(決算データ!$A$13:$DT$2000,MATCH(F$3&amp;$A36,INDEX(決算データ!$A$13:$A$2000&amp;決算データ!$C$13:$C$2000,),),ＴＯＰ!$K$3+5)</f>
        <v>#N/A</v>
      </c>
      <c r="G36" s="90" t="e">
        <f>INDEX(決算データ!$A$13:$DT$2000,MATCH(G$3&amp;$A36,INDEX(決算データ!$A$13:$A$2000&amp;決算データ!$C$13:$C$2000,),),ＴＯＰ!$K$3+5)</f>
        <v>#N/A</v>
      </c>
      <c r="H36" s="91" t="str">
        <f t="shared" si="0"/>
        <v>－</v>
      </c>
    </row>
    <row r="37" spans="1:8" ht="16.5" customHeight="1">
      <c r="A37" s="21">
        <v>272078</v>
      </c>
      <c r="B37" s="84" t="str">
        <f>INDEX(決算データ!$A$12:$AE$2000,MATCH($A37,INDEX(決算データ!$C$12:$C$2000,),),5)</f>
        <v>高槻市</v>
      </c>
      <c r="C37" s="90" t="e">
        <f>INDEX(決算データ!$A$13:$DT$2000,MATCH(C$3&amp;$A37,INDEX(決算データ!$A$13:$A$2000&amp;決算データ!$C$13:$C$2000,),),ＴＯＰ!$K$3+5)</f>
        <v>#N/A</v>
      </c>
      <c r="D37" s="90" t="e">
        <f>INDEX(決算データ!$A$13:$DT$2000,MATCH(D$3&amp;$A37,INDEX(決算データ!$A$13:$A$2000&amp;決算データ!$C$13:$C$2000,),),ＴＯＰ!$K$3+5)</f>
        <v>#N/A</v>
      </c>
      <c r="E37" s="90" t="e">
        <f>INDEX(決算データ!$A$13:$DT$2000,MATCH(E$3&amp;$A37,INDEX(決算データ!$A$13:$A$2000&amp;決算データ!$C$13:$C$2000,),),ＴＯＰ!$K$3+5)</f>
        <v>#N/A</v>
      </c>
      <c r="F37" s="90" t="e">
        <f>INDEX(決算データ!$A$13:$DT$2000,MATCH(F$3&amp;$A37,INDEX(決算データ!$A$13:$A$2000&amp;決算データ!$C$13:$C$2000,),),ＴＯＰ!$K$3+5)</f>
        <v>#N/A</v>
      </c>
      <c r="G37" s="90" t="e">
        <f>INDEX(決算データ!$A$13:$DT$2000,MATCH(G$3&amp;$A37,INDEX(決算データ!$A$13:$A$2000&amp;決算データ!$C$13:$C$2000,),),ＴＯＰ!$K$3+5)</f>
        <v>#N/A</v>
      </c>
      <c r="H37" s="91" t="str">
        <f t="shared" si="0"/>
        <v>－</v>
      </c>
    </row>
    <row r="38" spans="1:8" ht="16.5" customHeight="1">
      <c r="A38" s="21">
        <v>272108</v>
      </c>
      <c r="B38" s="84" t="str">
        <f>INDEX(決算データ!$A$12:$AE$2000,MATCH($A38,INDEX(決算データ!$C$12:$C$2000,),),5)</f>
        <v>枚方市</v>
      </c>
      <c r="C38" s="90" t="e">
        <f>INDEX(決算データ!$A$13:$DT$2000,MATCH(C$3&amp;$A38,INDEX(決算データ!$A$13:$A$2000&amp;決算データ!$C$13:$C$2000,),),ＴＯＰ!$K$3+5)</f>
        <v>#N/A</v>
      </c>
      <c r="D38" s="90" t="e">
        <f>INDEX(決算データ!$A$13:$DT$2000,MATCH(D$3&amp;$A38,INDEX(決算データ!$A$13:$A$2000&amp;決算データ!$C$13:$C$2000,),),ＴＯＰ!$K$3+5)</f>
        <v>#N/A</v>
      </c>
      <c r="E38" s="90" t="e">
        <f>INDEX(決算データ!$A$13:$DT$2000,MATCH(E$3&amp;$A38,INDEX(決算データ!$A$13:$A$2000&amp;決算データ!$C$13:$C$2000,),),ＴＯＰ!$K$3+5)</f>
        <v>#N/A</v>
      </c>
      <c r="F38" s="90" t="e">
        <f>INDEX(決算データ!$A$13:$DT$2000,MATCH(F$3&amp;$A38,INDEX(決算データ!$A$13:$A$2000&amp;決算データ!$C$13:$C$2000,),),ＴＯＰ!$K$3+5)</f>
        <v>#N/A</v>
      </c>
      <c r="G38" s="90" t="e">
        <f>INDEX(決算データ!$A$13:$DT$2000,MATCH(G$3&amp;$A38,INDEX(決算データ!$A$13:$A$2000&amp;決算データ!$C$13:$C$2000,),),ＴＯＰ!$K$3+5)</f>
        <v>#N/A</v>
      </c>
      <c r="H38" s="91" t="str">
        <f t="shared" si="0"/>
        <v>－</v>
      </c>
    </row>
    <row r="39" spans="1:8" ht="16.5" customHeight="1">
      <c r="A39" s="21">
        <v>272124</v>
      </c>
      <c r="B39" s="84" t="str">
        <f>INDEX(決算データ!$A$12:$AE$2000,MATCH($A39,INDEX(決算データ!$C$12:$C$2000,),),5)</f>
        <v>八尾市</v>
      </c>
      <c r="C39" s="90" t="e">
        <f>INDEX(決算データ!$A$13:$DT$2000,MATCH(C$3&amp;$A39,INDEX(決算データ!$A$13:$A$2000&amp;決算データ!$C$13:$C$2000,),),ＴＯＰ!$K$3+5)</f>
        <v>#N/A</v>
      </c>
      <c r="D39" s="90" t="e">
        <f>INDEX(決算データ!$A$13:$DT$2000,MATCH(D$3&amp;$A39,INDEX(決算データ!$A$13:$A$2000&amp;決算データ!$C$13:$C$2000,),),ＴＯＰ!$K$3+5)</f>
        <v>#N/A</v>
      </c>
      <c r="E39" s="90" t="e">
        <f>INDEX(決算データ!$A$13:$DT$2000,MATCH(E$3&amp;$A39,INDEX(決算データ!$A$13:$A$2000&amp;決算データ!$C$13:$C$2000,),),ＴＯＰ!$K$3+5)</f>
        <v>#N/A</v>
      </c>
      <c r="F39" s="90" t="e">
        <f>INDEX(決算データ!$A$13:$DT$2000,MATCH(F$3&amp;$A39,INDEX(決算データ!$A$13:$A$2000&amp;決算データ!$C$13:$C$2000,),),ＴＯＰ!$K$3+5)</f>
        <v>#N/A</v>
      </c>
      <c r="G39" s="90" t="e">
        <f>INDEX(決算データ!$A$13:$DT$2000,MATCH(G$3&amp;$A39,INDEX(決算データ!$A$13:$A$2000&amp;決算データ!$C$13:$C$2000,),),ＴＯＰ!$K$3+5)</f>
        <v>#N/A</v>
      </c>
      <c r="H39" s="91" t="str">
        <f t="shared" si="0"/>
        <v>－</v>
      </c>
    </row>
    <row r="40" spans="1:8" ht="16.5" customHeight="1">
      <c r="A40" s="21">
        <v>272159</v>
      </c>
      <c r="B40" s="84" t="str">
        <f>INDEX(決算データ!$A$12:$AE$2000,MATCH($A40,INDEX(決算データ!$C$12:$C$2000,),),5)</f>
        <v>寝屋川市</v>
      </c>
      <c r="C40" s="90" t="e">
        <f>INDEX(決算データ!$A$13:$DT$2000,MATCH(C$3&amp;$A40,INDEX(決算データ!$A$13:$A$2000&amp;決算データ!$C$13:$C$2000,),),ＴＯＰ!$K$3+5)</f>
        <v>#N/A</v>
      </c>
      <c r="D40" s="90" t="e">
        <f>INDEX(決算データ!$A$13:$DT$2000,MATCH(D$3&amp;$A40,INDEX(決算データ!$A$13:$A$2000&amp;決算データ!$C$13:$C$2000,),),ＴＯＰ!$K$3+5)</f>
        <v>#N/A</v>
      </c>
      <c r="E40" s="90" t="e">
        <f>INDEX(決算データ!$A$13:$DT$2000,MATCH(E$3&amp;$A40,INDEX(決算データ!$A$13:$A$2000&amp;決算データ!$C$13:$C$2000,),),ＴＯＰ!$K$3+5)</f>
        <v>#N/A</v>
      </c>
      <c r="F40" s="90" t="e">
        <f>INDEX(決算データ!$A$13:$DT$2000,MATCH(F$3&amp;$A40,INDEX(決算データ!$A$13:$A$2000&amp;決算データ!$C$13:$C$2000,),),ＴＯＰ!$K$3+5)</f>
        <v>#N/A</v>
      </c>
      <c r="G40" s="90" t="e">
        <f>INDEX(決算データ!$A$13:$DT$2000,MATCH(G$3&amp;$A40,INDEX(決算データ!$A$13:$A$2000&amp;決算データ!$C$13:$C$2000,),),ＴＯＰ!$K$3+5)</f>
        <v>#N/A</v>
      </c>
      <c r="H40" s="91" t="str">
        <f t="shared" si="0"/>
        <v>－</v>
      </c>
    </row>
    <row r="41" spans="1:8" ht="16.5" customHeight="1">
      <c r="A41" s="21">
        <v>272272</v>
      </c>
      <c r="B41" s="84" t="str">
        <f>INDEX(決算データ!$A$12:$AE$2000,MATCH($A41,INDEX(決算データ!$C$12:$C$2000,),),5)</f>
        <v>東大阪市</v>
      </c>
      <c r="C41" s="90" t="e">
        <f>INDEX(決算データ!$A$13:$DT$2000,MATCH(C$3&amp;$A41,INDEX(決算データ!$A$13:$A$2000&amp;決算データ!$C$13:$C$2000,),),ＴＯＰ!$K$3+5)</f>
        <v>#N/A</v>
      </c>
      <c r="D41" s="90" t="e">
        <f>INDEX(決算データ!$A$13:$DT$2000,MATCH(D$3&amp;$A41,INDEX(決算データ!$A$13:$A$2000&amp;決算データ!$C$13:$C$2000,),),ＴＯＰ!$K$3+5)</f>
        <v>#N/A</v>
      </c>
      <c r="E41" s="90" t="e">
        <f>INDEX(決算データ!$A$13:$DT$2000,MATCH(E$3&amp;$A41,INDEX(決算データ!$A$13:$A$2000&amp;決算データ!$C$13:$C$2000,),),ＴＯＰ!$K$3+5)</f>
        <v>#N/A</v>
      </c>
      <c r="F41" s="90" t="e">
        <f>INDEX(決算データ!$A$13:$DT$2000,MATCH(F$3&amp;$A41,INDEX(決算データ!$A$13:$A$2000&amp;決算データ!$C$13:$C$2000,),),ＴＯＰ!$K$3+5)</f>
        <v>#N/A</v>
      </c>
      <c r="G41" s="90" t="e">
        <f>INDEX(決算データ!$A$13:$DT$2000,MATCH(G$3&amp;$A41,INDEX(決算データ!$A$13:$A$2000&amp;決算データ!$C$13:$C$2000,),),ＴＯＰ!$K$3+5)</f>
        <v>#N/A</v>
      </c>
      <c r="H41" s="91" t="str">
        <f t="shared" si="0"/>
        <v>－</v>
      </c>
    </row>
    <row r="42" spans="1:8" ht="16.5" customHeight="1">
      <c r="A42" s="21">
        <v>282014</v>
      </c>
      <c r="B42" s="84" t="str">
        <f>INDEX(決算データ!$A$12:$AE$2000,MATCH($A42,INDEX(決算データ!$C$12:$C$2000,),),5)</f>
        <v>姫路市</v>
      </c>
      <c r="C42" s="90" t="e">
        <f>INDEX(決算データ!$A$13:$DT$2000,MATCH(C$3&amp;$A42,INDEX(決算データ!$A$13:$A$2000&amp;決算データ!$C$13:$C$2000,),),ＴＯＰ!$K$3+5)</f>
        <v>#N/A</v>
      </c>
      <c r="D42" s="90" t="e">
        <f>INDEX(決算データ!$A$13:$DT$2000,MATCH(D$3&amp;$A42,INDEX(決算データ!$A$13:$A$2000&amp;決算データ!$C$13:$C$2000,),),ＴＯＰ!$K$3+5)</f>
        <v>#N/A</v>
      </c>
      <c r="E42" s="90" t="e">
        <f>INDEX(決算データ!$A$13:$DT$2000,MATCH(E$3&amp;$A42,INDEX(決算データ!$A$13:$A$2000&amp;決算データ!$C$13:$C$2000,),),ＴＯＰ!$K$3+5)</f>
        <v>#N/A</v>
      </c>
      <c r="F42" s="90" t="e">
        <f>INDEX(決算データ!$A$13:$DT$2000,MATCH(F$3&amp;$A42,INDEX(決算データ!$A$13:$A$2000&amp;決算データ!$C$13:$C$2000,),),ＴＯＰ!$K$3+5)</f>
        <v>#N/A</v>
      </c>
      <c r="G42" s="90" t="e">
        <f>INDEX(決算データ!$A$13:$DT$2000,MATCH(G$3&amp;$A42,INDEX(決算データ!$A$13:$A$2000&amp;決算データ!$C$13:$C$2000,),),ＴＯＰ!$K$3+5)</f>
        <v>#N/A</v>
      </c>
      <c r="H42" s="91" t="str">
        <f t="shared" si="0"/>
        <v>－</v>
      </c>
    </row>
    <row r="43" spans="1:8" ht="16.5" customHeight="1">
      <c r="A43" s="21">
        <v>282022</v>
      </c>
      <c r="B43" s="84" t="str">
        <f>INDEX(決算データ!$A$12:$AE$2000,MATCH($A43,INDEX(決算データ!$C$12:$C$2000,),),5)</f>
        <v>尼崎市</v>
      </c>
      <c r="C43" s="90" t="e">
        <f>INDEX(決算データ!$A$13:$DT$2000,MATCH(C$3&amp;$A43,INDEX(決算データ!$A$13:$A$2000&amp;決算データ!$C$13:$C$2000,),),ＴＯＰ!$K$3+5)</f>
        <v>#N/A</v>
      </c>
      <c r="D43" s="90" t="e">
        <f>INDEX(決算データ!$A$13:$DT$2000,MATCH(D$3&amp;$A43,INDEX(決算データ!$A$13:$A$2000&amp;決算データ!$C$13:$C$2000,),),ＴＯＰ!$K$3+5)</f>
        <v>#N/A</v>
      </c>
      <c r="E43" s="90" t="e">
        <f>INDEX(決算データ!$A$13:$DT$2000,MATCH(E$3&amp;$A43,INDEX(決算データ!$A$13:$A$2000&amp;決算データ!$C$13:$C$2000,),),ＴＯＰ!$K$3+5)</f>
        <v>#N/A</v>
      </c>
      <c r="F43" s="90" t="e">
        <f>INDEX(決算データ!$A$13:$DT$2000,MATCH(F$3&amp;$A43,INDEX(決算データ!$A$13:$A$2000&amp;決算データ!$C$13:$C$2000,),),ＴＯＰ!$K$3+5)</f>
        <v>#N/A</v>
      </c>
      <c r="G43" s="90" t="e">
        <f>INDEX(決算データ!$A$13:$DT$2000,MATCH(G$3&amp;$A43,INDEX(決算データ!$A$13:$A$2000&amp;決算データ!$C$13:$C$2000,),),ＴＯＰ!$K$3+5)</f>
        <v>#N/A</v>
      </c>
      <c r="H43" s="91" t="str">
        <f t="shared" si="0"/>
        <v>－</v>
      </c>
    </row>
    <row r="44" spans="1:8" ht="16.5" customHeight="1">
      <c r="A44" s="21">
        <v>282031</v>
      </c>
      <c r="B44" s="84" t="str">
        <f>INDEX(決算データ!$A$12:$AE$2000,MATCH($A44,INDEX(決算データ!$C$12:$C$2000,),),5)</f>
        <v>明石市</v>
      </c>
      <c r="C44" s="90" t="e">
        <f>INDEX(決算データ!$A$13:$DT$2000,MATCH(C$3&amp;$A44,INDEX(決算データ!$A$13:$A$2000&amp;決算データ!$C$13:$C$2000,),),ＴＯＰ!$K$3+5)</f>
        <v>#N/A</v>
      </c>
      <c r="D44" s="90" t="e">
        <f>INDEX(決算データ!$A$13:$DT$2000,MATCH(D$3&amp;$A44,INDEX(決算データ!$A$13:$A$2000&amp;決算データ!$C$13:$C$2000,),),ＴＯＰ!$K$3+5)</f>
        <v>#N/A</v>
      </c>
      <c r="E44" s="90" t="e">
        <f>INDEX(決算データ!$A$13:$DT$2000,MATCH(E$3&amp;$A44,INDEX(決算データ!$A$13:$A$2000&amp;決算データ!$C$13:$C$2000,),),ＴＯＰ!$K$3+5)</f>
        <v>#N/A</v>
      </c>
      <c r="F44" s="90" t="e">
        <f>INDEX(決算データ!$A$13:$DT$2000,MATCH(F$3&amp;$A44,INDEX(決算データ!$A$13:$A$2000&amp;決算データ!$C$13:$C$2000,),),ＴＯＰ!$K$3+5)</f>
        <v>#N/A</v>
      </c>
      <c r="G44" s="90" t="e">
        <f>INDEX(決算データ!$A$13:$DT$2000,MATCH(G$3&amp;$A44,INDEX(決算データ!$A$13:$A$2000&amp;決算データ!$C$13:$C$2000,),),ＴＯＰ!$K$3+5)</f>
        <v>#N/A</v>
      </c>
      <c r="H44" s="91" t="str">
        <f t="shared" si="0"/>
        <v>－</v>
      </c>
    </row>
    <row r="45" spans="1:8" ht="16.5" customHeight="1">
      <c r="A45" s="21">
        <v>282049</v>
      </c>
      <c r="B45" s="84" t="str">
        <f>INDEX(決算データ!$A$12:$AE$2000,MATCH($A45,INDEX(決算データ!$C$12:$C$2000,),),5)</f>
        <v>西宮市</v>
      </c>
      <c r="C45" s="90" t="e">
        <f>INDEX(決算データ!$A$13:$DT$2000,MATCH(C$3&amp;$A45,INDEX(決算データ!$A$13:$A$2000&amp;決算データ!$C$13:$C$2000,),),ＴＯＰ!$K$3+5)</f>
        <v>#N/A</v>
      </c>
      <c r="D45" s="90" t="e">
        <f>INDEX(決算データ!$A$13:$DT$2000,MATCH(D$3&amp;$A45,INDEX(決算データ!$A$13:$A$2000&amp;決算データ!$C$13:$C$2000,),),ＴＯＰ!$K$3+5)</f>
        <v>#N/A</v>
      </c>
      <c r="E45" s="90" t="e">
        <f>INDEX(決算データ!$A$13:$DT$2000,MATCH(E$3&amp;$A45,INDEX(決算データ!$A$13:$A$2000&amp;決算データ!$C$13:$C$2000,),),ＴＯＰ!$K$3+5)</f>
        <v>#N/A</v>
      </c>
      <c r="F45" s="90" t="e">
        <f>INDEX(決算データ!$A$13:$DT$2000,MATCH(F$3&amp;$A45,INDEX(決算データ!$A$13:$A$2000&amp;決算データ!$C$13:$C$2000,),),ＴＯＰ!$K$3+5)</f>
        <v>#N/A</v>
      </c>
      <c r="G45" s="90" t="e">
        <f>INDEX(決算データ!$A$13:$DT$2000,MATCH(G$3&amp;$A45,INDEX(決算データ!$A$13:$A$2000&amp;決算データ!$C$13:$C$2000,),),ＴＯＰ!$K$3+5)</f>
        <v>#N/A</v>
      </c>
      <c r="H45" s="91" t="str">
        <f t="shared" si="0"/>
        <v>－</v>
      </c>
    </row>
    <row r="46" spans="1:8" ht="16.5" customHeight="1">
      <c r="A46" s="21">
        <v>292010</v>
      </c>
      <c r="B46" s="84" t="str">
        <f>INDEX(決算データ!$A$12:$AE$2000,MATCH($A46,INDEX(決算データ!$C$12:$C$2000,),),5)</f>
        <v>奈良市</v>
      </c>
      <c r="C46" s="90" t="e">
        <f>INDEX(決算データ!$A$13:$DT$2000,MATCH(C$3&amp;$A46,INDEX(決算データ!$A$13:$A$2000&amp;決算データ!$C$13:$C$2000,),),ＴＯＰ!$K$3+5)</f>
        <v>#N/A</v>
      </c>
      <c r="D46" s="90" t="e">
        <f>INDEX(決算データ!$A$13:$DT$2000,MATCH(D$3&amp;$A46,INDEX(決算データ!$A$13:$A$2000&amp;決算データ!$C$13:$C$2000,),),ＴＯＰ!$K$3+5)</f>
        <v>#N/A</v>
      </c>
      <c r="E46" s="90" t="e">
        <f>INDEX(決算データ!$A$13:$DT$2000,MATCH(E$3&amp;$A46,INDEX(決算データ!$A$13:$A$2000&amp;決算データ!$C$13:$C$2000,),),ＴＯＰ!$K$3+5)</f>
        <v>#N/A</v>
      </c>
      <c r="F46" s="90" t="e">
        <f>INDEX(決算データ!$A$13:$DT$2000,MATCH(F$3&amp;$A46,INDEX(決算データ!$A$13:$A$2000&amp;決算データ!$C$13:$C$2000,),),ＴＯＰ!$K$3+5)</f>
        <v>#N/A</v>
      </c>
      <c r="G46" s="90" t="e">
        <f>INDEX(決算データ!$A$13:$DT$2000,MATCH(G$3&amp;$A46,INDEX(決算データ!$A$13:$A$2000&amp;決算データ!$C$13:$C$2000,),),ＴＯＰ!$K$3+5)</f>
        <v>#N/A</v>
      </c>
      <c r="H46" s="91" t="str">
        <f t="shared" si="0"/>
        <v>－</v>
      </c>
    </row>
    <row r="47" spans="1:8" ht="16.5" customHeight="1">
      <c r="A47" s="21">
        <v>302015</v>
      </c>
      <c r="B47" s="84" t="str">
        <f>INDEX(決算データ!$A$12:$AE$2000,MATCH($A47,INDEX(決算データ!$C$12:$C$2000,),),5)</f>
        <v>和歌山市</v>
      </c>
      <c r="C47" s="90" t="e">
        <f>INDEX(決算データ!$A$13:$DT$2000,MATCH(C$3&amp;$A47,INDEX(決算データ!$A$13:$A$2000&amp;決算データ!$C$13:$C$2000,),),ＴＯＰ!$K$3+5)</f>
        <v>#N/A</v>
      </c>
      <c r="D47" s="90" t="e">
        <f>INDEX(決算データ!$A$13:$DT$2000,MATCH(D$3&amp;$A47,INDEX(決算データ!$A$13:$A$2000&amp;決算データ!$C$13:$C$2000,),),ＴＯＰ!$K$3+5)</f>
        <v>#N/A</v>
      </c>
      <c r="E47" s="90" t="e">
        <f>INDEX(決算データ!$A$13:$DT$2000,MATCH(E$3&amp;$A47,INDEX(決算データ!$A$13:$A$2000&amp;決算データ!$C$13:$C$2000,),),ＴＯＰ!$K$3+5)</f>
        <v>#N/A</v>
      </c>
      <c r="F47" s="90" t="e">
        <f>INDEX(決算データ!$A$13:$DT$2000,MATCH(F$3&amp;$A47,INDEX(決算データ!$A$13:$A$2000&amp;決算データ!$C$13:$C$2000,),),ＴＯＰ!$K$3+5)</f>
        <v>#N/A</v>
      </c>
      <c r="G47" s="90" t="e">
        <f>INDEX(決算データ!$A$13:$DT$2000,MATCH(G$3&amp;$A47,INDEX(決算データ!$A$13:$A$2000&amp;決算データ!$C$13:$C$2000,),),ＴＯＰ!$K$3+5)</f>
        <v>#N/A</v>
      </c>
      <c r="H47" s="91" t="str">
        <f t="shared" si="0"/>
        <v>－</v>
      </c>
    </row>
    <row r="48" spans="1:8" ht="16.5" customHeight="1">
      <c r="A48" s="21">
        <v>312011</v>
      </c>
      <c r="B48" s="84" t="str">
        <f>INDEX(決算データ!$A$12:$AE$2000,MATCH($A48,INDEX(決算データ!$C$12:$C$2000,),),5)</f>
        <v>鳥取市</v>
      </c>
      <c r="C48" s="90" t="e">
        <f>INDEX(決算データ!$A$13:$DT$2000,MATCH(C$3&amp;$A48,INDEX(決算データ!$A$13:$A$2000&amp;決算データ!$C$13:$C$2000,),),ＴＯＰ!$K$3+5)</f>
        <v>#N/A</v>
      </c>
      <c r="D48" s="90" t="e">
        <f>INDEX(決算データ!$A$13:$DT$2000,MATCH(D$3&amp;$A48,INDEX(決算データ!$A$13:$A$2000&amp;決算データ!$C$13:$C$2000,),),ＴＯＰ!$K$3+5)</f>
        <v>#N/A</v>
      </c>
      <c r="E48" s="90" t="e">
        <f>INDEX(決算データ!$A$13:$DT$2000,MATCH(E$3&amp;$A48,INDEX(決算データ!$A$13:$A$2000&amp;決算データ!$C$13:$C$2000,),),ＴＯＰ!$K$3+5)</f>
        <v>#N/A</v>
      </c>
      <c r="F48" s="90" t="e">
        <f>INDEX(決算データ!$A$13:$DT$2000,MATCH(F$3&amp;$A48,INDEX(決算データ!$A$13:$A$2000&amp;決算データ!$C$13:$C$2000,),),ＴＯＰ!$K$3+5)</f>
        <v>#N/A</v>
      </c>
      <c r="G48" s="90" t="e">
        <f>INDEX(決算データ!$A$13:$DT$2000,MATCH(G$3&amp;$A48,INDEX(決算データ!$A$13:$A$2000&amp;決算データ!$C$13:$C$2000,),),ＴＯＰ!$K$3+5)</f>
        <v>#N/A</v>
      </c>
      <c r="H48" s="91" t="str">
        <f t="shared" si="0"/>
        <v>－</v>
      </c>
    </row>
    <row r="49" spans="1:8" ht="16.5" customHeight="1">
      <c r="A49" s="21">
        <v>322016</v>
      </c>
      <c r="B49" s="84" t="str">
        <f>INDEX(決算データ!$A$12:$AE$2000,MATCH($A49,INDEX(決算データ!$C$12:$C$2000,),),5)</f>
        <v>松江市</v>
      </c>
      <c r="C49" s="90" t="e">
        <f>INDEX(決算データ!$A$13:$DT$2000,MATCH(C$3&amp;$A49,INDEX(決算データ!$A$13:$A$2000&amp;決算データ!$C$13:$C$2000,),),ＴＯＰ!$K$3+5)</f>
        <v>#N/A</v>
      </c>
      <c r="D49" s="90" t="e">
        <f>INDEX(決算データ!$A$13:$DT$2000,MATCH(D$3&amp;$A49,INDEX(決算データ!$A$13:$A$2000&amp;決算データ!$C$13:$C$2000,),),ＴＯＰ!$K$3+5)</f>
        <v>#N/A</v>
      </c>
      <c r="E49" s="90" t="e">
        <f>INDEX(決算データ!$A$13:$DT$2000,MATCH(E$3&amp;$A49,INDEX(決算データ!$A$13:$A$2000&amp;決算データ!$C$13:$C$2000,),),ＴＯＰ!$K$3+5)</f>
        <v>#N/A</v>
      </c>
      <c r="F49" s="90" t="e">
        <f>INDEX(決算データ!$A$13:$DT$2000,MATCH(F$3&amp;$A49,INDEX(決算データ!$A$13:$A$2000&amp;決算データ!$C$13:$C$2000,),),ＴＯＰ!$K$3+5)</f>
        <v>#N/A</v>
      </c>
      <c r="G49" s="90" t="e">
        <f>INDEX(決算データ!$A$13:$DT$2000,MATCH(G$3&amp;$A49,INDEX(決算データ!$A$13:$A$2000&amp;決算データ!$C$13:$C$2000,),),ＴＯＰ!$K$3+5)</f>
        <v>#N/A</v>
      </c>
      <c r="H49" s="91" t="str">
        <f t="shared" si="0"/>
        <v>－</v>
      </c>
    </row>
    <row r="50" spans="1:8" ht="16.5" customHeight="1">
      <c r="A50" s="21">
        <v>332020</v>
      </c>
      <c r="B50" s="84" t="str">
        <f>INDEX(決算データ!$A$12:$AE$2000,MATCH($A50,INDEX(決算データ!$C$12:$C$2000,),),5)</f>
        <v>倉敷市</v>
      </c>
      <c r="C50" s="90" t="e">
        <f>INDEX(決算データ!$A$13:$DT$2000,MATCH(C$3&amp;$A50,INDEX(決算データ!$A$13:$A$2000&amp;決算データ!$C$13:$C$2000,),),ＴＯＰ!$K$3+5)</f>
        <v>#N/A</v>
      </c>
      <c r="D50" s="90" t="e">
        <f>INDEX(決算データ!$A$13:$DT$2000,MATCH(D$3&amp;$A50,INDEX(決算データ!$A$13:$A$2000&amp;決算データ!$C$13:$C$2000,),),ＴＯＰ!$K$3+5)</f>
        <v>#N/A</v>
      </c>
      <c r="E50" s="90" t="e">
        <f>INDEX(決算データ!$A$13:$DT$2000,MATCH(E$3&amp;$A50,INDEX(決算データ!$A$13:$A$2000&amp;決算データ!$C$13:$C$2000,),),ＴＯＰ!$K$3+5)</f>
        <v>#N/A</v>
      </c>
      <c r="F50" s="90" t="e">
        <f>INDEX(決算データ!$A$13:$DT$2000,MATCH(F$3&amp;$A50,INDEX(決算データ!$A$13:$A$2000&amp;決算データ!$C$13:$C$2000,),),ＴＯＰ!$K$3+5)</f>
        <v>#N/A</v>
      </c>
      <c r="G50" s="90" t="e">
        <f>INDEX(決算データ!$A$13:$DT$2000,MATCH(G$3&amp;$A50,INDEX(決算データ!$A$13:$A$2000&amp;決算データ!$C$13:$C$2000,),),ＴＯＰ!$K$3+5)</f>
        <v>#N/A</v>
      </c>
      <c r="H50" s="91" t="str">
        <f t="shared" si="0"/>
        <v>－</v>
      </c>
    </row>
    <row r="51" spans="1:8" ht="16.5" customHeight="1">
      <c r="A51" s="21">
        <v>342025</v>
      </c>
      <c r="B51" s="84" t="str">
        <f>INDEX(決算データ!$A$12:$AE$2000,MATCH($A51,INDEX(決算データ!$C$12:$C$2000,),),5)</f>
        <v>呉市</v>
      </c>
      <c r="C51" s="90" t="e">
        <f>INDEX(決算データ!$A$13:$DT$2000,MATCH(C$3&amp;$A51,INDEX(決算データ!$A$13:$A$2000&amp;決算データ!$C$13:$C$2000,),),ＴＯＰ!$K$3+5)</f>
        <v>#N/A</v>
      </c>
      <c r="D51" s="90" t="e">
        <f>INDEX(決算データ!$A$13:$DT$2000,MATCH(D$3&amp;$A51,INDEX(決算データ!$A$13:$A$2000&amp;決算データ!$C$13:$C$2000,),),ＴＯＰ!$K$3+5)</f>
        <v>#N/A</v>
      </c>
      <c r="E51" s="90" t="e">
        <f>INDEX(決算データ!$A$13:$DT$2000,MATCH(E$3&amp;$A51,INDEX(決算データ!$A$13:$A$2000&amp;決算データ!$C$13:$C$2000,),),ＴＯＰ!$K$3+5)</f>
        <v>#N/A</v>
      </c>
      <c r="F51" s="90" t="e">
        <f>INDEX(決算データ!$A$13:$DT$2000,MATCH(F$3&amp;$A51,INDEX(決算データ!$A$13:$A$2000&amp;決算データ!$C$13:$C$2000,),),ＴＯＰ!$K$3+5)</f>
        <v>#N/A</v>
      </c>
      <c r="G51" s="90" t="e">
        <f>INDEX(決算データ!$A$13:$DT$2000,MATCH(G$3&amp;$A51,INDEX(決算データ!$A$13:$A$2000&amp;決算データ!$C$13:$C$2000,),),ＴＯＰ!$K$3+5)</f>
        <v>#N/A</v>
      </c>
      <c r="H51" s="91" t="str">
        <f t="shared" si="0"/>
        <v>－</v>
      </c>
    </row>
    <row r="52" spans="1:8" ht="16.5" customHeight="1">
      <c r="A52" s="21">
        <v>342076</v>
      </c>
      <c r="B52" s="84" t="str">
        <f>INDEX(決算データ!$A$12:$AE$2000,MATCH($A52,INDEX(決算データ!$C$12:$C$2000,),),5)</f>
        <v>福山市</v>
      </c>
      <c r="C52" s="90" t="e">
        <f>INDEX(決算データ!$A$13:$DT$2000,MATCH(C$3&amp;$A52,INDEX(決算データ!$A$13:$A$2000&amp;決算データ!$C$13:$C$2000,),),ＴＯＰ!$K$3+5)</f>
        <v>#N/A</v>
      </c>
      <c r="D52" s="90" t="e">
        <f>INDEX(決算データ!$A$13:$DT$2000,MATCH(D$3&amp;$A52,INDEX(決算データ!$A$13:$A$2000&amp;決算データ!$C$13:$C$2000,),),ＴＯＰ!$K$3+5)</f>
        <v>#N/A</v>
      </c>
      <c r="E52" s="90" t="e">
        <f>INDEX(決算データ!$A$13:$DT$2000,MATCH(E$3&amp;$A52,INDEX(決算データ!$A$13:$A$2000&amp;決算データ!$C$13:$C$2000,),),ＴＯＰ!$K$3+5)</f>
        <v>#N/A</v>
      </c>
      <c r="F52" s="90" t="e">
        <f>INDEX(決算データ!$A$13:$DT$2000,MATCH(F$3&amp;$A52,INDEX(決算データ!$A$13:$A$2000&amp;決算データ!$C$13:$C$2000,),),ＴＯＰ!$K$3+5)</f>
        <v>#N/A</v>
      </c>
      <c r="G52" s="90" t="e">
        <f>INDEX(決算データ!$A$13:$DT$2000,MATCH(G$3&amp;$A52,INDEX(決算データ!$A$13:$A$2000&amp;決算データ!$C$13:$C$2000,),),ＴＯＰ!$K$3+5)</f>
        <v>#N/A</v>
      </c>
      <c r="H52" s="91" t="str">
        <f t="shared" si="0"/>
        <v>－</v>
      </c>
    </row>
    <row r="53" spans="1:8" ht="16.5" customHeight="1">
      <c r="A53" s="21">
        <v>352012</v>
      </c>
      <c r="B53" s="84" t="str">
        <f>INDEX(決算データ!$A$12:$AE$2000,MATCH($A53,INDEX(決算データ!$C$12:$C$2000,),),5)</f>
        <v>下関市</v>
      </c>
      <c r="C53" s="90" t="e">
        <f>INDEX(決算データ!$A$13:$DT$2000,MATCH(C$3&amp;$A53,INDEX(決算データ!$A$13:$A$2000&amp;決算データ!$C$13:$C$2000,),),ＴＯＰ!$K$3+5)</f>
        <v>#N/A</v>
      </c>
      <c r="D53" s="90" t="e">
        <f>INDEX(決算データ!$A$13:$DT$2000,MATCH(D$3&amp;$A53,INDEX(決算データ!$A$13:$A$2000&amp;決算データ!$C$13:$C$2000,),),ＴＯＰ!$K$3+5)</f>
        <v>#N/A</v>
      </c>
      <c r="E53" s="90" t="e">
        <f>INDEX(決算データ!$A$13:$DT$2000,MATCH(E$3&amp;$A53,INDEX(決算データ!$A$13:$A$2000&amp;決算データ!$C$13:$C$2000,),),ＴＯＰ!$K$3+5)</f>
        <v>#N/A</v>
      </c>
      <c r="F53" s="90" t="e">
        <f>INDEX(決算データ!$A$13:$DT$2000,MATCH(F$3&amp;$A53,INDEX(決算データ!$A$13:$A$2000&amp;決算データ!$C$13:$C$2000,),),ＴＯＰ!$K$3+5)</f>
        <v>#N/A</v>
      </c>
      <c r="G53" s="90" t="e">
        <f>INDEX(決算データ!$A$13:$DT$2000,MATCH(G$3&amp;$A53,INDEX(決算データ!$A$13:$A$2000&amp;決算データ!$C$13:$C$2000,),),ＴＯＰ!$K$3+5)</f>
        <v>#N/A</v>
      </c>
      <c r="H53" s="91" t="str">
        <f t="shared" si="0"/>
        <v>－</v>
      </c>
    </row>
    <row r="54" spans="1:8" ht="16.5" customHeight="1">
      <c r="A54" s="21">
        <v>372013</v>
      </c>
      <c r="B54" s="84" t="str">
        <f>INDEX(決算データ!$A$12:$AE$2000,MATCH($A54,INDEX(決算データ!$C$12:$C$2000,),),5)</f>
        <v>高松市</v>
      </c>
      <c r="C54" s="90" t="e">
        <f>INDEX(決算データ!$A$13:$DT$2000,MATCH(C$3&amp;$A54,INDEX(決算データ!$A$13:$A$2000&amp;決算データ!$C$13:$C$2000,),),ＴＯＰ!$K$3+5)</f>
        <v>#N/A</v>
      </c>
      <c r="D54" s="90" t="e">
        <f>INDEX(決算データ!$A$13:$DT$2000,MATCH(D$3&amp;$A54,INDEX(決算データ!$A$13:$A$2000&amp;決算データ!$C$13:$C$2000,),),ＴＯＰ!$K$3+5)</f>
        <v>#N/A</v>
      </c>
      <c r="E54" s="90" t="e">
        <f>INDEX(決算データ!$A$13:$DT$2000,MATCH(E$3&amp;$A54,INDEX(決算データ!$A$13:$A$2000&amp;決算データ!$C$13:$C$2000,),),ＴＯＰ!$K$3+5)</f>
        <v>#N/A</v>
      </c>
      <c r="F54" s="90" t="e">
        <f>INDEX(決算データ!$A$13:$DT$2000,MATCH(F$3&amp;$A54,INDEX(決算データ!$A$13:$A$2000&amp;決算データ!$C$13:$C$2000,),),ＴＯＰ!$K$3+5)</f>
        <v>#N/A</v>
      </c>
      <c r="G54" s="90" t="e">
        <f>INDEX(決算データ!$A$13:$DT$2000,MATCH(G$3&amp;$A54,INDEX(決算データ!$A$13:$A$2000&amp;決算データ!$C$13:$C$2000,),),ＴＯＰ!$K$3+5)</f>
        <v>#N/A</v>
      </c>
      <c r="H54" s="91" t="str">
        <f t="shared" si="0"/>
        <v>－</v>
      </c>
    </row>
    <row r="55" spans="1:8" ht="16.5" customHeight="1">
      <c r="A55" s="21">
        <v>382019</v>
      </c>
      <c r="B55" s="84" t="str">
        <f>INDEX(決算データ!$A$12:$AE$2000,MATCH($A55,INDEX(決算データ!$C$12:$C$2000,),),5)</f>
        <v>松山市</v>
      </c>
      <c r="C55" s="90" t="e">
        <f>INDEX(決算データ!$A$13:$DT$2000,MATCH(C$3&amp;$A55,INDEX(決算データ!$A$13:$A$2000&amp;決算データ!$C$13:$C$2000,),),ＴＯＰ!$K$3+5)</f>
        <v>#N/A</v>
      </c>
      <c r="D55" s="90" t="e">
        <f>INDEX(決算データ!$A$13:$DT$2000,MATCH(D$3&amp;$A55,INDEX(決算データ!$A$13:$A$2000&amp;決算データ!$C$13:$C$2000,),),ＴＯＰ!$K$3+5)</f>
        <v>#N/A</v>
      </c>
      <c r="E55" s="90" t="e">
        <f>INDEX(決算データ!$A$13:$DT$2000,MATCH(E$3&amp;$A55,INDEX(決算データ!$A$13:$A$2000&amp;決算データ!$C$13:$C$2000,),),ＴＯＰ!$K$3+5)</f>
        <v>#N/A</v>
      </c>
      <c r="F55" s="90" t="e">
        <f>INDEX(決算データ!$A$13:$DT$2000,MATCH(F$3&amp;$A55,INDEX(決算データ!$A$13:$A$2000&amp;決算データ!$C$13:$C$2000,),),ＴＯＰ!$K$3+5)</f>
        <v>#N/A</v>
      </c>
      <c r="G55" s="90" t="e">
        <f>INDEX(決算データ!$A$13:$DT$2000,MATCH(G$3&amp;$A55,INDEX(決算データ!$A$13:$A$2000&amp;決算データ!$C$13:$C$2000,),),ＴＯＰ!$K$3+5)</f>
        <v>#N/A</v>
      </c>
      <c r="H55" s="91" t="str">
        <f t="shared" si="0"/>
        <v>－</v>
      </c>
    </row>
    <row r="56" spans="1:8" ht="16.5" customHeight="1">
      <c r="A56" s="21">
        <v>392014</v>
      </c>
      <c r="B56" s="84" t="str">
        <f>INDEX(決算データ!$A$12:$AE$2000,MATCH($A56,INDEX(決算データ!$C$12:$C$2000,),),5)</f>
        <v>高知市</v>
      </c>
      <c r="C56" s="90" t="e">
        <f>INDEX(決算データ!$A$13:$DT$2000,MATCH(C$3&amp;$A56,INDEX(決算データ!$A$13:$A$2000&amp;決算データ!$C$13:$C$2000,),),ＴＯＰ!$K$3+5)</f>
        <v>#N/A</v>
      </c>
      <c r="D56" s="90" t="e">
        <f>INDEX(決算データ!$A$13:$DT$2000,MATCH(D$3&amp;$A56,INDEX(決算データ!$A$13:$A$2000&amp;決算データ!$C$13:$C$2000,),),ＴＯＰ!$K$3+5)</f>
        <v>#N/A</v>
      </c>
      <c r="E56" s="90" t="e">
        <f>INDEX(決算データ!$A$13:$DT$2000,MATCH(E$3&amp;$A56,INDEX(決算データ!$A$13:$A$2000&amp;決算データ!$C$13:$C$2000,),),ＴＯＰ!$K$3+5)</f>
        <v>#N/A</v>
      </c>
      <c r="F56" s="90" t="e">
        <f>INDEX(決算データ!$A$13:$DT$2000,MATCH(F$3&amp;$A56,INDEX(決算データ!$A$13:$A$2000&amp;決算データ!$C$13:$C$2000,),),ＴＯＰ!$K$3+5)</f>
        <v>#N/A</v>
      </c>
      <c r="G56" s="90" t="e">
        <f>INDEX(決算データ!$A$13:$DT$2000,MATCH(G$3&amp;$A56,INDEX(決算データ!$A$13:$A$2000&amp;決算データ!$C$13:$C$2000,),),ＴＯＰ!$K$3+5)</f>
        <v>#N/A</v>
      </c>
      <c r="H56" s="91" t="str">
        <f t="shared" si="0"/>
        <v>－</v>
      </c>
    </row>
    <row r="57" spans="1:8" ht="16.5" customHeight="1">
      <c r="A57" s="21">
        <v>402036</v>
      </c>
      <c r="B57" s="84" t="str">
        <f>INDEX(決算データ!$A$12:$AE$2000,MATCH($A57,INDEX(決算データ!$C$12:$C$2000,),),5)</f>
        <v>久留米市</v>
      </c>
      <c r="C57" s="90" t="e">
        <f>INDEX(決算データ!$A$13:$DT$2000,MATCH(C$3&amp;$A57,INDEX(決算データ!$A$13:$A$2000&amp;決算データ!$C$13:$C$2000,),),ＴＯＰ!$K$3+5)</f>
        <v>#N/A</v>
      </c>
      <c r="D57" s="90" t="e">
        <f>INDEX(決算データ!$A$13:$DT$2000,MATCH(D$3&amp;$A57,INDEX(決算データ!$A$13:$A$2000&amp;決算データ!$C$13:$C$2000,),),ＴＯＰ!$K$3+5)</f>
        <v>#N/A</v>
      </c>
      <c r="E57" s="90" t="e">
        <f>INDEX(決算データ!$A$13:$DT$2000,MATCH(E$3&amp;$A57,INDEX(決算データ!$A$13:$A$2000&amp;決算データ!$C$13:$C$2000,),),ＴＯＰ!$K$3+5)</f>
        <v>#N/A</v>
      </c>
      <c r="F57" s="90" t="e">
        <f>INDEX(決算データ!$A$13:$DT$2000,MATCH(F$3&amp;$A57,INDEX(決算データ!$A$13:$A$2000&amp;決算データ!$C$13:$C$2000,),),ＴＯＰ!$K$3+5)</f>
        <v>#N/A</v>
      </c>
      <c r="G57" s="90" t="e">
        <f>INDEX(決算データ!$A$13:$DT$2000,MATCH(G$3&amp;$A57,INDEX(決算データ!$A$13:$A$2000&amp;決算データ!$C$13:$C$2000,),),ＴＯＰ!$K$3+5)</f>
        <v>#N/A</v>
      </c>
      <c r="H57" s="91" t="str">
        <f t="shared" si="0"/>
        <v>－</v>
      </c>
    </row>
    <row r="58" spans="1:8" ht="16.5" customHeight="1">
      <c r="A58" s="21">
        <v>422011</v>
      </c>
      <c r="B58" s="84" t="str">
        <f>INDEX(決算データ!$A$12:$AE$2000,MATCH($A58,INDEX(決算データ!$C$12:$C$2000,),),5)</f>
        <v>長崎市</v>
      </c>
      <c r="C58" s="90" t="e">
        <f>INDEX(決算データ!$A$13:$DT$2000,MATCH(C$3&amp;$A58,INDEX(決算データ!$A$13:$A$2000&amp;決算データ!$C$13:$C$2000,),),ＴＯＰ!$K$3+5)</f>
        <v>#N/A</v>
      </c>
      <c r="D58" s="90" t="e">
        <f>INDEX(決算データ!$A$13:$DT$2000,MATCH(D$3&amp;$A58,INDEX(決算データ!$A$13:$A$2000&amp;決算データ!$C$13:$C$2000,),),ＴＯＰ!$K$3+5)</f>
        <v>#N/A</v>
      </c>
      <c r="E58" s="90" t="e">
        <f>INDEX(決算データ!$A$13:$DT$2000,MATCH(E$3&amp;$A58,INDEX(決算データ!$A$13:$A$2000&amp;決算データ!$C$13:$C$2000,),),ＴＯＰ!$K$3+5)</f>
        <v>#N/A</v>
      </c>
      <c r="F58" s="90" t="e">
        <f>INDEX(決算データ!$A$13:$DT$2000,MATCH(F$3&amp;$A58,INDEX(決算データ!$A$13:$A$2000&amp;決算データ!$C$13:$C$2000,),),ＴＯＰ!$K$3+5)</f>
        <v>#N/A</v>
      </c>
      <c r="G58" s="90" t="e">
        <f>INDEX(決算データ!$A$13:$DT$2000,MATCH(G$3&amp;$A58,INDEX(決算データ!$A$13:$A$2000&amp;決算データ!$C$13:$C$2000,),),ＴＯＰ!$K$3+5)</f>
        <v>#N/A</v>
      </c>
      <c r="H58" s="91" t="str">
        <f t="shared" si="0"/>
        <v>－</v>
      </c>
    </row>
    <row r="59" spans="1:8" ht="16.5" customHeight="1">
      <c r="A59" s="21">
        <v>422029</v>
      </c>
      <c r="B59" s="84" t="str">
        <f>INDEX(決算データ!$A$12:$AE$2000,MATCH($A59,INDEX(決算データ!$C$12:$C$2000,),),5)</f>
        <v>佐世保市</v>
      </c>
      <c r="C59" s="90" t="e">
        <f>INDEX(決算データ!$A$13:$DT$2000,MATCH(C$3&amp;$A59,INDEX(決算データ!$A$13:$A$2000&amp;決算データ!$C$13:$C$2000,),),ＴＯＰ!$K$3+5)</f>
        <v>#N/A</v>
      </c>
      <c r="D59" s="90" t="e">
        <f>INDEX(決算データ!$A$13:$DT$2000,MATCH(D$3&amp;$A59,INDEX(決算データ!$A$13:$A$2000&amp;決算データ!$C$13:$C$2000,),),ＴＯＰ!$K$3+5)</f>
        <v>#N/A</v>
      </c>
      <c r="E59" s="90" t="e">
        <f>INDEX(決算データ!$A$13:$DT$2000,MATCH(E$3&amp;$A59,INDEX(決算データ!$A$13:$A$2000&amp;決算データ!$C$13:$C$2000,),),ＴＯＰ!$K$3+5)</f>
        <v>#N/A</v>
      </c>
      <c r="F59" s="90" t="e">
        <f>INDEX(決算データ!$A$13:$DT$2000,MATCH(F$3&amp;$A59,INDEX(決算データ!$A$13:$A$2000&amp;決算データ!$C$13:$C$2000,),),ＴＯＰ!$K$3+5)</f>
        <v>#N/A</v>
      </c>
      <c r="G59" s="90" t="e">
        <f>INDEX(決算データ!$A$13:$DT$2000,MATCH(G$3&amp;$A59,INDEX(決算データ!$A$13:$A$2000&amp;決算データ!$C$13:$C$2000,),),ＴＯＰ!$K$3+5)</f>
        <v>#N/A</v>
      </c>
      <c r="H59" s="91" t="str">
        <f t="shared" si="0"/>
        <v>－</v>
      </c>
    </row>
    <row r="60" spans="1:8" ht="16.5" customHeight="1">
      <c r="A60" s="21">
        <v>442011</v>
      </c>
      <c r="B60" s="84" t="str">
        <f>INDEX(決算データ!$A$12:$AE$2000,MATCH($A60,INDEX(決算データ!$C$12:$C$2000,),),5)</f>
        <v>大分市</v>
      </c>
      <c r="C60" s="90" t="e">
        <f>INDEX(決算データ!$A$13:$DT$2000,MATCH(C$3&amp;$A60,INDEX(決算データ!$A$13:$A$2000&amp;決算データ!$C$13:$C$2000,),),ＴＯＰ!$K$3+5)</f>
        <v>#N/A</v>
      </c>
      <c r="D60" s="90" t="e">
        <f>INDEX(決算データ!$A$13:$DT$2000,MATCH(D$3&amp;$A60,INDEX(決算データ!$A$13:$A$2000&amp;決算データ!$C$13:$C$2000,),),ＴＯＰ!$K$3+5)</f>
        <v>#N/A</v>
      </c>
      <c r="E60" s="90" t="e">
        <f>INDEX(決算データ!$A$13:$DT$2000,MATCH(E$3&amp;$A60,INDEX(決算データ!$A$13:$A$2000&amp;決算データ!$C$13:$C$2000,),),ＴＯＰ!$K$3+5)</f>
        <v>#N/A</v>
      </c>
      <c r="F60" s="90" t="e">
        <f>INDEX(決算データ!$A$13:$DT$2000,MATCH(F$3&amp;$A60,INDEX(決算データ!$A$13:$A$2000&amp;決算データ!$C$13:$C$2000,),),ＴＯＰ!$K$3+5)</f>
        <v>#N/A</v>
      </c>
      <c r="G60" s="90" t="e">
        <f>INDEX(決算データ!$A$13:$DT$2000,MATCH(G$3&amp;$A60,INDEX(決算データ!$A$13:$A$2000&amp;決算データ!$C$13:$C$2000,),),ＴＯＰ!$K$3+5)</f>
        <v>#N/A</v>
      </c>
      <c r="H60" s="91" t="str">
        <f t="shared" si="0"/>
        <v>－</v>
      </c>
    </row>
    <row r="61" spans="1:8" ht="16.5" customHeight="1">
      <c r="A61" s="21">
        <v>452017</v>
      </c>
      <c r="B61" s="84" t="str">
        <f>INDEX(決算データ!$A$12:$AE$2000,MATCH($A61,INDEX(決算データ!$C$12:$C$2000,),),5)</f>
        <v>宮崎市</v>
      </c>
      <c r="C61" s="90" t="e">
        <f>INDEX(決算データ!$A$13:$DT$2000,MATCH(C$3&amp;$A61,INDEX(決算データ!$A$13:$A$2000&amp;決算データ!$C$13:$C$2000,),),ＴＯＰ!$K$3+5)</f>
        <v>#N/A</v>
      </c>
      <c r="D61" s="90" t="e">
        <f>INDEX(決算データ!$A$13:$DT$2000,MATCH(D$3&amp;$A61,INDEX(決算データ!$A$13:$A$2000&amp;決算データ!$C$13:$C$2000,),),ＴＯＰ!$K$3+5)</f>
        <v>#N/A</v>
      </c>
      <c r="E61" s="90" t="e">
        <f>INDEX(決算データ!$A$13:$DT$2000,MATCH(E$3&amp;$A61,INDEX(決算データ!$A$13:$A$2000&amp;決算データ!$C$13:$C$2000,),),ＴＯＰ!$K$3+5)</f>
        <v>#N/A</v>
      </c>
      <c r="F61" s="90" t="e">
        <f>INDEX(決算データ!$A$13:$DT$2000,MATCH(F$3&amp;$A61,INDEX(決算データ!$A$13:$A$2000&amp;決算データ!$C$13:$C$2000,),),ＴＯＰ!$K$3+5)</f>
        <v>#N/A</v>
      </c>
      <c r="G61" s="90" t="e">
        <f>INDEX(決算データ!$A$13:$DT$2000,MATCH(G$3&amp;$A61,INDEX(決算データ!$A$13:$A$2000&amp;決算データ!$C$13:$C$2000,),),ＴＯＰ!$K$3+5)</f>
        <v>#N/A</v>
      </c>
      <c r="H61" s="91" t="str">
        <f t="shared" si="0"/>
        <v>－</v>
      </c>
    </row>
    <row r="62" spans="1:8" ht="16.5" customHeight="1">
      <c r="A62" s="21">
        <v>462012</v>
      </c>
      <c r="B62" s="84" t="str">
        <f>INDEX(決算データ!$A$12:$AE$2000,MATCH($A62,INDEX(決算データ!$C$12:$C$2000,),),5)</f>
        <v>鹿児島市</v>
      </c>
      <c r="C62" s="90" t="e">
        <f>INDEX(決算データ!$A$13:$DT$2000,MATCH(C$3&amp;$A62,INDEX(決算データ!$A$13:$A$2000&amp;決算データ!$C$13:$C$2000,),),ＴＯＰ!$K$3+5)</f>
        <v>#N/A</v>
      </c>
      <c r="D62" s="90" t="e">
        <f>INDEX(決算データ!$A$13:$DT$2000,MATCH(D$3&amp;$A62,INDEX(決算データ!$A$13:$A$2000&amp;決算データ!$C$13:$C$2000,),),ＴＯＰ!$K$3+5)</f>
        <v>#N/A</v>
      </c>
      <c r="E62" s="90" t="e">
        <f>INDEX(決算データ!$A$13:$DT$2000,MATCH(E$3&amp;$A62,INDEX(決算データ!$A$13:$A$2000&amp;決算データ!$C$13:$C$2000,),),ＴＯＰ!$K$3+5)</f>
        <v>#N/A</v>
      </c>
      <c r="F62" s="90" t="e">
        <f>INDEX(決算データ!$A$13:$DT$2000,MATCH(F$3&amp;$A62,INDEX(決算データ!$A$13:$A$2000&amp;決算データ!$C$13:$C$2000,),),ＴＯＰ!$K$3+5)</f>
        <v>#N/A</v>
      </c>
      <c r="G62" s="90" t="e">
        <f>INDEX(決算データ!$A$13:$DT$2000,MATCH(G$3&amp;$A62,INDEX(決算データ!$A$13:$A$2000&amp;決算データ!$C$13:$C$2000,),),ＴＯＰ!$K$3+5)</f>
        <v>#N/A</v>
      </c>
      <c r="H62" s="91" t="str">
        <f t="shared" si="0"/>
        <v>－</v>
      </c>
    </row>
    <row r="63" spans="1:8" ht="16.5" customHeight="1">
      <c r="A63" s="21">
        <v>472018</v>
      </c>
      <c r="B63" s="86" t="str">
        <f>INDEX(決算データ!$A$12:$AE$2000,MATCH($A63,INDEX(決算データ!$C$12:$C$2000,),),5)</f>
        <v>那覇市</v>
      </c>
      <c r="C63" s="95" t="e">
        <f>INDEX(決算データ!$A$13:$DT$2000,MATCH(C$3&amp;$A63,INDEX(決算データ!$A$13:$A$2000&amp;決算データ!$C$13:$C$2000,),),ＴＯＰ!$K$3+5)</f>
        <v>#N/A</v>
      </c>
      <c r="D63" s="95" t="e">
        <f>INDEX(決算データ!$A$13:$DT$2000,MATCH(D$3&amp;$A63,INDEX(決算データ!$A$13:$A$2000&amp;決算データ!$C$13:$C$2000,),),ＴＯＰ!$K$3+5)</f>
        <v>#N/A</v>
      </c>
      <c r="E63" s="95" t="e">
        <f>INDEX(決算データ!$A$13:$DT$2000,MATCH(E$3&amp;$A63,INDEX(決算データ!$A$13:$A$2000&amp;決算データ!$C$13:$C$2000,),),ＴＯＰ!$K$3+5)</f>
        <v>#N/A</v>
      </c>
      <c r="F63" s="95" t="e">
        <f>INDEX(決算データ!$A$13:$DT$2000,MATCH(F$3&amp;$A63,INDEX(決算データ!$A$13:$A$2000&amp;決算データ!$C$13:$C$2000,),),ＴＯＰ!$K$3+5)</f>
        <v>#N/A</v>
      </c>
      <c r="G63" s="95" t="e">
        <f>INDEX(決算データ!$A$13:$DT$2000,MATCH(G$3&amp;$A63,INDEX(決算データ!$A$13:$A$2000&amp;決算データ!$C$13:$C$2000,),),ＴＯＰ!$K$3+5)</f>
        <v>#N/A</v>
      </c>
      <c r="H63" s="96" t="str">
        <f t="shared" si="0"/>
        <v>－</v>
      </c>
    </row>
  </sheetData>
  <sheetProtection sheet="1" objects="1" scenarios="1" selectLockedCells="1"/>
  <mergeCells count="1">
    <mergeCell ref="B2:E2"/>
  </mergeCells>
  <phoneticPr fontId="5"/>
  <conditionalFormatting sqref="C4:G63">
    <cfRule type="expression" dxfId="4" priority="3">
      <formula>SUM($C$4:$C$63)-INT(SUM($C$4:$C$63))&gt;0</formula>
    </cfRule>
  </conditionalFormatting>
  <conditionalFormatting sqref="H4:H63">
    <cfRule type="top10" dxfId="3" priority="1" bottom="1" rank="5"/>
  </conditionalFormatting>
  <hyperlinks>
    <hyperlink ref="F1" location="'グラフ（中核市）'!A1" display="グラフ表示"/>
    <hyperlink ref="G1" location="ＴＯＰ!A1" display="TOPへ戻る"/>
  </hyperlinks>
  <pageMargins left="0.7" right="0.7" top="0.75" bottom="0.75" header="0.3" footer="0.3"/>
  <pageSetup paperSize="9" scale="74" orientation="portrait" r:id="rId1"/>
  <headerFooter>
    <oddHeader>&amp;L&amp;"HG丸ｺﾞｼｯｸM-PRO,太字"&amp;14盛岡市議会情報データベース&amp;12
　②財政指標による都市間比較（歳入内訳）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49"/>
  <sheetViews>
    <sheetView view="pageLayout" topLeftCell="B1" zoomScaleNormal="100" workbookViewId="0">
      <selection activeCell="F1" sqref="F1"/>
    </sheetView>
  </sheetViews>
  <sheetFormatPr defaultColWidth="3.125" defaultRowHeight="16.5" customHeight="1"/>
  <cols>
    <col min="1" max="1" width="11.875" style="13" hidden="1" customWidth="1"/>
    <col min="2" max="2" width="12" style="13" customWidth="1"/>
    <col min="3" max="7" width="12.25" style="13" customWidth="1"/>
    <col min="8" max="8" width="8.875" style="13" customWidth="1"/>
    <col min="9" max="16384" width="3.125" style="13"/>
  </cols>
  <sheetData>
    <row r="1" spans="1:8" ht="22.5" customHeight="1">
      <c r="B1" s="14" t="s">
        <v>19</v>
      </c>
      <c r="F1" s="15" t="s">
        <v>6</v>
      </c>
      <c r="G1" s="16" t="s">
        <v>13</v>
      </c>
    </row>
    <row r="2" spans="1:8" ht="16.5" customHeight="1">
      <c r="B2" s="204" t="str">
        <f>"○"&amp;ＴＯＰ!F5</f>
        <v>○</v>
      </c>
      <c r="C2" s="204"/>
      <c r="D2" s="204"/>
      <c r="E2" s="204"/>
      <c r="G2" s="72" t="s">
        <v>233</v>
      </c>
    </row>
    <row r="3" spans="1:8" s="20" customFormat="1" ht="15.75" customHeight="1">
      <c r="A3" s="17" t="s">
        <v>7</v>
      </c>
      <c r="B3" s="18" t="s">
        <v>605</v>
      </c>
      <c r="C3" s="19">
        <f>決算データ!A5</f>
        <v>2014</v>
      </c>
      <c r="D3" s="19">
        <f>決算データ!B5</f>
        <v>2015</v>
      </c>
      <c r="E3" s="19">
        <f>決算データ!C5</f>
        <v>2016</v>
      </c>
      <c r="F3" s="19">
        <f>決算データ!D5</f>
        <v>2017</v>
      </c>
      <c r="G3" s="19">
        <f>決算データ!E5</f>
        <v>2018</v>
      </c>
      <c r="H3" s="74" t="str">
        <f>'集計表（岩手県内）'!H3</f>
        <v>2018順位</v>
      </c>
    </row>
    <row r="4" spans="1:8" ht="15.75" customHeight="1">
      <c r="A4" s="21">
        <v>11002</v>
      </c>
      <c r="B4" s="22" t="str">
        <f>INDEX(決算データ!$A$13:$DT$2000,MATCH($A4,INDEX(決算データ!$C$13:$C$2000,),),5)</f>
        <v>札幌市</v>
      </c>
      <c r="C4" s="23" t="e">
        <f>INDEX(決算データ!$A$13:$DT$2000,MATCH(C$3&amp;$A4,INDEX(決算データ!$A$13:$A$2000&amp;決算データ!$C$13:$C$2000,),),ＴＯＰ!$K$3+5)</f>
        <v>#N/A</v>
      </c>
      <c r="D4" s="23" t="e">
        <f>INDEX(決算データ!$A$13:$DT$2000,MATCH(D$3&amp;$A4,INDEX(決算データ!$A$13:$A$2000&amp;決算データ!$C$13:$C$2000,),),ＴＯＰ!$K$3+5)</f>
        <v>#N/A</v>
      </c>
      <c r="E4" s="23" t="e">
        <f>INDEX(決算データ!$A$13:$DT$2000,MATCH(E$3&amp;$A4,INDEX(決算データ!$A$13:$A$2000&amp;決算データ!$C$13:$C$2000,),),ＴＯＰ!$K$3+5)</f>
        <v>#N/A</v>
      </c>
      <c r="F4" s="23" t="e">
        <f>INDEX(決算データ!$A$13:$DT$2000,MATCH(F$3&amp;$A4,INDEX(決算データ!$A$13:$A$2000&amp;決算データ!$C$13:$C$2000,),),ＴＯＰ!$K$3+5)</f>
        <v>#N/A</v>
      </c>
      <c r="G4" s="23" t="e">
        <f>INDEX(決算データ!$A$13:$DT$2000,MATCH(G$3&amp;$A4,INDEX(決算データ!$A$13:$A$2000&amp;決算データ!$C$13:$C$2000,),),ＴＯＰ!$K$3+5)</f>
        <v>#N/A</v>
      </c>
      <c r="H4" s="24" t="str">
        <f>IF(ISERROR(RANK(G4,$G$4:$G$49))=TRUE,"－",RANK(G4,$G$4:$G$49))</f>
        <v>－</v>
      </c>
    </row>
    <row r="5" spans="1:8" ht="15.75" customHeight="1">
      <c r="A5" s="21">
        <v>22012</v>
      </c>
      <c r="B5" s="25" t="str">
        <f>INDEX(決算データ!$A$13:$DT$2000,MATCH($A5,INDEX(決算データ!$C$13:$C$2000,),),5)</f>
        <v>青森市</v>
      </c>
      <c r="C5" s="26" t="e">
        <f>INDEX(決算データ!$A$13:$DT$2000,MATCH(C$3&amp;$A5,INDEX(決算データ!$A$13:$A$2000&amp;決算データ!$C$13:$C$2000,),),ＴＯＰ!$K$3+5)</f>
        <v>#N/A</v>
      </c>
      <c r="D5" s="26" t="e">
        <f>INDEX(決算データ!$A$13:$DT$2000,MATCH(D$3&amp;$A5,INDEX(決算データ!$A$13:$A$2000&amp;決算データ!$C$13:$C$2000,),),ＴＯＰ!$K$3+5)</f>
        <v>#N/A</v>
      </c>
      <c r="E5" s="26" t="e">
        <f>INDEX(決算データ!$A$13:$DT$2000,MATCH(E$3&amp;$A5,INDEX(決算データ!$A$13:$A$2000&amp;決算データ!$C$13:$C$2000,),),ＴＯＰ!$K$3+5)</f>
        <v>#N/A</v>
      </c>
      <c r="F5" s="26" t="e">
        <f>INDEX(決算データ!$A$13:$DT$2000,MATCH(F$3&amp;$A5,INDEX(決算データ!$A$13:$A$2000&amp;決算データ!$C$13:$C$2000,),),ＴＯＰ!$K$3+5)</f>
        <v>#N/A</v>
      </c>
      <c r="G5" s="26" t="e">
        <f>INDEX(決算データ!$A$13:$DT$2000,MATCH(G$3&amp;$A5,INDEX(決算データ!$A$13:$A$2000&amp;決算データ!$C$13:$C$2000,),),ＴＯＰ!$K$3+5)</f>
        <v>#N/A</v>
      </c>
      <c r="H5" s="27" t="str">
        <f t="shared" ref="H5:H49" si="0">IF(ISERROR(RANK(G5,$G$4:$G$49))=TRUE,"－",RANK(G5,$G$4:$G$49))</f>
        <v>－</v>
      </c>
    </row>
    <row r="6" spans="1:8" ht="15.75" customHeight="1">
      <c r="A6" s="21">
        <v>32018</v>
      </c>
      <c r="B6" s="28" t="str">
        <f>INDEX(決算データ!$A$13:$DT$2000,MATCH($A6,INDEX(決算データ!$C$13:$C$2000,),),5)</f>
        <v>盛岡市</v>
      </c>
      <c r="C6" s="29" t="e">
        <f>INDEX(決算データ!$A$13:$DT$2000,MATCH(C$3&amp;$A6,INDEX(決算データ!$A$13:$A$2000&amp;決算データ!$C$13:$C$2000,),),ＴＯＰ!$K$3+5)</f>
        <v>#N/A</v>
      </c>
      <c r="D6" s="29" t="e">
        <f>INDEX(決算データ!$A$13:$DT$2000,MATCH(D$3&amp;$A6,INDEX(決算データ!$A$13:$A$2000&amp;決算データ!$C$13:$C$2000,),),ＴＯＰ!$K$3+5)</f>
        <v>#N/A</v>
      </c>
      <c r="E6" s="29" t="e">
        <f>INDEX(決算データ!$A$13:$DT$2000,MATCH(E$3&amp;$A6,INDEX(決算データ!$A$13:$A$2000&amp;決算データ!$C$13:$C$2000,),),ＴＯＰ!$K$3+5)</f>
        <v>#N/A</v>
      </c>
      <c r="F6" s="29" t="e">
        <f>INDEX(決算データ!$A$13:$DT$2000,MATCH(F$3&amp;$A6,INDEX(決算データ!$A$13:$A$2000&amp;決算データ!$C$13:$C$2000,),),ＴＯＰ!$K$3+5)</f>
        <v>#N/A</v>
      </c>
      <c r="G6" s="29" t="e">
        <f>INDEX(決算データ!$A$13:$DT$2000,MATCH(G$3&amp;$A6,INDEX(決算データ!$A$13:$A$2000&amp;決算データ!$C$13:$C$2000,),),ＴＯＰ!$K$3+5)</f>
        <v>#N/A</v>
      </c>
      <c r="H6" s="27" t="str">
        <f t="shared" si="0"/>
        <v>－</v>
      </c>
    </row>
    <row r="7" spans="1:8" ht="15.75" customHeight="1">
      <c r="A7" s="21">
        <v>41009</v>
      </c>
      <c r="B7" s="25" t="str">
        <f>INDEX(決算データ!$A$13:$DT$2000,MATCH($A7,INDEX(決算データ!$C$13:$C$2000,),),5)</f>
        <v>仙台市</v>
      </c>
      <c r="C7" s="38" t="e">
        <f>INDEX(決算データ!$A$13:$DT$2000,MATCH(C$3&amp;$A7,INDEX(決算データ!$A$13:$A$2000&amp;決算データ!$C$13:$C$2000,),),ＴＯＰ!$K$3+5)</f>
        <v>#N/A</v>
      </c>
      <c r="D7" s="38" t="e">
        <f>INDEX(決算データ!$A$13:$DT$2000,MATCH(D$3&amp;$A7,INDEX(決算データ!$A$13:$A$2000&amp;決算データ!$C$13:$C$2000,),),ＴＯＰ!$K$3+5)</f>
        <v>#N/A</v>
      </c>
      <c r="E7" s="38" t="e">
        <f>INDEX(決算データ!$A$13:$DT$2000,MATCH(E$3&amp;$A7,INDEX(決算データ!$A$13:$A$2000&amp;決算データ!$C$13:$C$2000,),),ＴＯＰ!$K$3+5)</f>
        <v>#N/A</v>
      </c>
      <c r="F7" s="38" t="e">
        <f>INDEX(決算データ!$A$13:$DT$2000,MATCH(F$3&amp;$A7,INDEX(決算データ!$A$13:$A$2000&amp;決算データ!$C$13:$C$2000,),),ＴＯＰ!$K$3+5)</f>
        <v>#N/A</v>
      </c>
      <c r="G7" s="38" t="e">
        <f>INDEX(決算データ!$A$13:$DT$2000,MATCH(G$3&amp;$A7,INDEX(決算データ!$A$13:$A$2000&amp;決算データ!$C$13:$C$2000,),),ＴＯＰ!$K$3+5)</f>
        <v>#N/A</v>
      </c>
      <c r="H7" s="30" t="str">
        <f t="shared" si="0"/>
        <v>－</v>
      </c>
    </row>
    <row r="8" spans="1:8" ht="15.75" customHeight="1">
      <c r="A8" s="21">
        <v>52019</v>
      </c>
      <c r="B8" s="25" t="str">
        <f>INDEX(決算データ!$A$13:$DT$2000,MATCH($A8,INDEX(決算データ!$C$13:$C$2000,),),5)</f>
        <v>秋田市</v>
      </c>
      <c r="C8" s="26" t="e">
        <f>INDEX(決算データ!$A$13:$DT$2000,MATCH(C$3&amp;$A8,INDEX(決算データ!$A$13:$A$2000&amp;決算データ!$C$13:$C$2000,),),ＴＯＰ!$K$3+5)</f>
        <v>#N/A</v>
      </c>
      <c r="D8" s="26" t="e">
        <f>INDEX(決算データ!$A$13:$DT$2000,MATCH(D$3&amp;$A8,INDEX(決算データ!$A$13:$A$2000&amp;決算データ!$C$13:$C$2000,),),ＴＯＰ!$K$3+5)</f>
        <v>#N/A</v>
      </c>
      <c r="E8" s="26" t="e">
        <f>INDEX(決算データ!$A$13:$DT$2000,MATCH(E$3&amp;$A8,INDEX(決算データ!$A$13:$A$2000&amp;決算データ!$C$13:$C$2000,),),ＴＯＰ!$K$3+5)</f>
        <v>#N/A</v>
      </c>
      <c r="F8" s="26" t="e">
        <f>INDEX(決算データ!$A$13:$DT$2000,MATCH(F$3&amp;$A8,INDEX(決算データ!$A$13:$A$2000&amp;決算データ!$C$13:$C$2000,),),ＴＯＰ!$K$3+5)</f>
        <v>#N/A</v>
      </c>
      <c r="G8" s="26" t="e">
        <f>INDEX(決算データ!$A$13:$DT$2000,MATCH(G$3&amp;$A8,INDEX(決算データ!$A$13:$A$2000&amp;決算データ!$C$13:$C$2000,),),ＴＯＰ!$K$3+5)</f>
        <v>#N/A</v>
      </c>
      <c r="H8" s="27" t="str">
        <f t="shared" si="0"/>
        <v>－</v>
      </c>
    </row>
    <row r="9" spans="1:8" ht="15.75" customHeight="1">
      <c r="A9" s="21">
        <v>62014</v>
      </c>
      <c r="B9" s="25" t="str">
        <f>INDEX(決算データ!$A$13:$DT$2000,MATCH($A9,INDEX(決算データ!$C$13:$C$2000,),),5)</f>
        <v>山形市</v>
      </c>
      <c r="C9" s="26" t="e">
        <f>INDEX(決算データ!$A$13:$DT$2000,MATCH(C$3&amp;$A9,INDEX(決算データ!$A$13:$A$2000&amp;決算データ!$C$13:$C$2000,),),ＴＯＰ!$K$3+5)</f>
        <v>#N/A</v>
      </c>
      <c r="D9" s="26" t="e">
        <f>INDEX(決算データ!$A$13:$DT$2000,MATCH(D$3&amp;$A9,INDEX(決算データ!$A$13:$A$2000&amp;決算データ!$C$13:$C$2000,),),ＴＯＰ!$K$3+5)</f>
        <v>#N/A</v>
      </c>
      <c r="E9" s="26" t="e">
        <f>INDEX(決算データ!$A$13:$DT$2000,MATCH(E$3&amp;$A9,INDEX(決算データ!$A$13:$A$2000&amp;決算データ!$C$13:$C$2000,),),ＴＯＰ!$K$3+5)</f>
        <v>#N/A</v>
      </c>
      <c r="F9" s="26" t="e">
        <f>INDEX(決算データ!$A$13:$DT$2000,MATCH(F$3&amp;$A9,INDEX(決算データ!$A$13:$A$2000&amp;決算データ!$C$13:$C$2000,),),ＴＯＰ!$K$3+5)</f>
        <v>#N/A</v>
      </c>
      <c r="G9" s="26" t="e">
        <f>INDEX(決算データ!$A$13:$DT$2000,MATCH(G$3&amp;$A9,INDEX(決算データ!$A$13:$A$2000&amp;決算データ!$C$13:$C$2000,),),ＴＯＰ!$K$3+5)</f>
        <v>#N/A</v>
      </c>
      <c r="H9" s="27" t="str">
        <f t="shared" si="0"/>
        <v>－</v>
      </c>
    </row>
    <row r="10" spans="1:8" ht="15.75" customHeight="1">
      <c r="A10" s="21">
        <v>72010</v>
      </c>
      <c r="B10" s="25" t="str">
        <f>INDEX(決算データ!$A$13:$DT$2000,MATCH($A10,INDEX(決算データ!$C$13:$C$2000,),),5)</f>
        <v>福島市</v>
      </c>
      <c r="C10" s="26" t="e">
        <f>INDEX(決算データ!$A$13:$DT$2000,MATCH(C$3&amp;$A10,INDEX(決算データ!$A$13:$A$2000&amp;決算データ!$C$13:$C$2000,),),ＴＯＰ!$K$3+5)</f>
        <v>#N/A</v>
      </c>
      <c r="D10" s="26" t="e">
        <f>INDEX(決算データ!$A$13:$DT$2000,MATCH(D$3&amp;$A10,INDEX(決算データ!$A$13:$A$2000&amp;決算データ!$C$13:$C$2000,),),ＴＯＰ!$K$3+5)</f>
        <v>#N/A</v>
      </c>
      <c r="E10" s="26" t="e">
        <f>INDEX(決算データ!$A$13:$DT$2000,MATCH(E$3&amp;$A10,INDEX(決算データ!$A$13:$A$2000&amp;決算データ!$C$13:$C$2000,),),ＴＯＰ!$K$3+5)</f>
        <v>#N/A</v>
      </c>
      <c r="F10" s="26" t="e">
        <f>INDEX(決算データ!$A$13:$DT$2000,MATCH(F$3&amp;$A10,INDEX(決算データ!$A$13:$A$2000&amp;決算データ!$C$13:$C$2000,),),ＴＯＰ!$K$3+5)</f>
        <v>#N/A</v>
      </c>
      <c r="G10" s="26" t="e">
        <f>INDEX(決算データ!$A$13:$DT$2000,MATCH(G$3&amp;$A10,INDEX(決算データ!$A$13:$A$2000&amp;決算データ!$C$13:$C$2000,),),ＴＯＰ!$K$3+5)</f>
        <v>#N/A</v>
      </c>
      <c r="H10" s="27" t="str">
        <f t="shared" si="0"/>
        <v>－</v>
      </c>
    </row>
    <row r="11" spans="1:8" ht="15.75" customHeight="1">
      <c r="A11" s="21">
        <v>82015</v>
      </c>
      <c r="B11" s="25" t="str">
        <f>INDEX(決算データ!$A$13:$DT$2000,MATCH($A11,INDEX(決算データ!$C$13:$C$2000,),),5)</f>
        <v>水戸市</v>
      </c>
      <c r="C11" s="26" t="e">
        <f>INDEX(決算データ!$A$13:$DT$2000,MATCH(C$3&amp;$A11,INDEX(決算データ!$A$13:$A$2000&amp;決算データ!$C$13:$C$2000,),),ＴＯＰ!$K$3+5)</f>
        <v>#N/A</v>
      </c>
      <c r="D11" s="26" t="e">
        <f>INDEX(決算データ!$A$13:$DT$2000,MATCH(D$3&amp;$A11,INDEX(決算データ!$A$13:$A$2000&amp;決算データ!$C$13:$C$2000,),),ＴＯＰ!$K$3+5)</f>
        <v>#N/A</v>
      </c>
      <c r="E11" s="26" t="e">
        <f>INDEX(決算データ!$A$13:$DT$2000,MATCH(E$3&amp;$A11,INDEX(決算データ!$A$13:$A$2000&amp;決算データ!$C$13:$C$2000,),),ＴＯＰ!$K$3+5)</f>
        <v>#N/A</v>
      </c>
      <c r="F11" s="26" t="e">
        <f>INDEX(決算データ!$A$13:$DT$2000,MATCH(F$3&amp;$A11,INDEX(決算データ!$A$13:$A$2000&amp;決算データ!$C$13:$C$2000,),),ＴＯＰ!$K$3+5)</f>
        <v>#N/A</v>
      </c>
      <c r="G11" s="26" t="e">
        <f>INDEX(決算データ!$A$13:$DT$2000,MATCH(G$3&amp;$A11,INDEX(決算データ!$A$13:$A$2000&amp;決算データ!$C$13:$C$2000,),),ＴＯＰ!$K$3+5)</f>
        <v>#N/A</v>
      </c>
      <c r="H11" s="27" t="str">
        <f t="shared" si="0"/>
        <v>－</v>
      </c>
    </row>
    <row r="12" spans="1:8" ht="15.75" customHeight="1">
      <c r="A12" s="21">
        <v>92011</v>
      </c>
      <c r="B12" s="25" t="str">
        <f>INDEX(決算データ!$A$13:$DT$2000,MATCH($A12,INDEX(決算データ!$C$13:$C$2000,),),5)</f>
        <v>宇都宮市</v>
      </c>
      <c r="C12" s="26" t="e">
        <f>INDEX(決算データ!$A$13:$DT$2000,MATCH(C$3&amp;$A12,INDEX(決算データ!$A$13:$A$2000&amp;決算データ!$C$13:$C$2000,),),ＴＯＰ!$K$3+5)</f>
        <v>#N/A</v>
      </c>
      <c r="D12" s="26" t="e">
        <f>INDEX(決算データ!$A$13:$DT$2000,MATCH(D$3&amp;$A12,INDEX(決算データ!$A$13:$A$2000&amp;決算データ!$C$13:$C$2000,),),ＴＯＰ!$K$3+5)</f>
        <v>#N/A</v>
      </c>
      <c r="E12" s="26" t="e">
        <f>INDEX(決算データ!$A$13:$DT$2000,MATCH(E$3&amp;$A12,INDEX(決算データ!$A$13:$A$2000&amp;決算データ!$C$13:$C$2000,),),ＴＯＰ!$K$3+5)</f>
        <v>#N/A</v>
      </c>
      <c r="F12" s="26" t="e">
        <f>INDEX(決算データ!$A$13:$DT$2000,MATCH(F$3&amp;$A12,INDEX(決算データ!$A$13:$A$2000&amp;決算データ!$C$13:$C$2000,),),ＴＯＰ!$K$3+5)</f>
        <v>#N/A</v>
      </c>
      <c r="G12" s="26" t="e">
        <f>INDEX(決算データ!$A$13:$DT$2000,MATCH(G$3&amp;$A12,INDEX(決算データ!$A$13:$A$2000&amp;決算データ!$C$13:$C$2000,),),ＴＯＰ!$K$3+5)</f>
        <v>#N/A</v>
      </c>
      <c r="H12" s="27" t="str">
        <f t="shared" si="0"/>
        <v>－</v>
      </c>
    </row>
    <row r="13" spans="1:8" ht="15.75" customHeight="1">
      <c r="A13" s="21">
        <v>102016</v>
      </c>
      <c r="B13" s="25" t="str">
        <f>INDEX(決算データ!$A$13:$DT$2000,MATCH($A13,INDEX(決算データ!$C$13:$C$2000,),),5)</f>
        <v>前橋市</v>
      </c>
      <c r="C13" s="26" t="e">
        <f>INDEX(決算データ!$A$13:$DT$2000,MATCH(C$3&amp;$A13,INDEX(決算データ!$A$13:$A$2000&amp;決算データ!$C$13:$C$2000,),),ＴＯＰ!$K$3+5)</f>
        <v>#N/A</v>
      </c>
      <c r="D13" s="26" t="e">
        <f>INDEX(決算データ!$A$13:$DT$2000,MATCH(D$3&amp;$A13,INDEX(決算データ!$A$13:$A$2000&amp;決算データ!$C$13:$C$2000,),),ＴＯＰ!$K$3+5)</f>
        <v>#N/A</v>
      </c>
      <c r="E13" s="26" t="e">
        <f>INDEX(決算データ!$A$13:$DT$2000,MATCH(E$3&amp;$A13,INDEX(決算データ!$A$13:$A$2000&amp;決算データ!$C$13:$C$2000,),),ＴＯＰ!$K$3+5)</f>
        <v>#N/A</v>
      </c>
      <c r="F13" s="26" t="e">
        <f>INDEX(決算データ!$A$13:$DT$2000,MATCH(F$3&amp;$A13,INDEX(決算データ!$A$13:$A$2000&amp;決算データ!$C$13:$C$2000,),),ＴＯＰ!$K$3+5)</f>
        <v>#N/A</v>
      </c>
      <c r="G13" s="26" t="e">
        <f>INDEX(決算データ!$A$13:$DT$2000,MATCH(G$3&amp;$A13,INDEX(決算データ!$A$13:$A$2000&amp;決算データ!$C$13:$C$2000,),),ＴＯＰ!$K$3+5)</f>
        <v>#N/A</v>
      </c>
      <c r="H13" s="27" t="str">
        <f t="shared" si="0"/>
        <v>－</v>
      </c>
    </row>
    <row r="14" spans="1:8" ht="15.75" customHeight="1">
      <c r="A14" s="21">
        <v>111007</v>
      </c>
      <c r="B14" s="25" t="str">
        <f>INDEX(決算データ!$A$13:$DT$2000,MATCH($A14,INDEX(決算データ!$C$13:$C$2000,),),5)</f>
        <v>さいたま市</v>
      </c>
      <c r="C14" s="26" t="e">
        <f>INDEX(決算データ!$A$13:$DT$2000,MATCH(C$3&amp;$A14,INDEX(決算データ!$A$13:$A$2000&amp;決算データ!$C$13:$C$2000,),),ＴＯＰ!$K$3+5)</f>
        <v>#N/A</v>
      </c>
      <c r="D14" s="26" t="e">
        <f>INDEX(決算データ!$A$13:$DT$2000,MATCH(D$3&amp;$A14,INDEX(決算データ!$A$13:$A$2000&amp;決算データ!$C$13:$C$2000,),),ＴＯＰ!$K$3+5)</f>
        <v>#N/A</v>
      </c>
      <c r="E14" s="26" t="e">
        <f>INDEX(決算データ!$A$13:$DT$2000,MATCH(E$3&amp;$A14,INDEX(決算データ!$A$13:$A$2000&amp;決算データ!$C$13:$C$2000,),),ＴＯＰ!$K$3+5)</f>
        <v>#N/A</v>
      </c>
      <c r="F14" s="26" t="e">
        <f>INDEX(決算データ!$A$13:$DT$2000,MATCH(F$3&amp;$A14,INDEX(決算データ!$A$13:$A$2000&amp;決算データ!$C$13:$C$2000,),),ＴＯＰ!$K$3+5)</f>
        <v>#N/A</v>
      </c>
      <c r="G14" s="26" t="e">
        <f>INDEX(決算データ!$A$13:$DT$2000,MATCH(G$3&amp;$A14,INDEX(決算データ!$A$13:$A$2000&amp;決算データ!$C$13:$C$2000,),),ＴＯＰ!$K$3+5)</f>
        <v>#N/A</v>
      </c>
      <c r="H14" s="27" t="str">
        <f t="shared" si="0"/>
        <v>－</v>
      </c>
    </row>
    <row r="15" spans="1:8" ht="15.75" customHeight="1">
      <c r="A15" s="21">
        <v>121002</v>
      </c>
      <c r="B15" s="25" t="str">
        <f>INDEX(決算データ!$A$13:$DT$2000,MATCH($A15,INDEX(決算データ!$C$13:$C$2000,),),5)</f>
        <v>千葉市</v>
      </c>
      <c r="C15" s="26" t="e">
        <f>INDEX(決算データ!$A$13:$DT$2000,MATCH(C$3&amp;$A15,INDEX(決算データ!$A$13:$A$2000&amp;決算データ!$C$13:$C$2000,),),ＴＯＰ!$K$3+5)</f>
        <v>#N/A</v>
      </c>
      <c r="D15" s="26" t="e">
        <f>INDEX(決算データ!$A$13:$DT$2000,MATCH(D$3&amp;$A15,INDEX(決算データ!$A$13:$A$2000&amp;決算データ!$C$13:$C$2000,),),ＴＯＰ!$K$3+5)</f>
        <v>#N/A</v>
      </c>
      <c r="E15" s="26" t="e">
        <f>INDEX(決算データ!$A$13:$DT$2000,MATCH(E$3&amp;$A15,INDEX(決算データ!$A$13:$A$2000&amp;決算データ!$C$13:$C$2000,),),ＴＯＰ!$K$3+5)</f>
        <v>#N/A</v>
      </c>
      <c r="F15" s="26" t="e">
        <f>INDEX(決算データ!$A$13:$DT$2000,MATCH(F$3&amp;$A15,INDEX(決算データ!$A$13:$A$2000&amp;決算データ!$C$13:$C$2000,),),ＴＯＰ!$K$3+5)</f>
        <v>#N/A</v>
      </c>
      <c r="G15" s="26" t="e">
        <f>INDEX(決算データ!$A$13:$DT$2000,MATCH(G$3&amp;$A15,INDEX(決算データ!$A$13:$A$2000&amp;決算データ!$C$13:$C$2000,),),ＴＯＰ!$K$3+5)</f>
        <v>#N/A</v>
      </c>
      <c r="H15" s="27" t="str">
        <f t="shared" si="0"/>
        <v>－</v>
      </c>
    </row>
    <row r="16" spans="1:8" ht="15.75" customHeight="1">
      <c r="A16" s="21">
        <v>141003</v>
      </c>
      <c r="B16" s="25" t="str">
        <f>INDEX(決算データ!$A$13:$DT$2000,MATCH($A16,INDEX(決算データ!$C$13:$C$2000,),),5)</f>
        <v>横浜市</v>
      </c>
      <c r="C16" s="26" t="e">
        <f>INDEX(決算データ!$A$13:$DT$2000,MATCH(C$3&amp;$A16,INDEX(決算データ!$A$13:$A$2000&amp;決算データ!$C$13:$C$2000,),),ＴＯＰ!$K$3+5)</f>
        <v>#N/A</v>
      </c>
      <c r="D16" s="26" t="e">
        <f>INDEX(決算データ!$A$13:$DT$2000,MATCH(D$3&amp;$A16,INDEX(決算データ!$A$13:$A$2000&amp;決算データ!$C$13:$C$2000,),),ＴＯＰ!$K$3+5)</f>
        <v>#N/A</v>
      </c>
      <c r="E16" s="26" t="e">
        <f>INDEX(決算データ!$A$13:$DT$2000,MATCH(E$3&amp;$A16,INDEX(決算データ!$A$13:$A$2000&amp;決算データ!$C$13:$C$2000,),),ＴＯＰ!$K$3+5)</f>
        <v>#N/A</v>
      </c>
      <c r="F16" s="26" t="e">
        <f>INDEX(決算データ!$A$13:$DT$2000,MATCH(F$3&amp;$A16,INDEX(決算データ!$A$13:$A$2000&amp;決算データ!$C$13:$C$2000,),),ＴＯＰ!$K$3+5)</f>
        <v>#N/A</v>
      </c>
      <c r="G16" s="26" t="e">
        <f>INDEX(決算データ!$A$13:$DT$2000,MATCH(G$3&amp;$A16,INDEX(決算データ!$A$13:$A$2000&amp;決算データ!$C$13:$C$2000,),),ＴＯＰ!$K$3+5)</f>
        <v>#N/A</v>
      </c>
      <c r="H16" s="27" t="str">
        <f t="shared" si="0"/>
        <v>－</v>
      </c>
    </row>
    <row r="17" spans="1:8" ht="15.75" customHeight="1">
      <c r="A17" s="21">
        <v>151009</v>
      </c>
      <c r="B17" s="25" t="str">
        <f>INDEX(決算データ!$A$13:$DT$2000,MATCH($A17,INDEX(決算データ!$C$13:$C$2000,),),5)</f>
        <v>新潟市</v>
      </c>
      <c r="C17" s="26" t="e">
        <f>INDEX(決算データ!$A$13:$DT$2000,MATCH(C$3&amp;$A17,INDEX(決算データ!$A$13:$A$2000&amp;決算データ!$C$13:$C$2000,),),ＴＯＰ!$K$3+5)</f>
        <v>#N/A</v>
      </c>
      <c r="D17" s="26" t="e">
        <f>INDEX(決算データ!$A$13:$DT$2000,MATCH(D$3&amp;$A17,INDEX(決算データ!$A$13:$A$2000&amp;決算データ!$C$13:$C$2000,),),ＴＯＰ!$K$3+5)</f>
        <v>#N/A</v>
      </c>
      <c r="E17" s="26" t="e">
        <f>INDEX(決算データ!$A$13:$DT$2000,MATCH(E$3&amp;$A17,INDEX(決算データ!$A$13:$A$2000&amp;決算データ!$C$13:$C$2000,),),ＴＯＰ!$K$3+5)</f>
        <v>#N/A</v>
      </c>
      <c r="F17" s="26" t="e">
        <f>INDEX(決算データ!$A$13:$DT$2000,MATCH(F$3&amp;$A17,INDEX(決算データ!$A$13:$A$2000&amp;決算データ!$C$13:$C$2000,),),ＴＯＰ!$K$3+5)</f>
        <v>#N/A</v>
      </c>
      <c r="G17" s="26" t="e">
        <f>INDEX(決算データ!$A$13:$DT$2000,MATCH(G$3&amp;$A17,INDEX(決算データ!$A$13:$A$2000&amp;決算データ!$C$13:$C$2000,),),ＴＯＰ!$K$3+5)</f>
        <v>#N/A</v>
      </c>
      <c r="H17" s="27" t="str">
        <f t="shared" si="0"/>
        <v>－</v>
      </c>
    </row>
    <row r="18" spans="1:8" ht="15.75" customHeight="1">
      <c r="A18" s="21">
        <v>162019</v>
      </c>
      <c r="B18" s="25" t="str">
        <f>INDEX(決算データ!$A$13:$DT$2000,MATCH($A18,INDEX(決算データ!$C$13:$C$2000,),),5)</f>
        <v>富山市</v>
      </c>
      <c r="C18" s="26" t="e">
        <f>INDEX(決算データ!$A$13:$DT$2000,MATCH(C$3&amp;$A18,INDEX(決算データ!$A$13:$A$2000&amp;決算データ!$C$13:$C$2000,),),ＴＯＰ!$K$3+5)</f>
        <v>#N/A</v>
      </c>
      <c r="D18" s="26" t="e">
        <f>INDEX(決算データ!$A$13:$DT$2000,MATCH(D$3&amp;$A18,INDEX(決算データ!$A$13:$A$2000&amp;決算データ!$C$13:$C$2000,),),ＴＯＰ!$K$3+5)</f>
        <v>#N/A</v>
      </c>
      <c r="E18" s="26" t="e">
        <f>INDEX(決算データ!$A$13:$DT$2000,MATCH(E$3&amp;$A18,INDEX(決算データ!$A$13:$A$2000&amp;決算データ!$C$13:$C$2000,),),ＴＯＰ!$K$3+5)</f>
        <v>#N/A</v>
      </c>
      <c r="F18" s="26" t="e">
        <f>INDEX(決算データ!$A$13:$DT$2000,MATCH(F$3&amp;$A18,INDEX(決算データ!$A$13:$A$2000&amp;決算データ!$C$13:$C$2000,),),ＴＯＰ!$K$3+5)</f>
        <v>#N/A</v>
      </c>
      <c r="G18" s="26" t="e">
        <f>INDEX(決算データ!$A$13:$DT$2000,MATCH(G$3&amp;$A18,INDEX(決算データ!$A$13:$A$2000&amp;決算データ!$C$13:$C$2000,),),ＴＯＰ!$K$3+5)</f>
        <v>#N/A</v>
      </c>
      <c r="H18" s="27" t="str">
        <f t="shared" si="0"/>
        <v>－</v>
      </c>
    </row>
    <row r="19" spans="1:8" ht="15.75" customHeight="1">
      <c r="A19" s="21">
        <v>172014</v>
      </c>
      <c r="B19" s="31" t="str">
        <f>INDEX(決算データ!$A$13:$DT$2000,MATCH($A19,INDEX(決算データ!$C$13:$C$2000,),),5)</f>
        <v>金沢市</v>
      </c>
      <c r="C19" s="26" t="e">
        <f>INDEX(決算データ!$A$13:$DT$2000,MATCH(C$3&amp;$A19,INDEX(決算データ!$A$13:$A$2000&amp;決算データ!$C$13:$C$2000,),),ＴＯＰ!$K$3+5)</f>
        <v>#N/A</v>
      </c>
      <c r="D19" s="26" t="e">
        <f>INDEX(決算データ!$A$13:$DT$2000,MATCH(D$3&amp;$A19,INDEX(決算データ!$A$13:$A$2000&amp;決算データ!$C$13:$C$2000,),),ＴＯＰ!$K$3+5)</f>
        <v>#N/A</v>
      </c>
      <c r="E19" s="26" t="e">
        <f>INDEX(決算データ!$A$13:$DT$2000,MATCH(E$3&amp;$A19,INDEX(決算データ!$A$13:$A$2000&amp;決算データ!$C$13:$C$2000,),),ＴＯＰ!$K$3+5)</f>
        <v>#N/A</v>
      </c>
      <c r="F19" s="26" t="e">
        <f>INDEX(決算データ!$A$13:$DT$2000,MATCH(F$3&amp;$A19,INDEX(決算データ!$A$13:$A$2000&amp;決算データ!$C$13:$C$2000,),),ＴＯＰ!$K$3+5)</f>
        <v>#N/A</v>
      </c>
      <c r="G19" s="26" t="e">
        <f>INDEX(決算データ!$A$13:$DT$2000,MATCH(G$3&amp;$A19,INDEX(決算データ!$A$13:$A$2000&amp;決算データ!$C$13:$C$2000,),),ＴＯＰ!$K$3+5)</f>
        <v>#N/A</v>
      </c>
      <c r="H19" s="27" t="str">
        <f t="shared" si="0"/>
        <v>－</v>
      </c>
    </row>
    <row r="20" spans="1:8" ht="15.75" customHeight="1">
      <c r="A20" s="21">
        <v>182010</v>
      </c>
      <c r="B20" s="25" t="str">
        <f>INDEX(決算データ!$A$13:$DT$2000,MATCH($A20,INDEX(決算データ!$C$13:$C$2000,),),5)</f>
        <v>福井市</v>
      </c>
      <c r="C20" s="26" t="e">
        <f>INDEX(決算データ!$A$13:$DT$2000,MATCH(C$3&amp;$A20,INDEX(決算データ!$A$13:$A$2000&amp;決算データ!$C$13:$C$2000,),),ＴＯＰ!$K$3+5)</f>
        <v>#N/A</v>
      </c>
      <c r="D20" s="26" t="e">
        <f>INDEX(決算データ!$A$13:$DT$2000,MATCH(D$3&amp;$A20,INDEX(決算データ!$A$13:$A$2000&amp;決算データ!$C$13:$C$2000,),),ＴＯＰ!$K$3+5)</f>
        <v>#N/A</v>
      </c>
      <c r="E20" s="26" t="e">
        <f>INDEX(決算データ!$A$13:$DT$2000,MATCH(E$3&amp;$A20,INDEX(決算データ!$A$13:$A$2000&amp;決算データ!$C$13:$C$2000,),),ＴＯＰ!$K$3+5)</f>
        <v>#N/A</v>
      </c>
      <c r="F20" s="26" t="e">
        <f>INDEX(決算データ!$A$13:$DT$2000,MATCH(F$3&amp;$A20,INDEX(決算データ!$A$13:$A$2000&amp;決算データ!$C$13:$C$2000,),),ＴＯＰ!$K$3+5)</f>
        <v>#N/A</v>
      </c>
      <c r="G20" s="26" t="e">
        <f>INDEX(決算データ!$A$13:$DT$2000,MATCH(G$3&amp;$A20,INDEX(決算データ!$A$13:$A$2000&amp;決算データ!$C$13:$C$2000,),),ＴＯＰ!$K$3+5)</f>
        <v>#N/A</v>
      </c>
      <c r="H20" s="27" t="str">
        <f t="shared" si="0"/>
        <v>－</v>
      </c>
    </row>
    <row r="21" spans="1:8" ht="15.75" customHeight="1">
      <c r="A21" s="21">
        <v>192015</v>
      </c>
      <c r="B21" s="25" t="str">
        <f>INDEX(決算データ!$A$13:$DT$2000,MATCH($A21,INDEX(決算データ!$C$13:$C$2000,),),5)</f>
        <v>甲府市</v>
      </c>
      <c r="C21" s="26" t="e">
        <f>INDEX(決算データ!$A$13:$DT$2000,MATCH(C$3&amp;$A21,INDEX(決算データ!$A$13:$A$2000&amp;決算データ!$C$13:$C$2000,),),ＴＯＰ!$K$3+5)</f>
        <v>#N/A</v>
      </c>
      <c r="D21" s="26" t="e">
        <f>INDEX(決算データ!$A$13:$DT$2000,MATCH(D$3&amp;$A21,INDEX(決算データ!$A$13:$A$2000&amp;決算データ!$C$13:$C$2000,),),ＴＯＰ!$K$3+5)</f>
        <v>#N/A</v>
      </c>
      <c r="E21" s="26" t="e">
        <f>INDEX(決算データ!$A$13:$DT$2000,MATCH(E$3&amp;$A21,INDEX(決算データ!$A$13:$A$2000&amp;決算データ!$C$13:$C$2000,),),ＴＯＰ!$K$3+5)</f>
        <v>#N/A</v>
      </c>
      <c r="F21" s="26" t="e">
        <f>INDEX(決算データ!$A$13:$DT$2000,MATCH(F$3&amp;$A21,INDEX(決算データ!$A$13:$A$2000&amp;決算データ!$C$13:$C$2000,),),ＴＯＰ!$K$3+5)</f>
        <v>#N/A</v>
      </c>
      <c r="G21" s="26" t="e">
        <f>INDEX(決算データ!$A$13:$DT$2000,MATCH(G$3&amp;$A21,INDEX(決算データ!$A$13:$A$2000&amp;決算データ!$C$13:$C$2000,),),ＴＯＰ!$K$3+5)</f>
        <v>#N/A</v>
      </c>
      <c r="H21" s="27" t="str">
        <f t="shared" si="0"/>
        <v>－</v>
      </c>
    </row>
    <row r="22" spans="1:8" ht="15.75" customHeight="1">
      <c r="A22" s="21">
        <v>202011</v>
      </c>
      <c r="B22" s="25" t="str">
        <f>INDEX(決算データ!$A$13:$DT$2000,MATCH($A22,INDEX(決算データ!$C$13:$C$2000,),),5)</f>
        <v>長野市</v>
      </c>
      <c r="C22" s="26" t="e">
        <f>INDEX(決算データ!$A$13:$DT$2000,MATCH(C$3&amp;$A22,INDEX(決算データ!$A$13:$A$2000&amp;決算データ!$C$13:$C$2000,),),ＴＯＰ!$K$3+5)</f>
        <v>#N/A</v>
      </c>
      <c r="D22" s="26" t="e">
        <f>INDEX(決算データ!$A$13:$DT$2000,MATCH(D$3&amp;$A22,INDEX(決算データ!$A$13:$A$2000&amp;決算データ!$C$13:$C$2000,),),ＴＯＰ!$K$3+5)</f>
        <v>#N/A</v>
      </c>
      <c r="E22" s="26" t="e">
        <f>INDEX(決算データ!$A$13:$DT$2000,MATCH(E$3&amp;$A22,INDEX(決算データ!$A$13:$A$2000&amp;決算データ!$C$13:$C$2000,),),ＴＯＰ!$K$3+5)</f>
        <v>#N/A</v>
      </c>
      <c r="F22" s="26" t="e">
        <f>INDEX(決算データ!$A$13:$DT$2000,MATCH(F$3&amp;$A22,INDEX(決算データ!$A$13:$A$2000&amp;決算データ!$C$13:$C$2000,),),ＴＯＰ!$K$3+5)</f>
        <v>#N/A</v>
      </c>
      <c r="G22" s="26" t="e">
        <f>INDEX(決算データ!$A$13:$DT$2000,MATCH(G$3&amp;$A22,INDEX(決算データ!$A$13:$A$2000&amp;決算データ!$C$13:$C$2000,),),ＴＯＰ!$K$3+5)</f>
        <v>#N/A</v>
      </c>
      <c r="H22" s="27" t="str">
        <f t="shared" si="0"/>
        <v>－</v>
      </c>
    </row>
    <row r="23" spans="1:8" ht="15.75" customHeight="1">
      <c r="A23" s="21">
        <v>212016</v>
      </c>
      <c r="B23" s="25" t="str">
        <f>INDEX(決算データ!$A$13:$DT$2000,MATCH($A23,INDEX(決算データ!$C$13:$C$2000,),),5)</f>
        <v>岐阜市</v>
      </c>
      <c r="C23" s="26" t="e">
        <f>INDEX(決算データ!$A$13:$DT$2000,MATCH(C$3&amp;$A23,INDEX(決算データ!$A$13:$A$2000&amp;決算データ!$C$13:$C$2000,),),ＴＯＰ!$K$3+5)</f>
        <v>#N/A</v>
      </c>
      <c r="D23" s="26" t="e">
        <f>INDEX(決算データ!$A$13:$DT$2000,MATCH(D$3&amp;$A23,INDEX(決算データ!$A$13:$A$2000&amp;決算データ!$C$13:$C$2000,),),ＴＯＰ!$K$3+5)</f>
        <v>#N/A</v>
      </c>
      <c r="E23" s="26" t="e">
        <f>INDEX(決算データ!$A$13:$DT$2000,MATCH(E$3&amp;$A23,INDEX(決算データ!$A$13:$A$2000&amp;決算データ!$C$13:$C$2000,),),ＴＯＰ!$K$3+5)</f>
        <v>#N/A</v>
      </c>
      <c r="F23" s="26" t="e">
        <f>INDEX(決算データ!$A$13:$DT$2000,MATCH(F$3&amp;$A23,INDEX(決算データ!$A$13:$A$2000&amp;決算データ!$C$13:$C$2000,),),ＴＯＰ!$K$3+5)</f>
        <v>#N/A</v>
      </c>
      <c r="G23" s="26" t="e">
        <f>INDEX(決算データ!$A$13:$DT$2000,MATCH(G$3&amp;$A23,INDEX(決算データ!$A$13:$A$2000&amp;決算データ!$C$13:$C$2000,),),ＴＯＰ!$K$3+5)</f>
        <v>#N/A</v>
      </c>
      <c r="H23" s="27" t="str">
        <f t="shared" si="0"/>
        <v>－</v>
      </c>
    </row>
    <row r="24" spans="1:8" ht="15.75" customHeight="1">
      <c r="A24" s="21">
        <v>221007</v>
      </c>
      <c r="B24" s="25" t="str">
        <f>INDEX(決算データ!$A$13:$DT$2000,MATCH($A24,INDEX(決算データ!$C$13:$C$2000,),),5)</f>
        <v>静岡市</v>
      </c>
      <c r="C24" s="26" t="e">
        <f>INDEX(決算データ!$A$13:$DT$2000,MATCH(C$3&amp;$A24,INDEX(決算データ!$A$13:$A$2000&amp;決算データ!$C$13:$C$2000,),),ＴＯＰ!$K$3+5)</f>
        <v>#N/A</v>
      </c>
      <c r="D24" s="26" t="e">
        <f>INDEX(決算データ!$A$13:$DT$2000,MATCH(D$3&amp;$A24,INDEX(決算データ!$A$13:$A$2000&amp;決算データ!$C$13:$C$2000,),),ＴＯＰ!$K$3+5)</f>
        <v>#N/A</v>
      </c>
      <c r="E24" s="26" t="e">
        <f>INDEX(決算データ!$A$13:$DT$2000,MATCH(E$3&amp;$A24,INDEX(決算データ!$A$13:$A$2000&amp;決算データ!$C$13:$C$2000,),),ＴＯＰ!$K$3+5)</f>
        <v>#N/A</v>
      </c>
      <c r="F24" s="26" t="e">
        <f>INDEX(決算データ!$A$13:$DT$2000,MATCH(F$3&amp;$A24,INDEX(決算データ!$A$13:$A$2000&amp;決算データ!$C$13:$C$2000,),),ＴＯＰ!$K$3+5)</f>
        <v>#N/A</v>
      </c>
      <c r="G24" s="26" t="e">
        <f>INDEX(決算データ!$A$13:$DT$2000,MATCH(G$3&amp;$A24,INDEX(決算データ!$A$13:$A$2000&amp;決算データ!$C$13:$C$2000,),),ＴＯＰ!$K$3+5)</f>
        <v>#N/A</v>
      </c>
      <c r="H24" s="27" t="str">
        <f t="shared" si="0"/>
        <v>－</v>
      </c>
    </row>
    <row r="25" spans="1:8" ht="15.75" customHeight="1">
      <c r="A25" s="21">
        <v>231002</v>
      </c>
      <c r="B25" s="25" t="str">
        <f>INDEX(決算データ!$A$13:$DT$2000,MATCH($A25,INDEX(決算データ!$C$13:$C$2000,),),5)</f>
        <v>名古屋市</v>
      </c>
      <c r="C25" s="26" t="e">
        <f>INDEX(決算データ!$A$13:$DT$2000,MATCH(C$3&amp;$A25,INDEX(決算データ!$A$13:$A$2000&amp;決算データ!$C$13:$C$2000,),),ＴＯＰ!$K$3+5)</f>
        <v>#N/A</v>
      </c>
      <c r="D25" s="26" t="e">
        <f>INDEX(決算データ!$A$13:$DT$2000,MATCH(D$3&amp;$A25,INDEX(決算データ!$A$13:$A$2000&amp;決算データ!$C$13:$C$2000,),),ＴＯＰ!$K$3+5)</f>
        <v>#N/A</v>
      </c>
      <c r="E25" s="26" t="e">
        <f>INDEX(決算データ!$A$13:$DT$2000,MATCH(E$3&amp;$A25,INDEX(決算データ!$A$13:$A$2000&amp;決算データ!$C$13:$C$2000,),),ＴＯＰ!$K$3+5)</f>
        <v>#N/A</v>
      </c>
      <c r="F25" s="26" t="e">
        <f>INDEX(決算データ!$A$13:$DT$2000,MATCH(F$3&amp;$A25,INDEX(決算データ!$A$13:$A$2000&amp;決算データ!$C$13:$C$2000,),),ＴＯＰ!$K$3+5)</f>
        <v>#N/A</v>
      </c>
      <c r="G25" s="26" t="e">
        <f>INDEX(決算データ!$A$13:$DT$2000,MATCH(G$3&amp;$A25,INDEX(決算データ!$A$13:$A$2000&amp;決算データ!$C$13:$C$2000,),),ＴＯＰ!$K$3+5)</f>
        <v>#N/A</v>
      </c>
      <c r="H25" s="27" t="str">
        <f t="shared" si="0"/>
        <v>－</v>
      </c>
    </row>
    <row r="26" spans="1:8" ht="15.75" customHeight="1">
      <c r="A26" s="21">
        <v>242012</v>
      </c>
      <c r="B26" s="25" t="str">
        <f>INDEX(決算データ!$A$13:$DT$2000,MATCH($A26,INDEX(決算データ!$C$13:$C$2000,),),5)</f>
        <v>津市</v>
      </c>
      <c r="C26" s="26" t="e">
        <f>INDEX(決算データ!$A$13:$DT$2000,MATCH(C$3&amp;$A26,INDEX(決算データ!$A$13:$A$2000&amp;決算データ!$C$13:$C$2000,),),ＴＯＰ!$K$3+5)</f>
        <v>#N/A</v>
      </c>
      <c r="D26" s="26" t="e">
        <f>INDEX(決算データ!$A$13:$DT$2000,MATCH(D$3&amp;$A26,INDEX(決算データ!$A$13:$A$2000&amp;決算データ!$C$13:$C$2000,),),ＴＯＰ!$K$3+5)</f>
        <v>#N/A</v>
      </c>
      <c r="E26" s="26" t="e">
        <f>INDEX(決算データ!$A$13:$DT$2000,MATCH(E$3&amp;$A26,INDEX(決算データ!$A$13:$A$2000&amp;決算データ!$C$13:$C$2000,),),ＴＯＰ!$K$3+5)</f>
        <v>#N/A</v>
      </c>
      <c r="F26" s="26" t="e">
        <f>INDEX(決算データ!$A$13:$DT$2000,MATCH(F$3&amp;$A26,INDEX(決算データ!$A$13:$A$2000&amp;決算データ!$C$13:$C$2000,),),ＴＯＰ!$K$3+5)</f>
        <v>#N/A</v>
      </c>
      <c r="G26" s="26" t="e">
        <f>INDEX(決算データ!$A$13:$DT$2000,MATCH(G$3&amp;$A26,INDEX(決算データ!$A$13:$A$2000&amp;決算データ!$C$13:$C$2000,),),ＴＯＰ!$K$3+5)</f>
        <v>#N/A</v>
      </c>
      <c r="H26" s="27" t="str">
        <f t="shared" si="0"/>
        <v>－</v>
      </c>
    </row>
    <row r="27" spans="1:8" ht="15.75" customHeight="1">
      <c r="A27" s="21">
        <v>252018</v>
      </c>
      <c r="B27" s="25" t="str">
        <f>INDEX(決算データ!$A$13:$DT$2000,MATCH($A27,INDEX(決算データ!$C$13:$C$2000,),),5)</f>
        <v>大津市</v>
      </c>
      <c r="C27" s="26" t="e">
        <f>INDEX(決算データ!$A$13:$DT$2000,MATCH(C$3&amp;$A27,INDEX(決算データ!$A$13:$A$2000&amp;決算データ!$C$13:$C$2000,),),ＴＯＰ!$K$3+5)</f>
        <v>#N/A</v>
      </c>
      <c r="D27" s="26" t="e">
        <f>INDEX(決算データ!$A$13:$DT$2000,MATCH(D$3&amp;$A27,INDEX(決算データ!$A$13:$A$2000&amp;決算データ!$C$13:$C$2000,),),ＴＯＰ!$K$3+5)</f>
        <v>#N/A</v>
      </c>
      <c r="E27" s="26" t="e">
        <f>INDEX(決算データ!$A$13:$DT$2000,MATCH(E$3&amp;$A27,INDEX(決算データ!$A$13:$A$2000&amp;決算データ!$C$13:$C$2000,),),ＴＯＰ!$K$3+5)</f>
        <v>#N/A</v>
      </c>
      <c r="F27" s="26" t="e">
        <f>INDEX(決算データ!$A$13:$DT$2000,MATCH(F$3&amp;$A27,INDEX(決算データ!$A$13:$A$2000&amp;決算データ!$C$13:$C$2000,),),ＴＯＰ!$K$3+5)</f>
        <v>#N/A</v>
      </c>
      <c r="G27" s="26" t="e">
        <f>INDEX(決算データ!$A$13:$DT$2000,MATCH(G$3&amp;$A27,INDEX(決算データ!$A$13:$A$2000&amp;決算データ!$C$13:$C$2000,),),ＴＯＰ!$K$3+5)</f>
        <v>#N/A</v>
      </c>
      <c r="H27" s="27" t="str">
        <f t="shared" si="0"/>
        <v>－</v>
      </c>
    </row>
    <row r="28" spans="1:8" ht="15.75" customHeight="1">
      <c r="A28" s="21">
        <v>261009</v>
      </c>
      <c r="B28" s="25" t="str">
        <f>INDEX(決算データ!$A$13:$DT$2000,MATCH($A28,INDEX(決算データ!$C$13:$C$2000,),),5)</f>
        <v>京都市</v>
      </c>
      <c r="C28" s="26" t="e">
        <f>INDEX(決算データ!$A$13:$DT$2000,MATCH(C$3&amp;$A28,INDEX(決算データ!$A$13:$A$2000&amp;決算データ!$C$13:$C$2000,),),ＴＯＰ!$K$3+5)</f>
        <v>#N/A</v>
      </c>
      <c r="D28" s="26" t="e">
        <f>INDEX(決算データ!$A$13:$DT$2000,MATCH(D$3&amp;$A28,INDEX(決算データ!$A$13:$A$2000&amp;決算データ!$C$13:$C$2000,),),ＴＯＰ!$K$3+5)</f>
        <v>#N/A</v>
      </c>
      <c r="E28" s="26" t="e">
        <f>INDEX(決算データ!$A$13:$DT$2000,MATCH(E$3&amp;$A28,INDEX(決算データ!$A$13:$A$2000&amp;決算データ!$C$13:$C$2000,),),ＴＯＰ!$K$3+5)</f>
        <v>#N/A</v>
      </c>
      <c r="F28" s="26" t="e">
        <f>INDEX(決算データ!$A$13:$DT$2000,MATCH(F$3&amp;$A28,INDEX(決算データ!$A$13:$A$2000&amp;決算データ!$C$13:$C$2000,),),ＴＯＰ!$K$3+5)</f>
        <v>#N/A</v>
      </c>
      <c r="G28" s="26" t="e">
        <f>INDEX(決算データ!$A$13:$DT$2000,MATCH(G$3&amp;$A28,INDEX(決算データ!$A$13:$A$2000&amp;決算データ!$C$13:$C$2000,),),ＴＯＰ!$K$3+5)</f>
        <v>#N/A</v>
      </c>
      <c r="H28" s="27" t="str">
        <f t="shared" si="0"/>
        <v>－</v>
      </c>
    </row>
    <row r="29" spans="1:8" ht="15.75" customHeight="1">
      <c r="A29" s="21">
        <v>271004</v>
      </c>
      <c r="B29" s="25" t="str">
        <f>INDEX(決算データ!$A$13:$DT$2000,MATCH($A29,INDEX(決算データ!$C$13:$C$2000,),),5)</f>
        <v>大阪市</v>
      </c>
      <c r="C29" s="26" t="e">
        <f>INDEX(決算データ!$A$13:$DT$2000,MATCH(C$3&amp;$A29,INDEX(決算データ!$A$13:$A$2000&amp;決算データ!$C$13:$C$2000,),),ＴＯＰ!$K$3+5)</f>
        <v>#N/A</v>
      </c>
      <c r="D29" s="26" t="e">
        <f>INDEX(決算データ!$A$13:$DT$2000,MATCH(D$3&amp;$A29,INDEX(決算データ!$A$13:$A$2000&amp;決算データ!$C$13:$C$2000,),),ＴＯＰ!$K$3+5)</f>
        <v>#N/A</v>
      </c>
      <c r="E29" s="26" t="e">
        <f>INDEX(決算データ!$A$13:$DT$2000,MATCH(E$3&amp;$A29,INDEX(決算データ!$A$13:$A$2000&amp;決算データ!$C$13:$C$2000,),),ＴＯＰ!$K$3+5)</f>
        <v>#N/A</v>
      </c>
      <c r="F29" s="26" t="e">
        <f>INDEX(決算データ!$A$13:$DT$2000,MATCH(F$3&amp;$A29,INDEX(決算データ!$A$13:$A$2000&amp;決算データ!$C$13:$C$2000,),),ＴＯＰ!$K$3+5)</f>
        <v>#N/A</v>
      </c>
      <c r="G29" s="26" t="e">
        <f>INDEX(決算データ!$A$13:$DT$2000,MATCH(G$3&amp;$A29,INDEX(決算データ!$A$13:$A$2000&amp;決算データ!$C$13:$C$2000,),),ＴＯＰ!$K$3+5)</f>
        <v>#N/A</v>
      </c>
      <c r="H29" s="27" t="str">
        <f t="shared" si="0"/>
        <v>－</v>
      </c>
    </row>
    <row r="30" spans="1:8" ht="15.75" customHeight="1">
      <c r="A30" s="21">
        <v>281000</v>
      </c>
      <c r="B30" s="25" t="str">
        <f>INDEX(決算データ!$A$13:$DT$2000,MATCH($A30,INDEX(決算データ!$C$13:$C$2000,),),5)</f>
        <v>神戸市</v>
      </c>
      <c r="C30" s="26" t="e">
        <f>INDEX(決算データ!$A$13:$DT$2000,MATCH(C$3&amp;$A30,INDEX(決算データ!$A$13:$A$2000&amp;決算データ!$C$13:$C$2000,),),ＴＯＰ!$K$3+5)</f>
        <v>#N/A</v>
      </c>
      <c r="D30" s="26" t="e">
        <f>INDEX(決算データ!$A$13:$DT$2000,MATCH(D$3&amp;$A30,INDEX(決算データ!$A$13:$A$2000&amp;決算データ!$C$13:$C$2000,),),ＴＯＰ!$K$3+5)</f>
        <v>#N/A</v>
      </c>
      <c r="E30" s="26" t="e">
        <f>INDEX(決算データ!$A$13:$DT$2000,MATCH(E$3&amp;$A30,INDEX(決算データ!$A$13:$A$2000&amp;決算データ!$C$13:$C$2000,),),ＴＯＰ!$K$3+5)</f>
        <v>#N/A</v>
      </c>
      <c r="F30" s="26" t="e">
        <f>INDEX(決算データ!$A$13:$DT$2000,MATCH(F$3&amp;$A30,INDEX(決算データ!$A$13:$A$2000&amp;決算データ!$C$13:$C$2000,),),ＴＯＰ!$K$3+5)</f>
        <v>#N/A</v>
      </c>
      <c r="G30" s="26" t="e">
        <f>INDEX(決算データ!$A$13:$DT$2000,MATCH(G$3&amp;$A30,INDEX(決算データ!$A$13:$A$2000&amp;決算データ!$C$13:$C$2000,),),ＴＯＰ!$K$3+5)</f>
        <v>#N/A</v>
      </c>
      <c r="H30" s="27" t="str">
        <f t="shared" si="0"/>
        <v>－</v>
      </c>
    </row>
    <row r="31" spans="1:8" ht="15.75" customHeight="1">
      <c r="A31" s="21">
        <v>292010</v>
      </c>
      <c r="B31" s="25" t="str">
        <f>INDEX(決算データ!$A$13:$DT$2000,MATCH($A31,INDEX(決算データ!$C$13:$C$2000,),),5)</f>
        <v>奈良市</v>
      </c>
      <c r="C31" s="26" t="e">
        <f>INDEX(決算データ!$A$13:$DT$2000,MATCH(C$3&amp;$A31,INDEX(決算データ!$A$13:$A$2000&amp;決算データ!$C$13:$C$2000,),),ＴＯＰ!$K$3+5)</f>
        <v>#N/A</v>
      </c>
      <c r="D31" s="26" t="e">
        <f>INDEX(決算データ!$A$13:$DT$2000,MATCH(D$3&amp;$A31,INDEX(決算データ!$A$13:$A$2000&amp;決算データ!$C$13:$C$2000,),),ＴＯＰ!$K$3+5)</f>
        <v>#N/A</v>
      </c>
      <c r="E31" s="26" t="e">
        <f>INDEX(決算データ!$A$13:$DT$2000,MATCH(E$3&amp;$A31,INDEX(決算データ!$A$13:$A$2000&amp;決算データ!$C$13:$C$2000,),),ＴＯＰ!$K$3+5)</f>
        <v>#N/A</v>
      </c>
      <c r="F31" s="26" t="e">
        <f>INDEX(決算データ!$A$13:$DT$2000,MATCH(F$3&amp;$A31,INDEX(決算データ!$A$13:$A$2000&amp;決算データ!$C$13:$C$2000,),),ＴＯＰ!$K$3+5)</f>
        <v>#N/A</v>
      </c>
      <c r="G31" s="26" t="e">
        <f>INDEX(決算データ!$A$13:$DT$2000,MATCH(G$3&amp;$A31,INDEX(決算データ!$A$13:$A$2000&amp;決算データ!$C$13:$C$2000,),),ＴＯＰ!$K$3+5)</f>
        <v>#N/A</v>
      </c>
      <c r="H31" s="27" t="str">
        <f t="shared" si="0"/>
        <v>－</v>
      </c>
    </row>
    <row r="32" spans="1:8" ht="15.75" customHeight="1">
      <c r="A32" s="21">
        <v>302015</v>
      </c>
      <c r="B32" s="25" t="str">
        <f>INDEX(決算データ!$A$13:$DT$2000,MATCH($A32,INDEX(決算データ!$C$13:$C$2000,),),5)</f>
        <v>和歌山市</v>
      </c>
      <c r="C32" s="26" t="e">
        <f>INDEX(決算データ!$A$13:$DT$2000,MATCH(C$3&amp;$A32,INDEX(決算データ!$A$13:$A$2000&amp;決算データ!$C$13:$C$2000,),),ＴＯＰ!$K$3+5)</f>
        <v>#N/A</v>
      </c>
      <c r="D32" s="26" t="e">
        <f>INDEX(決算データ!$A$13:$DT$2000,MATCH(D$3&amp;$A32,INDEX(決算データ!$A$13:$A$2000&amp;決算データ!$C$13:$C$2000,),),ＴＯＰ!$K$3+5)</f>
        <v>#N/A</v>
      </c>
      <c r="E32" s="26" t="e">
        <f>INDEX(決算データ!$A$13:$DT$2000,MATCH(E$3&amp;$A32,INDEX(決算データ!$A$13:$A$2000&amp;決算データ!$C$13:$C$2000,),),ＴＯＰ!$K$3+5)</f>
        <v>#N/A</v>
      </c>
      <c r="F32" s="26" t="e">
        <f>INDEX(決算データ!$A$13:$DT$2000,MATCH(F$3&amp;$A32,INDEX(決算データ!$A$13:$A$2000&amp;決算データ!$C$13:$C$2000,),),ＴＯＰ!$K$3+5)</f>
        <v>#N/A</v>
      </c>
      <c r="G32" s="26" t="e">
        <f>INDEX(決算データ!$A$13:$DT$2000,MATCH(G$3&amp;$A32,INDEX(決算データ!$A$13:$A$2000&amp;決算データ!$C$13:$C$2000,),),ＴＯＰ!$K$3+5)</f>
        <v>#N/A</v>
      </c>
      <c r="H32" s="27" t="str">
        <f t="shared" si="0"/>
        <v>－</v>
      </c>
    </row>
    <row r="33" spans="1:8" ht="15.75" customHeight="1">
      <c r="A33" s="21">
        <v>312011</v>
      </c>
      <c r="B33" s="25" t="str">
        <f>INDEX(決算データ!$A$13:$DT$2000,MATCH($A33,INDEX(決算データ!$C$13:$C$2000,),),5)</f>
        <v>鳥取市</v>
      </c>
      <c r="C33" s="26" t="e">
        <f>INDEX(決算データ!$A$13:$DT$2000,MATCH(C$3&amp;$A33,INDEX(決算データ!$A$13:$A$2000&amp;決算データ!$C$13:$C$2000,),),ＴＯＰ!$K$3+5)</f>
        <v>#N/A</v>
      </c>
      <c r="D33" s="26" t="e">
        <f>INDEX(決算データ!$A$13:$DT$2000,MATCH(D$3&amp;$A33,INDEX(決算データ!$A$13:$A$2000&amp;決算データ!$C$13:$C$2000,),),ＴＯＰ!$K$3+5)</f>
        <v>#N/A</v>
      </c>
      <c r="E33" s="26" t="e">
        <f>INDEX(決算データ!$A$13:$DT$2000,MATCH(E$3&amp;$A33,INDEX(決算データ!$A$13:$A$2000&amp;決算データ!$C$13:$C$2000,),),ＴＯＰ!$K$3+5)</f>
        <v>#N/A</v>
      </c>
      <c r="F33" s="26" t="e">
        <f>INDEX(決算データ!$A$13:$DT$2000,MATCH(F$3&amp;$A33,INDEX(決算データ!$A$13:$A$2000&amp;決算データ!$C$13:$C$2000,),),ＴＯＰ!$K$3+5)</f>
        <v>#N/A</v>
      </c>
      <c r="G33" s="26" t="e">
        <f>INDEX(決算データ!$A$13:$DT$2000,MATCH(G$3&amp;$A33,INDEX(決算データ!$A$13:$A$2000&amp;決算データ!$C$13:$C$2000,),),ＴＯＰ!$K$3+5)</f>
        <v>#N/A</v>
      </c>
      <c r="H33" s="27" t="str">
        <f t="shared" si="0"/>
        <v>－</v>
      </c>
    </row>
    <row r="34" spans="1:8" ht="15.75" customHeight="1">
      <c r="A34" s="21">
        <v>322016</v>
      </c>
      <c r="B34" s="25" t="str">
        <f>INDEX(決算データ!$A$13:$DT$2000,MATCH($A34,INDEX(決算データ!$C$13:$C$2000,),),5)</f>
        <v>松江市</v>
      </c>
      <c r="C34" s="26" t="e">
        <f>INDEX(決算データ!$A$13:$DT$2000,MATCH(C$3&amp;$A34,INDEX(決算データ!$A$13:$A$2000&amp;決算データ!$C$13:$C$2000,),),ＴＯＰ!$K$3+5)</f>
        <v>#N/A</v>
      </c>
      <c r="D34" s="26" t="e">
        <f>INDEX(決算データ!$A$13:$DT$2000,MATCH(D$3&amp;$A34,INDEX(決算データ!$A$13:$A$2000&amp;決算データ!$C$13:$C$2000,),),ＴＯＰ!$K$3+5)</f>
        <v>#N/A</v>
      </c>
      <c r="E34" s="26" t="e">
        <f>INDEX(決算データ!$A$13:$DT$2000,MATCH(E$3&amp;$A34,INDEX(決算データ!$A$13:$A$2000&amp;決算データ!$C$13:$C$2000,),),ＴＯＰ!$K$3+5)</f>
        <v>#N/A</v>
      </c>
      <c r="F34" s="26" t="e">
        <f>INDEX(決算データ!$A$13:$DT$2000,MATCH(F$3&amp;$A34,INDEX(決算データ!$A$13:$A$2000&amp;決算データ!$C$13:$C$2000,),),ＴＯＰ!$K$3+5)</f>
        <v>#N/A</v>
      </c>
      <c r="G34" s="26" t="e">
        <f>INDEX(決算データ!$A$13:$DT$2000,MATCH(G$3&amp;$A34,INDEX(決算データ!$A$13:$A$2000&amp;決算データ!$C$13:$C$2000,),),ＴＯＰ!$K$3+5)</f>
        <v>#N/A</v>
      </c>
      <c r="H34" s="27" t="str">
        <f t="shared" si="0"/>
        <v>－</v>
      </c>
    </row>
    <row r="35" spans="1:8" ht="15.75" customHeight="1">
      <c r="A35" s="21">
        <v>331007</v>
      </c>
      <c r="B35" s="25" t="str">
        <f>INDEX(決算データ!$A$13:$DT$2000,MATCH($A35,INDEX(決算データ!$C$13:$C$2000,),),5)</f>
        <v>岡山市</v>
      </c>
      <c r="C35" s="26" t="e">
        <f>INDEX(決算データ!$A$13:$DT$2000,MATCH(C$3&amp;$A35,INDEX(決算データ!$A$13:$A$2000&amp;決算データ!$C$13:$C$2000,),),ＴＯＰ!$K$3+5)</f>
        <v>#N/A</v>
      </c>
      <c r="D35" s="26" t="e">
        <f>INDEX(決算データ!$A$13:$DT$2000,MATCH(D$3&amp;$A35,INDEX(決算データ!$A$13:$A$2000&amp;決算データ!$C$13:$C$2000,),),ＴＯＰ!$K$3+5)</f>
        <v>#N/A</v>
      </c>
      <c r="E35" s="26" t="e">
        <f>INDEX(決算データ!$A$13:$DT$2000,MATCH(E$3&amp;$A35,INDEX(決算データ!$A$13:$A$2000&amp;決算データ!$C$13:$C$2000,),),ＴＯＰ!$K$3+5)</f>
        <v>#N/A</v>
      </c>
      <c r="F35" s="26" t="e">
        <f>INDEX(決算データ!$A$13:$DT$2000,MATCH(F$3&amp;$A35,INDEX(決算データ!$A$13:$A$2000&amp;決算データ!$C$13:$C$2000,),),ＴＯＰ!$K$3+5)</f>
        <v>#N/A</v>
      </c>
      <c r="G35" s="26" t="e">
        <f>INDEX(決算データ!$A$13:$DT$2000,MATCH(G$3&amp;$A35,INDEX(決算データ!$A$13:$A$2000&amp;決算データ!$C$13:$C$2000,),),ＴＯＰ!$K$3+5)</f>
        <v>#N/A</v>
      </c>
      <c r="H35" s="27" t="str">
        <f t="shared" si="0"/>
        <v>－</v>
      </c>
    </row>
    <row r="36" spans="1:8" ht="15.75" customHeight="1">
      <c r="A36" s="21">
        <v>341002</v>
      </c>
      <c r="B36" s="25" t="str">
        <f>INDEX(決算データ!$A$13:$DT$2000,MATCH($A36,INDEX(決算データ!$C$13:$C$2000,),),5)</f>
        <v>広島市</v>
      </c>
      <c r="C36" s="26" t="e">
        <f>INDEX(決算データ!$A$13:$DT$2000,MATCH(C$3&amp;$A36,INDEX(決算データ!$A$13:$A$2000&amp;決算データ!$C$13:$C$2000,),),ＴＯＰ!$K$3+5)</f>
        <v>#N/A</v>
      </c>
      <c r="D36" s="26" t="e">
        <f>INDEX(決算データ!$A$13:$DT$2000,MATCH(D$3&amp;$A36,INDEX(決算データ!$A$13:$A$2000&amp;決算データ!$C$13:$C$2000,),),ＴＯＰ!$K$3+5)</f>
        <v>#N/A</v>
      </c>
      <c r="E36" s="26" t="e">
        <f>INDEX(決算データ!$A$13:$DT$2000,MATCH(E$3&amp;$A36,INDEX(決算データ!$A$13:$A$2000&amp;決算データ!$C$13:$C$2000,),),ＴＯＰ!$K$3+5)</f>
        <v>#N/A</v>
      </c>
      <c r="F36" s="26" t="e">
        <f>INDEX(決算データ!$A$13:$DT$2000,MATCH(F$3&amp;$A36,INDEX(決算データ!$A$13:$A$2000&amp;決算データ!$C$13:$C$2000,),),ＴＯＰ!$K$3+5)</f>
        <v>#N/A</v>
      </c>
      <c r="G36" s="26" t="e">
        <f>INDEX(決算データ!$A$13:$DT$2000,MATCH(G$3&amp;$A36,INDEX(決算データ!$A$13:$A$2000&amp;決算データ!$C$13:$C$2000,),),ＴＯＰ!$K$3+5)</f>
        <v>#N/A</v>
      </c>
      <c r="H36" s="27" t="str">
        <f t="shared" si="0"/>
        <v>－</v>
      </c>
    </row>
    <row r="37" spans="1:8" ht="15.75" customHeight="1">
      <c r="A37" s="21">
        <v>352039</v>
      </c>
      <c r="B37" s="25" t="str">
        <f>INDEX(決算データ!$A$13:$DT$2000,MATCH($A37,INDEX(決算データ!$C$13:$C$2000,),),5)</f>
        <v>山口市</v>
      </c>
      <c r="C37" s="26" t="e">
        <f>INDEX(決算データ!$A$13:$DT$2000,MATCH(C$3&amp;$A37,INDEX(決算データ!$A$13:$A$2000&amp;決算データ!$C$13:$C$2000,),),ＴＯＰ!$K$3+5)</f>
        <v>#N/A</v>
      </c>
      <c r="D37" s="26" t="e">
        <f>INDEX(決算データ!$A$13:$DT$2000,MATCH(D$3&amp;$A37,INDEX(決算データ!$A$13:$A$2000&amp;決算データ!$C$13:$C$2000,),),ＴＯＰ!$K$3+5)</f>
        <v>#N/A</v>
      </c>
      <c r="E37" s="26" t="e">
        <f>INDEX(決算データ!$A$13:$DT$2000,MATCH(E$3&amp;$A37,INDEX(決算データ!$A$13:$A$2000&amp;決算データ!$C$13:$C$2000,),),ＴＯＰ!$K$3+5)</f>
        <v>#N/A</v>
      </c>
      <c r="F37" s="26" t="e">
        <f>INDEX(決算データ!$A$13:$DT$2000,MATCH(F$3&amp;$A37,INDEX(決算データ!$A$13:$A$2000&amp;決算データ!$C$13:$C$2000,),),ＴＯＰ!$K$3+5)</f>
        <v>#N/A</v>
      </c>
      <c r="G37" s="26" t="e">
        <f>INDEX(決算データ!$A$13:$DT$2000,MATCH(G$3&amp;$A37,INDEX(決算データ!$A$13:$A$2000&amp;決算データ!$C$13:$C$2000,),),ＴＯＰ!$K$3+5)</f>
        <v>#N/A</v>
      </c>
      <c r="H37" s="27" t="str">
        <f t="shared" si="0"/>
        <v>－</v>
      </c>
    </row>
    <row r="38" spans="1:8" ht="15.75" customHeight="1">
      <c r="A38" s="21">
        <v>362018</v>
      </c>
      <c r="B38" s="25" t="str">
        <f>INDEX(決算データ!$A$13:$DT$2000,MATCH($A38,INDEX(決算データ!$C$13:$C$2000,),),5)</f>
        <v>徳島市</v>
      </c>
      <c r="C38" s="26" t="e">
        <f>INDEX(決算データ!$A$13:$DT$2000,MATCH(C$3&amp;$A38,INDEX(決算データ!$A$13:$A$2000&amp;決算データ!$C$13:$C$2000,),),ＴＯＰ!$K$3+5)</f>
        <v>#N/A</v>
      </c>
      <c r="D38" s="26" t="e">
        <f>INDEX(決算データ!$A$13:$DT$2000,MATCH(D$3&amp;$A38,INDEX(決算データ!$A$13:$A$2000&amp;決算データ!$C$13:$C$2000,),),ＴＯＰ!$K$3+5)</f>
        <v>#N/A</v>
      </c>
      <c r="E38" s="26" t="e">
        <f>INDEX(決算データ!$A$13:$DT$2000,MATCH(E$3&amp;$A38,INDEX(決算データ!$A$13:$A$2000&amp;決算データ!$C$13:$C$2000,),),ＴＯＰ!$K$3+5)</f>
        <v>#N/A</v>
      </c>
      <c r="F38" s="26" t="e">
        <f>INDEX(決算データ!$A$13:$DT$2000,MATCH(F$3&amp;$A38,INDEX(決算データ!$A$13:$A$2000&amp;決算データ!$C$13:$C$2000,),),ＴＯＰ!$K$3+5)</f>
        <v>#N/A</v>
      </c>
      <c r="G38" s="26" t="e">
        <f>INDEX(決算データ!$A$13:$DT$2000,MATCH(G$3&amp;$A38,INDEX(決算データ!$A$13:$A$2000&amp;決算データ!$C$13:$C$2000,),),ＴＯＰ!$K$3+5)</f>
        <v>#N/A</v>
      </c>
      <c r="H38" s="27" t="str">
        <f t="shared" si="0"/>
        <v>－</v>
      </c>
    </row>
    <row r="39" spans="1:8" ht="15.75" customHeight="1">
      <c r="A39" s="21">
        <v>372013</v>
      </c>
      <c r="B39" s="25" t="str">
        <f>INDEX(決算データ!$A$13:$DT$2000,MATCH($A39,INDEX(決算データ!$C$13:$C$2000,),),5)</f>
        <v>高松市</v>
      </c>
      <c r="C39" s="26" t="e">
        <f>INDEX(決算データ!$A$13:$DT$2000,MATCH(C$3&amp;$A39,INDEX(決算データ!$A$13:$A$2000&amp;決算データ!$C$13:$C$2000,),),ＴＯＰ!$K$3+5)</f>
        <v>#N/A</v>
      </c>
      <c r="D39" s="26" t="e">
        <f>INDEX(決算データ!$A$13:$DT$2000,MATCH(D$3&amp;$A39,INDEX(決算データ!$A$13:$A$2000&amp;決算データ!$C$13:$C$2000,),),ＴＯＰ!$K$3+5)</f>
        <v>#N/A</v>
      </c>
      <c r="E39" s="26" t="e">
        <f>INDEX(決算データ!$A$13:$DT$2000,MATCH(E$3&amp;$A39,INDEX(決算データ!$A$13:$A$2000&amp;決算データ!$C$13:$C$2000,),),ＴＯＰ!$K$3+5)</f>
        <v>#N/A</v>
      </c>
      <c r="F39" s="26" t="e">
        <f>INDEX(決算データ!$A$13:$DT$2000,MATCH(F$3&amp;$A39,INDEX(決算データ!$A$13:$A$2000&amp;決算データ!$C$13:$C$2000,),),ＴＯＰ!$K$3+5)</f>
        <v>#N/A</v>
      </c>
      <c r="G39" s="26" t="e">
        <f>INDEX(決算データ!$A$13:$DT$2000,MATCH(G$3&amp;$A39,INDEX(決算データ!$A$13:$A$2000&amp;決算データ!$C$13:$C$2000,),),ＴＯＰ!$K$3+5)</f>
        <v>#N/A</v>
      </c>
      <c r="H39" s="27" t="str">
        <f t="shared" si="0"/>
        <v>－</v>
      </c>
    </row>
    <row r="40" spans="1:8" ht="15.75" customHeight="1">
      <c r="A40" s="21">
        <v>382019</v>
      </c>
      <c r="B40" s="25" t="str">
        <f>INDEX(決算データ!$A$13:$DT$2000,MATCH($A40,INDEX(決算データ!$C$13:$C$2000,),),5)</f>
        <v>松山市</v>
      </c>
      <c r="C40" s="26" t="e">
        <f>INDEX(決算データ!$A$13:$DT$2000,MATCH(C$3&amp;$A40,INDEX(決算データ!$A$13:$A$2000&amp;決算データ!$C$13:$C$2000,),),ＴＯＰ!$K$3+5)</f>
        <v>#N/A</v>
      </c>
      <c r="D40" s="26" t="e">
        <f>INDEX(決算データ!$A$13:$DT$2000,MATCH(D$3&amp;$A40,INDEX(決算データ!$A$13:$A$2000&amp;決算データ!$C$13:$C$2000,),),ＴＯＰ!$K$3+5)</f>
        <v>#N/A</v>
      </c>
      <c r="E40" s="26" t="e">
        <f>INDEX(決算データ!$A$13:$DT$2000,MATCH(E$3&amp;$A40,INDEX(決算データ!$A$13:$A$2000&amp;決算データ!$C$13:$C$2000,),),ＴＯＰ!$K$3+5)</f>
        <v>#N/A</v>
      </c>
      <c r="F40" s="26" t="e">
        <f>INDEX(決算データ!$A$13:$DT$2000,MATCH(F$3&amp;$A40,INDEX(決算データ!$A$13:$A$2000&amp;決算データ!$C$13:$C$2000,),),ＴＯＰ!$K$3+5)</f>
        <v>#N/A</v>
      </c>
      <c r="G40" s="26" t="e">
        <f>INDEX(決算データ!$A$13:$DT$2000,MATCH(G$3&amp;$A40,INDEX(決算データ!$A$13:$A$2000&amp;決算データ!$C$13:$C$2000,),),ＴＯＰ!$K$3+5)</f>
        <v>#N/A</v>
      </c>
      <c r="H40" s="27" t="str">
        <f t="shared" si="0"/>
        <v>－</v>
      </c>
    </row>
    <row r="41" spans="1:8" ht="15.75" customHeight="1">
      <c r="A41" s="21">
        <v>392014</v>
      </c>
      <c r="B41" s="25" t="str">
        <f>INDEX(決算データ!$A$13:$DT$2000,MATCH($A41,INDEX(決算データ!$C$13:$C$2000,),),5)</f>
        <v>高知市</v>
      </c>
      <c r="C41" s="26" t="e">
        <f>INDEX(決算データ!$A$13:$DT$2000,MATCH(C$3&amp;$A41,INDEX(決算データ!$A$13:$A$2000&amp;決算データ!$C$13:$C$2000,),),ＴＯＰ!$K$3+5)</f>
        <v>#N/A</v>
      </c>
      <c r="D41" s="26" t="e">
        <f>INDEX(決算データ!$A$13:$DT$2000,MATCH(D$3&amp;$A41,INDEX(決算データ!$A$13:$A$2000&amp;決算データ!$C$13:$C$2000,),),ＴＯＰ!$K$3+5)</f>
        <v>#N/A</v>
      </c>
      <c r="E41" s="26" t="e">
        <f>INDEX(決算データ!$A$13:$DT$2000,MATCH(E$3&amp;$A41,INDEX(決算データ!$A$13:$A$2000&amp;決算データ!$C$13:$C$2000,),),ＴＯＰ!$K$3+5)</f>
        <v>#N/A</v>
      </c>
      <c r="F41" s="26" t="e">
        <f>INDEX(決算データ!$A$13:$DT$2000,MATCH(F$3&amp;$A41,INDEX(決算データ!$A$13:$A$2000&amp;決算データ!$C$13:$C$2000,),),ＴＯＰ!$K$3+5)</f>
        <v>#N/A</v>
      </c>
      <c r="G41" s="26" t="e">
        <f>INDEX(決算データ!$A$13:$DT$2000,MATCH(G$3&amp;$A41,INDEX(決算データ!$A$13:$A$2000&amp;決算データ!$C$13:$C$2000,),),ＴＯＰ!$K$3+5)</f>
        <v>#N/A</v>
      </c>
      <c r="H41" s="27" t="str">
        <f t="shared" si="0"/>
        <v>－</v>
      </c>
    </row>
    <row r="42" spans="1:8" ht="15.75" customHeight="1">
      <c r="A42" s="21">
        <v>401307</v>
      </c>
      <c r="B42" s="25" t="str">
        <f>INDEX(決算データ!$A$13:$DT$2000,MATCH($A42,INDEX(決算データ!$C$13:$C$2000,),),5)</f>
        <v>福岡市</v>
      </c>
      <c r="C42" s="26" t="e">
        <f>INDEX(決算データ!$A$13:$DT$2000,MATCH(C$3&amp;$A42,INDEX(決算データ!$A$13:$A$2000&amp;決算データ!$C$13:$C$2000,),),ＴＯＰ!$K$3+5)</f>
        <v>#N/A</v>
      </c>
      <c r="D42" s="26" t="e">
        <f>INDEX(決算データ!$A$13:$DT$2000,MATCH(D$3&amp;$A42,INDEX(決算データ!$A$13:$A$2000&amp;決算データ!$C$13:$C$2000,),),ＴＯＰ!$K$3+5)</f>
        <v>#N/A</v>
      </c>
      <c r="E42" s="26" t="e">
        <f>INDEX(決算データ!$A$13:$DT$2000,MATCH(E$3&amp;$A42,INDEX(決算データ!$A$13:$A$2000&amp;決算データ!$C$13:$C$2000,),),ＴＯＰ!$K$3+5)</f>
        <v>#N/A</v>
      </c>
      <c r="F42" s="26" t="e">
        <f>INDEX(決算データ!$A$13:$DT$2000,MATCH(F$3&amp;$A42,INDEX(決算データ!$A$13:$A$2000&amp;決算データ!$C$13:$C$2000,),),ＴＯＰ!$K$3+5)</f>
        <v>#N/A</v>
      </c>
      <c r="G42" s="26" t="e">
        <f>INDEX(決算データ!$A$13:$DT$2000,MATCH(G$3&amp;$A42,INDEX(決算データ!$A$13:$A$2000&amp;決算データ!$C$13:$C$2000,),),ＴＯＰ!$K$3+5)</f>
        <v>#N/A</v>
      </c>
      <c r="H42" s="27" t="str">
        <f t="shared" si="0"/>
        <v>－</v>
      </c>
    </row>
    <row r="43" spans="1:8" ht="15.75" customHeight="1">
      <c r="A43" s="21">
        <v>412015</v>
      </c>
      <c r="B43" s="25" t="str">
        <f>INDEX(決算データ!$A$13:$DT$2000,MATCH($A43,INDEX(決算データ!$C$13:$C$2000,),),5)</f>
        <v>佐賀市</v>
      </c>
      <c r="C43" s="26" t="e">
        <f>INDEX(決算データ!$A$13:$DT$2000,MATCH(C$3&amp;$A43,INDEX(決算データ!$A$13:$A$2000&amp;決算データ!$C$13:$C$2000,),),ＴＯＰ!$K$3+5)</f>
        <v>#N/A</v>
      </c>
      <c r="D43" s="26" t="e">
        <f>INDEX(決算データ!$A$13:$DT$2000,MATCH(D$3&amp;$A43,INDEX(決算データ!$A$13:$A$2000&amp;決算データ!$C$13:$C$2000,),),ＴＯＰ!$K$3+5)</f>
        <v>#N/A</v>
      </c>
      <c r="E43" s="26" t="e">
        <f>INDEX(決算データ!$A$13:$DT$2000,MATCH(E$3&amp;$A43,INDEX(決算データ!$A$13:$A$2000&amp;決算データ!$C$13:$C$2000,),),ＴＯＰ!$K$3+5)</f>
        <v>#N/A</v>
      </c>
      <c r="F43" s="26" t="e">
        <f>INDEX(決算データ!$A$13:$DT$2000,MATCH(F$3&amp;$A43,INDEX(決算データ!$A$13:$A$2000&amp;決算データ!$C$13:$C$2000,),),ＴＯＰ!$K$3+5)</f>
        <v>#N/A</v>
      </c>
      <c r="G43" s="26" t="e">
        <f>INDEX(決算データ!$A$13:$DT$2000,MATCH(G$3&amp;$A43,INDEX(決算データ!$A$13:$A$2000&amp;決算データ!$C$13:$C$2000,),),ＴＯＰ!$K$3+5)</f>
        <v>#N/A</v>
      </c>
      <c r="H43" s="27" t="str">
        <f t="shared" si="0"/>
        <v>－</v>
      </c>
    </row>
    <row r="44" spans="1:8" ht="15.75" customHeight="1">
      <c r="A44" s="21">
        <v>422011</v>
      </c>
      <c r="B44" s="25" t="str">
        <f>INDEX(決算データ!$A$13:$DT$2000,MATCH($A44,INDEX(決算データ!$C$13:$C$2000,),),5)</f>
        <v>長崎市</v>
      </c>
      <c r="C44" s="26" t="e">
        <f>INDEX(決算データ!$A$13:$DT$2000,MATCH(C$3&amp;$A44,INDEX(決算データ!$A$13:$A$2000&amp;決算データ!$C$13:$C$2000,),),ＴＯＰ!$K$3+5)</f>
        <v>#N/A</v>
      </c>
      <c r="D44" s="26" t="e">
        <f>INDEX(決算データ!$A$13:$DT$2000,MATCH(D$3&amp;$A44,INDEX(決算データ!$A$13:$A$2000&amp;決算データ!$C$13:$C$2000,),),ＴＯＰ!$K$3+5)</f>
        <v>#N/A</v>
      </c>
      <c r="E44" s="26" t="e">
        <f>INDEX(決算データ!$A$13:$DT$2000,MATCH(E$3&amp;$A44,INDEX(決算データ!$A$13:$A$2000&amp;決算データ!$C$13:$C$2000,),),ＴＯＰ!$K$3+5)</f>
        <v>#N/A</v>
      </c>
      <c r="F44" s="26" t="e">
        <f>INDEX(決算データ!$A$13:$DT$2000,MATCH(F$3&amp;$A44,INDEX(決算データ!$A$13:$A$2000&amp;決算データ!$C$13:$C$2000,),),ＴＯＰ!$K$3+5)</f>
        <v>#N/A</v>
      </c>
      <c r="G44" s="26" t="e">
        <f>INDEX(決算データ!$A$13:$DT$2000,MATCH(G$3&amp;$A44,INDEX(決算データ!$A$13:$A$2000&amp;決算データ!$C$13:$C$2000,),),ＴＯＰ!$K$3+5)</f>
        <v>#N/A</v>
      </c>
      <c r="H44" s="27" t="str">
        <f t="shared" si="0"/>
        <v>－</v>
      </c>
    </row>
    <row r="45" spans="1:8" ht="15.75" customHeight="1">
      <c r="A45" s="21">
        <v>431001</v>
      </c>
      <c r="B45" s="25" t="str">
        <f>INDEX(決算データ!$A$13:$DT$2000,MATCH($A45,INDEX(決算データ!$C$13:$C$2000,),),5)</f>
        <v>熊本市</v>
      </c>
      <c r="C45" s="26" t="e">
        <f>INDEX(決算データ!$A$13:$DT$2000,MATCH(C$3&amp;$A45,INDEX(決算データ!$A$13:$A$2000&amp;決算データ!$C$13:$C$2000,),),ＴＯＰ!$K$3+5)</f>
        <v>#N/A</v>
      </c>
      <c r="D45" s="26" t="e">
        <f>INDEX(決算データ!$A$13:$DT$2000,MATCH(D$3&amp;$A45,INDEX(決算データ!$A$13:$A$2000&amp;決算データ!$C$13:$C$2000,),),ＴＯＰ!$K$3+5)</f>
        <v>#N/A</v>
      </c>
      <c r="E45" s="26" t="e">
        <f>INDEX(決算データ!$A$13:$DT$2000,MATCH(E$3&amp;$A45,INDEX(決算データ!$A$13:$A$2000&amp;決算データ!$C$13:$C$2000,),),ＴＯＰ!$K$3+5)</f>
        <v>#N/A</v>
      </c>
      <c r="F45" s="26" t="e">
        <f>INDEX(決算データ!$A$13:$DT$2000,MATCH(F$3&amp;$A45,INDEX(決算データ!$A$13:$A$2000&amp;決算データ!$C$13:$C$2000,),),ＴＯＰ!$K$3+5)</f>
        <v>#N/A</v>
      </c>
      <c r="G45" s="26" t="e">
        <f>INDEX(決算データ!$A$13:$DT$2000,MATCH(G$3&amp;$A45,INDEX(決算データ!$A$13:$A$2000&amp;決算データ!$C$13:$C$2000,),),ＴＯＰ!$K$3+5)</f>
        <v>#N/A</v>
      </c>
      <c r="H45" s="27" t="str">
        <f t="shared" si="0"/>
        <v>－</v>
      </c>
    </row>
    <row r="46" spans="1:8" ht="15.75" customHeight="1">
      <c r="A46" s="21">
        <v>442011</v>
      </c>
      <c r="B46" s="25" t="str">
        <f>INDEX(決算データ!$A$13:$DT$2000,MATCH($A46,INDEX(決算データ!$C$13:$C$2000,),),5)</f>
        <v>大分市</v>
      </c>
      <c r="C46" s="26" t="e">
        <f>INDEX(決算データ!$A$13:$DT$2000,MATCH(C$3&amp;$A46,INDEX(決算データ!$A$13:$A$2000&amp;決算データ!$C$13:$C$2000,),),ＴＯＰ!$K$3+5)</f>
        <v>#N/A</v>
      </c>
      <c r="D46" s="26" t="e">
        <f>INDEX(決算データ!$A$13:$DT$2000,MATCH(D$3&amp;$A46,INDEX(決算データ!$A$13:$A$2000&amp;決算データ!$C$13:$C$2000,),),ＴＯＰ!$K$3+5)</f>
        <v>#N/A</v>
      </c>
      <c r="E46" s="26" t="e">
        <f>INDEX(決算データ!$A$13:$DT$2000,MATCH(E$3&amp;$A46,INDEX(決算データ!$A$13:$A$2000&amp;決算データ!$C$13:$C$2000,),),ＴＯＰ!$K$3+5)</f>
        <v>#N/A</v>
      </c>
      <c r="F46" s="26" t="e">
        <f>INDEX(決算データ!$A$13:$DT$2000,MATCH(F$3&amp;$A46,INDEX(決算データ!$A$13:$A$2000&amp;決算データ!$C$13:$C$2000,),),ＴＯＰ!$K$3+5)</f>
        <v>#N/A</v>
      </c>
      <c r="G46" s="26" t="e">
        <f>INDEX(決算データ!$A$13:$DT$2000,MATCH(G$3&amp;$A46,INDEX(決算データ!$A$13:$A$2000&amp;決算データ!$C$13:$C$2000,),),ＴＯＰ!$K$3+5)</f>
        <v>#N/A</v>
      </c>
      <c r="H46" s="27" t="str">
        <f t="shared" si="0"/>
        <v>－</v>
      </c>
    </row>
    <row r="47" spans="1:8" ht="15.75" customHeight="1">
      <c r="A47" s="21">
        <v>452017</v>
      </c>
      <c r="B47" s="25" t="str">
        <f>INDEX(決算データ!$A$13:$DT$2000,MATCH($A47,INDEX(決算データ!$C$13:$C$2000,),),5)</f>
        <v>宮崎市</v>
      </c>
      <c r="C47" s="26" t="e">
        <f>INDEX(決算データ!$A$13:$DT$2000,MATCH(C$3&amp;$A47,INDEX(決算データ!$A$13:$A$2000&amp;決算データ!$C$13:$C$2000,),),ＴＯＰ!$K$3+5)</f>
        <v>#N/A</v>
      </c>
      <c r="D47" s="26" t="e">
        <f>INDEX(決算データ!$A$13:$DT$2000,MATCH(D$3&amp;$A47,INDEX(決算データ!$A$13:$A$2000&amp;決算データ!$C$13:$C$2000,),),ＴＯＰ!$K$3+5)</f>
        <v>#N/A</v>
      </c>
      <c r="E47" s="26" t="e">
        <f>INDEX(決算データ!$A$13:$DT$2000,MATCH(E$3&amp;$A47,INDEX(決算データ!$A$13:$A$2000&amp;決算データ!$C$13:$C$2000,),),ＴＯＰ!$K$3+5)</f>
        <v>#N/A</v>
      </c>
      <c r="F47" s="26" t="e">
        <f>INDEX(決算データ!$A$13:$DT$2000,MATCH(F$3&amp;$A47,INDEX(決算データ!$A$13:$A$2000&amp;決算データ!$C$13:$C$2000,),),ＴＯＰ!$K$3+5)</f>
        <v>#N/A</v>
      </c>
      <c r="G47" s="26" t="e">
        <f>INDEX(決算データ!$A$13:$DT$2000,MATCH(G$3&amp;$A47,INDEX(決算データ!$A$13:$A$2000&amp;決算データ!$C$13:$C$2000,),),ＴＯＰ!$K$3+5)</f>
        <v>#N/A</v>
      </c>
      <c r="H47" s="27" t="str">
        <f t="shared" si="0"/>
        <v>－</v>
      </c>
    </row>
    <row r="48" spans="1:8" ht="15.75" customHeight="1">
      <c r="A48" s="21">
        <v>462012</v>
      </c>
      <c r="B48" s="25" t="str">
        <f>INDEX(決算データ!$A$13:$DT$2000,MATCH($A48,INDEX(決算データ!$C$13:$C$2000,),),5)</f>
        <v>鹿児島市</v>
      </c>
      <c r="C48" s="26" t="e">
        <f>INDEX(決算データ!$A$13:$DT$2000,MATCH(C$3&amp;$A48,INDEX(決算データ!$A$13:$A$2000&amp;決算データ!$C$13:$C$2000,),),ＴＯＰ!$K$3+5)</f>
        <v>#N/A</v>
      </c>
      <c r="D48" s="26" t="e">
        <f>INDEX(決算データ!$A$13:$DT$2000,MATCH(D$3&amp;$A48,INDEX(決算データ!$A$13:$A$2000&amp;決算データ!$C$13:$C$2000,),),ＴＯＰ!$K$3+5)</f>
        <v>#N/A</v>
      </c>
      <c r="E48" s="26" t="e">
        <f>INDEX(決算データ!$A$13:$DT$2000,MATCH(E$3&amp;$A48,INDEX(決算データ!$A$13:$A$2000&amp;決算データ!$C$13:$C$2000,),),ＴＯＰ!$K$3+5)</f>
        <v>#N/A</v>
      </c>
      <c r="F48" s="26" t="e">
        <f>INDEX(決算データ!$A$13:$DT$2000,MATCH(F$3&amp;$A48,INDEX(決算データ!$A$13:$A$2000&amp;決算データ!$C$13:$C$2000,),),ＴＯＰ!$K$3+5)</f>
        <v>#N/A</v>
      </c>
      <c r="G48" s="26" t="e">
        <f>INDEX(決算データ!$A$13:$DT$2000,MATCH(G$3&amp;$A48,INDEX(決算データ!$A$13:$A$2000&amp;決算データ!$C$13:$C$2000,),),ＴＯＰ!$K$3+5)</f>
        <v>#N/A</v>
      </c>
      <c r="H48" s="27" t="str">
        <f t="shared" si="0"/>
        <v>－</v>
      </c>
    </row>
    <row r="49" spans="1:8" ht="15.75" customHeight="1">
      <c r="A49" s="21">
        <v>472018</v>
      </c>
      <c r="B49" s="32" t="str">
        <f>INDEX(決算データ!$A$13:$DT$2000,MATCH($A49,INDEX(決算データ!$C$13:$C$2000,),),5)</f>
        <v>那覇市</v>
      </c>
      <c r="C49" s="33" t="e">
        <f>INDEX(決算データ!$A$13:$DT$2000,MATCH(C$3&amp;$A49,INDEX(決算データ!$A$13:$A$2000&amp;決算データ!$C$13:$C$2000,),),ＴＯＰ!$K$3+5)</f>
        <v>#N/A</v>
      </c>
      <c r="D49" s="33" t="e">
        <f>INDEX(決算データ!$A$13:$DT$2000,MATCH(D$3&amp;$A49,INDEX(決算データ!$A$13:$A$2000&amp;決算データ!$C$13:$C$2000,),),ＴＯＰ!$K$3+5)</f>
        <v>#N/A</v>
      </c>
      <c r="E49" s="33" t="e">
        <f>INDEX(決算データ!$A$13:$DT$2000,MATCH(E$3&amp;$A49,INDEX(決算データ!$A$13:$A$2000&amp;決算データ!$C$13:$C$2000,),),ＴＯＰ!$K$3+5)</f>
        <v>#N/A</v>
      </c>
      <c r="F49" s="33" t="e">
        <f>INDEX(決算データ!$A$13:$DT$2000,MATCH(F$3&amp;$A49,INDEX(決算データ!$A$13:$A$2000&amp;決算データ!$C$13:$C$2000,),),ＴＯＰ!$K$3+5)</f>
        <v>#N/A</v>
      </c>
      <c r="G49" s="33" t="e">
        <f>INDEX(決算データ!$A$13:$DT$2000,MATCH(G$3&amp;$A49,INDEX(決算データ!$A$13:$A$2000&amp;決算データ!$C$13:$C$2000,),),ＴＯＰ!$K$3+5)</f>
        <v>#N/A</v>
      </c>
      <c r="H49" s="34" t="str">
        <f t="shared" si="0"/>
        <v>－</v>
      </c>
    </row>
  </sheetData>
  <sheetProtection sheet="1" objects="1" scenarios="1" selectLockedCells="1"/>
  <mergeCells count="1">
    <mergeCell ref="B2:E2"/>
  </mergeCells>
  <phoneticPr fontId="5"/>
  <conditionalFormatting sqref="C4:G49">
    <cfRule type="expression" dxfId="2" priority="8">
      <formula>SUM($C$4:$C$47)-INT(SUM($C$4:$C$47))&gt;0</formula>
    </cfRule>
  </conditionalFormatting>
  <conditionalFormatting sqref="H4:H49">
    <cfRule type="top10" dxfId="1" priority="10" bottom="1" rank="5"/>
  </conditionalFormatting>
  <hyperlinks>
    <hyperlink ref="F1" location="'グラフ（県庁所在都市）'!A1" display="グラフ表示"/>
    <hyperlink ref="G1" location="ＴＯＰ!A1" display="TOPへ戻る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②財政指標による都市間比較（歳入内訳）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10"/>
  <sheetViews>
    <sheetView view="pageLayout" topLeftCell="C1" zoomScaleNormal="100" workbookViewId="0">
      <selection activeCell="H1" sqref="H1"/>
    </sheetView>
  </sheetViews>
  <sheetFormatPr defaultColWidth="3.125" defaultRowHeight="22.5" customHeight="1"/>
  <cols>
    <col min="1" max="2" width="4.25" style="13" hidden="1" customWidth="1"/>
    <col min="3" max="3" width="6.875" style="13" customWidth="1"/>
    <col min="4" max="9" width="12.5" style="13" customWidth="1"/>
    <col min="10" max="16384" width="3.125" style="13"/>
  </cols>
  <sheetData>
    <row r="1" spans="1:9" ht="22.5" customHeight="1">
      <c r="H1" s="35" t="s">
        <v>147</v>
      </c>
      <c r="I1" s="35" t="s">
        <v>17</v>
      </c>
    </row>
    <row r="2" spans="1:9" ht="22.5" customHeight="1">
      <c r="C2" s="14" t="str">
        <f>CONCATENATE("中核市 ",'集計表（中核市）'!G3," 年度","順位上位５都市と盛岡市との比較")</f>
        <v>中核市 2018 年度順位上位５都市と盛岡市との比較</v>
      </c>
      <c r="H2" s="35"/>
      <c r="I2" s="35"/>
    </row>
    <row r="3" spans="1:9" ht="22.5" customHeight="1">
      <c r="C3" s="36" t="str">
        <f>'集計表（中核市）'!B2</f>
        <v xml:space="preserve">○ </v>
      </c>
      <c r="I3" s="12" t="str">
        <f>'集計表（中核市）'!G2</f>
        <v>単位：千円</v>
      </c>
    </row>
    <row r="4" spans="1:9" ht="22.5" customHeight="1">
      <c r="C4" s="97" t="s">
        <v>643</v>
      </c>
      <c r="D4" s="98" t="s">
        <v>9</v>
      </c>
      <c r="E4" s="99">
        <f>決算データ!A5</f>
        <v>2014</v>
      </c>
      <c r="F4" s="99">
        <f>決算データ!B5</f>
        <v>2015</v>
      </c>
      <c r="G4" s="99">
        <f>決算データ!C5</f>
        <v>2016</v>
      </c>
      <c r="H4" s="99">
        <f>決算データ!D5</f>
        <v>2017</v>
      </c>
      <c r="I4" s="99">
        <f>決算データ!E5</f>
        <v>2018</v>
      </c>
    </row>
    <row r="5" spans="1:9" ht="22.5" customHeight="1">
      <c r="A5" s="21" t="e">
        <f>MATCH(C5,'集計表（中核市）'!$H$4:$H$63,0)</f>
        <v>#N/A</v>
      </c>
      <c r="B5" s="21" t="e">
        <f>INDEX('集計表（中核市）'!$A$4:$B$63,A5,1)</f>
        <v>#N/A</v>
      </c>
      <c r="C5" s="100">
        <v>1</v>
      </c>
      <c r="D5" s="122" t="str">
        <f>IF(ISERROR(B5)=TRUE,"－",INDEX(決算データ!$A$13:$DT$2000,MATCH(B5,INDEX(決算データ!$C$13:$C$2000,),),5))</f>
        <v>－</v>
      </c>
      <c r="E5" s="102" t="str">
        <f>IF(ISERROR($B5)=TRUE,"－",INDEX(決算データ!$A$13:$DT$2000,MATCH(E$4&amp;$B5,INDEX(決算データ!$A$13:$A$2000&amp;決算データ!$C$13:$C$2000,),),ＴＯＰ!$K$3+5))</f>
        <v>－</v>
      </c>
      <c r="F5" s="102" t="str">
        <f>IF(ISERROR($B5)=TRUE,"－",INDEX(決算データ!$A$13:$DT$2000,MATCH(F$4&amp;$B5,INDEX(決算データ!$A$13:$A$2000&amp;決算データ!$C$13:$C$2000,),),ＴＯＰ!$K$3+5))</f>
        <v>－</v>
      </c>
      <c r="G5" s="102" t="str">
        <f>IF(ISERROR($B5)=TRUE,"－",INDEX(決算データ!$A$13:$DT$2000,MATCH(G$4&amp;$B5,INDEX(決算データ!$A$13:$A$2000&amp;決算データ!$C$13:$C$2000,),),ＴＯＰ!$K$3+5))</f>
        <v>－</v>
      </c>
      <c r="H5" s="102" t="str">
        <f>IF(ISERROR($B5)=TRUE,"－",INDEX(決算データ!$A$13:$DT$2000,MATCH(H$4&amp;$B5,INDEX(決算データ!$A$13:$A$2000&amp;決算データ!$C$13:$C$2000,),),ＴＯＰ!$K$3+5))</f>
        <v>－</v>
      </c>
      <c r="I5" s="102" t="str">
        <f>IF(ISERROR($B5)=TRUE,"－",INDEX(決算データ!$A$13:$DT$2000,MATCH(I$4&amp;$B5,INDEX(決算データ!$A$13:$A$2000&amp;決算データ!$C$13:$C$2000,),),ＴＯＰ!$K$3+5))</f>
        <v>－</v>
      </c>
    </row>
    <row r="6" spans="1:9" ht="22.5" customHeight="1">
      <c r="A6" s="21" t="e">
        <f>MATCH(C6,'集計表（中核市）'!$H$4:$H$63,0)</f>
        <v>#N/A</v>
      </c>
      <c r="B6" s="21" t="e">
        <f>INDEX('集計表（中核市）'!$A$4:$B$63,A6,1)</f>
        <v>#N/A</v>
      </c>
      <c r="C6" s="100">
        <v>2</v>
      </c>
      <c r="D6" s="122" t="str">
        <f>IF(ISERROR(B6)=TRUE,"－",INDEX(決算データ!$A$13:$DT$2000,MATCH(B6,INDEX(決算データ!$C$13:$C$2000,),),5))</f>
        <v>－</v>
      </c>
      <c r="E6" s="102" t="str">
        <f>IF(ISERROR($B6)=TRUE,"－",INDEX(決算データ!$A$13:$DT$2000,MATCH(E$4&amp;$B6,INDEX(決算データ!$A$13:$A$2000&amp;決算データ!$C$13:$C$2000,),),ＴＯＰ!$K$3+5))</f>
        <v>－</v>
      </c>
      <c r="F6" s="102" t="str">
        <f>IF(ISERROR($B6)=TRUE,"－",INDEX(決算データ!$A$13:$DT$2000,MATCH(F$4&amp;$B6,INDEX(決算データ!$A$13:$A$2000&amp;決算データ!$C$13:$C$2000,),),ＴＯＰ!$K$3+5))</f>
        <v>－</v>
      </c>
      <c r="G6" s="102" t="str">
        <f>IF(ISERROR($B6)=TRUE,"－",INDEX(決算データ!$A$13:$DT$2000,MATCH(G$4&amp;$B6,INDEX(決算データ!$A$13:$A$2000&amp;決算データ!$C$13:$C$2000,),),ＴＯＰ!$K$3+5))</f>
        <v>－</v>
      </c>
      <c r="H6" s="102" t="str">
        <f>IF(ISERROR($B6)=TRUE,"－",INDEX(決算データ!$A$13:$DT$2000,MATCH(H$4&amp;$B6,INDEX(決算データ!$A$13:$A$2000&amp;決算データ!$C$13:$C$2000,),),ＴＯＰ!$K$3+5))</f>
        <v>－</v>
      </c>
      <c r="I6" s="102" t="str">
        <f>IF(ISERROR($B6)=TRUE,"－",INDEX(決算データ!$A$13:$DT$2000,MATCH(I$4&amp;$B6,INDEX(決算データ!$A$13:$A$2000&amp;決算データ!$C$13:$C$2000,),),ＴＯＰ!$K$3+5))</f>
        <v>－</v>
      </c>
    </row>
    <row r="7" spans="1:9" ht="22.5" customHeight="1">
      <c r="A7" s="21" t="e">
        <f>MATCH(C7,'集計表（中核市）'!$H$4:$H$63,0)</f>
        <v>#N/A</v>
      </c>
      <c r="B7" s="21" t="e">
        <f>INDEX('集計表（中核市）'!$A$4:$B$63,A7,1)</f>
        <v>#N/A</v>
      </c>
      <c r="C7" s="100">
        <v>3</v>
      </c>
      <c r="D7" s="122" t="str">
        <f>IF(ISERROR(B7)=TRUE,"－",INDEX(決算データ!$A$13:$DT$2000,MATCH(B7,INDEX(決算データ!$C$13:$C$2000,),),5))</f>
        <v>－</v>
      </c>
      <c r="E7" s="102" t="str">
        <f>IF(ISERROR($B7)=TRUE,"－",INDEX(決算データ!$A$13:$DT$2000,MATCH(E$4&amp;$B7,INDEX(決算データ!$A$13:$A$2000&amp;決算データ!$C$13:$C$2000,),),ＴＯＰ!$K$3+5))</f>
        <v>－</v>
      </c>
      <c r="F7" s="102" t="str">
        <f>IF(ISERROR($B7)=TRUE,"－",INDEX(決算データ!$A$13:$DT$2000,MATCH(F$4&amp;$B7,INDEX(決算データ!$A$13:$A$2000&amp;決算データ!$C$13:$C$2000,),),ＴＯＰ!$K$3+5))</f>
        <v>－</v>
      </c>
      <c r="G7" s="102" t="str">
        <f>IF(ISERROR($B7)=TRUE,"－",INDEX(決算データ!$A$13:$DT$2000,MATCH(G$4&amp;$B7,INDEX(決算データ!$A$13:$A$2000&amp;決算データ!$C$13:$C$2000,),),ＴＯＰ!$K$3+5))</f>
        <v>－</v>
      </c>
      <c r="H7" s="102" t="str">
        <f>IF(ISERROR($B7)=TRUE,"－",INDEX(決算データ!$A$13:$DT$2000,MATCH(H$4&amp;$B7,INDEX(決算データ!$A$13:$A$2000&amp;決算データ!$C$13:$C$2000,),),ＴＯＰ!$K$3+5))</f>
        <v>－</v>
      </c>
      <c r="I7" s="102" t="str">
        <f>IF(ISERROR($B7)=TRUE,"－",INDEX(決算データ!$A$13:$DT$2000,MATCH(I$4&amp;$B7,INDEX(決算データ!$A$13:$A$2000&amp;決算データ!$C$13:$C$2000,),),ＴＯＰ!$K$3+5))</f>
        <v>－</v>
      </c>
    </row>
    <row r="8" spans="1:9" ht="22.5" customHeight="1">
      <c r="A8" s="21" t="e">
        <f>MATCH(C8,'集計表（中核市）'!$H$4:$H$63,0)</f>
        <v>#N/A</v>
      </c>
      <c r="B8" s="21" t="e">
        <f>INDEX('集計表（中核市）'!$A$4:$B$63,A8,1)</f>
        <v>#N/A</v>
      </c>
      <c r="C8" s="100">
        <v>4</v>
      </c>
      <c r="D8" s="122" t="str">
        <f>IF(ISERROR(B8)=TRUE,"－",INDEX(決算データ!$A$13:$DT$2000,MATCH(B8,INDEX(決算データ!$C$13:$C$2000,),),5))</f>
        <v>－</v>
      </c>
      <c r="E8" s="102" t="str">
        <f>IF(ISERROR($B8)=TRUE,"－",INDEX(決算データ!$A$13:$DT$2000,MATCH(E$4&amp;$B8,INDEX(決算データ!$A$13:$A$2000&amp;決算データ!$C$13:$C$2000,),),ＴＯＰ!$K$3+5))</f>
        <v>－</v>
      </c>
      <c r="F8" s="102" t="str">
        <f>IF(ISERROR($B8)=TRUE,"－",INDEX(決算データ!$A$13:$DT$2000,MATCH(F$4&amp;$B8,INDEX(決算データ!$A$13:$A$2000&amp;決算データ!$C$13:$C$2000,),),ＴＯＰ!$K$3+5))</f>
        <v>－</v>
      </c>
      <c r="G8" s="102" t="str">
        <f>IF(ISERROR($B8)=TRUE,"－",INDEX(決算データ!$A$13:$DT$2000,MATCH(G$4&amp;$B8,INDEX(決算データ!$A$13:$A$2000&amp;決算データ!$C$13:$C$2000,),),ＴＯＰ!$K$3+5))</f>
        <v>－</v>
      </c>
      <c r="H8" s="102" t="str">
        <f>IF(ISERROR($B8)=TRUE,"－",INDEX(決算データ!$A$13:$DT$2000,MATCH(H$4&amp;$B8,INDEX(決算データ!$A$13:$A$2000&amp;決算データ!$C$13:$C$2000,),),ＴＯＰ!$K$3+5))</f>
        <v>－</v>
      </c>
      <c r="I8" s="102" t="str">
        <f>IF(ISERROR($B8)=TRUE,"－",INDEX(決算データ!$A$13:$DT$2000,MATCH(I$4&amp;$B8,INDEX(決算データ!$A$13:$A$2000&amp;決算データ!$C$13:$C$2000,),),ＴＯＰ!$K$3+5))</f>
        <v>－</v>
      </c>
    </row>
    <row r="9" spans="1:9" ht="22.5" customHeight="1">
      <c r="A9" s="21" t="e">
        <f>MATCH(C9,'集計表（中核市）'!$H$4:$H$63,0)</f>
        <v>#N/A</v>
      </c>
      <c r="B9" s="21" t="e">
        <f>INDEX('集計表（中核市）'!$A$4:$B$63,A9,1)</f>
        <v>#N/A</v>
      </c>
      <c r="C9" s="100">
        <v>5</v>
      </c>
      <c r="D9" s="122" t="str">
        <f>IF(ISERROR(B9)=TRUE,"－",INDEX(決算データ!$A$13:$DT$2000,MATCH(B9,INDEX(決算データ!$C$13:$C$2000,),),5))</f>
        <v>－</v>
      </c>
      <c r="E9" s="102" t="str">
        <f>IF(ISERROR($B9)=TRUE,"－",INDEX(決算データ!$A$13:$DT$2000,MATCH(E$4&amp;$B9,INDEX(決算データ!$A$13:$A$2000&amp;決算データ!$C$13:$C$2000,),),ＴＯＰ!$K$3+5))</f>
        <v>－</v>
      </c>
      <c r="F9" s="102" t="str">
        <f>IF(ISERROR($B9)=TRUE,"－",INDEX(決算データ!$A$13:$DT$2000,MATCH(F$4&amp;$B9,INDEX(決算データ!$A$13:$A$2000&amp;決算データ!$C$13:$C$2000,),),ＴＯＰ!$K$3+5))</f>
        <v>－</v>
      </c>
      <c r="G9" s="102" t="str">
        <f>IF(ISERROR($B9)=TRUE,"－",INDEX(決算データ!$A$13:$DT$2000,MATCH(G$4&amp;$B9,INDEX(決算データ!$A$13:$A$2000&amp;決算データ!$C$13:$C$2000,),),ＴＯＰ!$K$3+5))</f>
        <v>－</v>
      </c>
      <c r="H9" s="102" t="str">
        <f>IF(ISERROR($B9)=TRUE,"－",INDEX(決算データ!$A$13:$DT$2000,MATCH(H$4&amp;$B9,INDEX(決算データ!$A$13:$A$2000&amp;決算データ!$C$13:$C$2000,),),ＴＯＰ!$K$3+5))</f>
        <v>－</v>
      </c>
      <c r="I9" s="102" t="str">
        <f>IF(ISERROR($B9)=TRUE,"－",INDEX(決算データ!$A$13:$DT$2000,MATCH(I$4&amp;$B9,INDEX(決算データ!$A$13:$A$2000&amp;決算データ!$C$13:$C$2000,),),ＴＯＰ!$K$3+5))</f>
        <v>－</v>
      </c>
    </row>
    <row r="10" spans="1:9" ht="22.5" customHeight="1">
      <c r="B10" s="13">
        <v>32018</v>
      </c>
      <c r="C10" s="100" t="str">
        <f>INDEX('集計表（中核市）'!H4:H63,MATCH(B10,'集計表（中核市）'!A4:A63))</f>
        <v>－</v>
      </c>
      <c r="D10" s="101" t="s">
        <v>10</v>
      </c>
      <c r="E10" s="102" t="e">
        <f>INDEX(決算データ!$A$13:$DT$2000,MATCH(E$4&amp;$B10,INDEX(決算データ!$A$13:$A$2000&amp;決算データ!$C$13:$C$2000,),),ＴＯＰ!$K$3+5)</f>
        <v>#N/A</v>
      </c>
      <c r="F10" s="102" t="e">
        <f>INDEX(決算データ!$A$13:$DT$2000,MATCH(F$4&amp;$B10,INDEX(決算データ!$A$13:$A$2000&amp;決算データ!$C$13:$C$2000,),),ＴＯＰ!$K$3+5)</f>
        <v>#N/A</v>
      </c>
      <c r="G10" s="102" t="e">
        <f>INDEX(決算データ!$A$13:$DT$2000,MATCH(G$4&amp;$B10,INDEX(決算データ!$A$13:$A$2000&amp;決算データ!$C$13:$C$2000,),),ＴＯＰ!$K$3+5)</f>
        <v>#N/A</v>
      </c>
      <c r="H10" s="102" t="e">
        <f>INDEX(決算データ!$A$13:$DT$2000,MATCH(H$4&amp;$B10,INDEX(決算データ!$A$13:$A$2000&amp;決算データ!$C$13:$C$2000,),),ＴＯＰ!$K$3+5)</f>
        <v>#N/A</v>
      </c>
      <c r="I10" s="102" t="e">
        <f>INDEX(決算データ!$A$13:$DT$2000,MATCH(I$4&amp;$B10,INDEX(決算データ!$A$13:$A$2000&amp;決算データ!$C$13:$C$2000,),),ＴＯＰ!$K$3+5)</f>
        <v>#N/A</v>
      </c>
    </row>
  </sheetData>
  <sheetProtection sheet="1" objects="1" scenarios="1" selectLockedCells="1"/>
  <phoneticPr fontId="5"/>
  <conditionalFormatting sqref="E5:I10">
    <cfRule type="expression" dxfId="0" priority="2">
      <formula>SUM($E$5,$E$10)-INT(SUM($E$5,$E$10))&gt;0</formula>
    </cfRule>
  </conditionalFormatting>
  <hyperlinks>
    <hyperlink ref="I1" location="ＴＯＰ!A1" display="ＴＯＰへ戻る"/>
    <hyperlink ref="H1" location="'集計表（中核市）'!A1" display="一覧表へ戻る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②財政指標による都市間比較（歳入内訳）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I10"/>
  <sheetViews>
    <sheetView view="pageLayout" topLeftCell="C1" zoomScaleNormal="100" workbookViewId="0">
      <selection activeCell="H1" sqref="H1"/>
    </sheetView>
  </sheetViews>
  <sheetFormatPr defaultColWidth="3.125" defaultRowHeight="22.5" customHeight="1"/>
  <cols>
    <col min="1" max="1" width="5.875" style="13" hidden="1" customWidth="1"/>
    <col min="2" max="2" width="7.5" style="13" hidden="1" customWidth="1"/>
    <col min="3" max="3" width="6.875" style="13" customWidth="1"/>
    <col min="4" max="9" width="12.5" style="13" customWidth="1"/>
    <col min="10" max="16384" width="3.125" style="13"/>
  </cols>
  <sheetData>
    <row r="1" spans="1:9" ht="22.5" customHeight="1">
      <c r="H1" s="35" t="s">
        <v>16</v>
      </c>
      <c r="I1" s="35" t="s">
        <v>15</v>
      </c>
    </row>
    <row r="2" spans="1:9" ht="22.5" customHeight="1">
      <c r="C2" s="14" t="str">
        <f>CONCATENATE("道府県庁所在都市 ",'集計表（中核市）'!G3," 年度順位上位５都市と盛岡市との比較")</f>
        <v>道府県庁所在都市 2018 年度順位上位５都市と盛岡市との比較</v>
      </c>
      <c r="H2" s="35"/>
      <c r="I2" s="35"/>
    </row>
    <row r="3" spans="1:9" ht="22.5" customHeight="1">
      <c r="C3" s="36" t="str">
        <f>'集計表（中核市）'!B2</f>
        <v xml:space="preserve">○ </v>
      </c>
      <c r="I3" s="12" t="str">
        <f>'集計表（中核市）'!G2</f>
        <v>単位：千円</v>
      </c>
    </row>
    <row r="4" spans="1:9" ht="22.5" customHeight="1">
      <c r="C4" s="97" t="s">
        <v>643</v>
      </c>
      <c r="D4" s="98" t="s">
        <v>9</v>
      </c>
      <c r="E4" s="99">
        <f>決算データ!A5</f>
        <v>2014</v>
      </c>
      <c r="F4" s="99">
        <f>決算データ!B5</f>
        <v>2015</v>
      </c>
      <c r="G4" s="99">
        <f>決算データ!C5</f>
        <v>2016</v>
      </c>
      <c r="H4" s="99">
        <f>決算データ!D5</f>
        <v>2017</v>
      </c>
      <c r="I4" s="99">
        <f>決算データ!E5</f>
        <v>2018</v>
      </c>
    </row>
    <row r="5" spans="1:9" ht="22.5" customHeight="1">
      <c r="A5" s="21" t="e">
        <f>MATCH(C5,'集計表 (県庁所在都市)'!$H$4:$H$49,0)</f>
        <v>#N/A</v>
      </c>
      <c r="B5" s="21" t="e">
        <f>INDEX('集計表 (県庁所在都市)'!$A$4:$B$49,A5,1)</f>
        <v>#N/A</v>
      </c>
      <c r="C5" s="100">
        <v>1</v>
      </c>
      <c r="D5" s="122" t="str">
        <f>IF(ISERROR(B5)=TRUE,"－",INDEX(決算データ!$A$13:$DT$2000,MATCH(B5,INDEX(決算データ!$C$13:$C$2000,),),5))</f>
        <v>－</v>
      </c>
      <c r="E5" s="102" t="str">
        <f>IF(ISERROR($B5)=TRUE,"－",INDEX(決算データ!$A$13:$DT$2000,MATCH(E$4&amp;$B5,INDEX(決算データ!$A$13:$A$2000&amp;決算データ!$C$13:$C$2000,),),ＴＯＰ!$K$3+5))</f>
        <v>－</v>
      </c>
      <c r="F5" s="102" t="str">
        <f>IF(ISERROR($B5)=TRUE,"－",INDEX(決算データ!$A$13:$DT$2000,MATCH(F$4&amp;$B5,INDEX(決算データ!$A$13:$A$2000&amp;決算データ!$C$13:$C$2000,),),ＴＯＰ!$K$3+5))</f>
        <v>－</v>
      </c>
      <c r="G5" s="102" t="str">
        <f>IF(ISERROR($B5)=TRUE,"－",INDEX(決算データ!$A$13:$DT$2000,MATCH(G$4&amp;$B5,INDEX(決算データ!$A$13:$A$2000&amp;決算データ!$C$13:$C$2000,),),ＴＯＰ!$K$3+5))</f>
        <v>－</v>
      </c>
      <c r="H5" s="102" t="str">
        <f>IF(ISERROR($B5)=TRUE,"－",INDEX(決算データ!$A$13:$DT$2000,MATCH(H$4&amp;$B5,INDEX(決算データ!$A$13:$A$2000&amp;決算データ!$C$13:$C$2000,),),ＴＯＰ!$K$3+5))</f>
        <v>－</v>
      </c>
      <c r="I5" s="102" t="str">
        <f>IF(ISERROR($B5)=TRUE,"－",INDEX(決算データ!$A$13:$DT$2000,MATCH(I$4&amp;$B5,INDEX(決算データ!$A$13:$A$2000&amp;決算データ!$C$13:$C$2000,),),ＴＯＰ!$K$3+5))</f>
        <v>－</v>
      </c>
    </row>
    <row r="6" spans="1:9" ht="22.5" customHeight="1">
      <c r="A6" s="21" t="e">
        <f>MATCH(C6,'集計表 (県庁所在都市)'!$H$4:$H$49,0)</f>
        <v>#N/A</v>
      </c>
      <c r="B6" s="21" t="e">
        <f>INDEX('集計表 (県庁所在都市)'!$A$4:$B$49,A6,1)</f>
        <v>#N/A</v>
      </c>
      <c r="C6" s="100">
        <v>2</v>
      </c>
      <c r="D6" s="122" t="str">
        <f>IF(ISERROR(B6)=TRUE,"－",INDEX(決算データ!$A$13:$DT$2000,MATCH(B6,INDEX(決算データ!$C$13:$C$2000,),),5))</f>
        <v>－</v>
      </c>
      <c r="E6" s="102" t="str">
        <f>IF(ISERROR($B6)=TRUE,"－",INDEX(決算データ!$A$13:$DT$2000,MATCH(E$4&amp;$B6,INDEX(決算データ!$A$13:$A$2000&amp;決算データ!$C$13:$C$2000,),),ＴＯＰ!$K$3+5))</f>
        <v>－</v>
      </c>
      <c r="F6" s="102" t="str">
        <f>IF(ISERROR($B6)=TRUE,"－",INDEX(決算データ!$A$13:$DT$2000,MATCH(F$4&amp;$B6,INDEX(決算データ!$A$13:$A$2000&amp;決算データ!$C$13:$C$2000,),),ＴＯＰ!$K$3+5))</f>
        <v>－</v>
      </c>
      <c r="G6" s="102" t="str">
        <f>IF(ISERROR($B6)=TRUE,"－",INDEX(決算データ!$A$13:$DT$2000,MATCH(G$4&amp;$B6,INDEX(決算データ!$A$13:$A$2000&amp;決算データ!$C$13:$C$2000,),),ＴＯＰ!$K$3+5))</f>
        <v>－</v>
      </c>
      <c r="H6" s="102" t="str">
        <f>IF(ISERROR($B6)=TRUE,"－",INDEX(決算データ!$A$13:$DT$2000,MATCH(H$4&amp;$B6,INDEX(決算データ!$A$13:$A$2000&amp;決算データ!$C$13:$C$2000,),),ＴＯＰ!$K$3+5))</f>
        <v>－</v>
      </c>
      <c r="I6" s="102" t="str">
        <f>IF(ISERROR($B6)=TRUE,"－",INDEX(決算データ!$A$13:$DT$2000,MATCH(I$4&amp;$B6,INDEX(決算データ!$A$13:$A$2000&amp;決算データ!$C$13:$C$2000,),),ＴＯＰ!$K$3+5))</f>
        <v>－</v>
      </c>
    </row>
    <row r="7" spans="1:9" ht="22.5" customHeight="1">
      <c r="A7" s="21" t="e">
        <f>MATCH(C7,'集計表 (県庁所在都市)'!$H$4:$H$49,0)</f>
        <v>#N/A</v>
      </c>
      <c r="B7" s="21" t="e">
        <f>INDEX('集計表 (県庁所在都市)'!$A$4:$B$49,A7,1)</f>
        <v>#N/A</v>
      </c>
      <c r="C7" s="100">
        <v>3</v>
      </c>
      <c r="D7" s="122" t="str">
        <f>IF(ISERROR(B7)=TRUE,"－",INDEX(決算データ!$A$13:$DT$2000,MATCH(B7,INDEX(決算データ!$C$13:$C$2000,),),5))</f>
        <v>－</v>
      </c>
      <c r="E7" s="102" t="str">
        <f>IF(ISERROR($B7)=TRUE,"－",INDEX(決算データ!$A$13:$DT$2000,MATCH(E$4&amp;$B7,INDEX(決算データ!$A$13:$A$2000&amp;決算データ!$C$13:$C$2000,),),ＴＯＰ!$K$3+5))</f>
        <v>－</v>
      </c>
      <c r="F7" s="102" t="str">
        <f>IF(ISERROR($B7)=TRUE,"－",INDEX(決算データ!$A$13:$DT$2000,MATCH(F$4&amp;$B7,INDEX(決算データ!$A$13:$A$2000&amp;決算データ!$C$13:$C$2000,),),ＴＯＰ!$K$3+5))</f>
        <v>－</v>
      </c>
      <c r="G7" s="102" t="str">
        <f>IF(ISERROR($B7)=TRUE,"－",INDEX(決算データ!$A$13:$DT$2000,MATCH(G$4&amp;$B7,INDEX(決算データ!$A$13:$A$2000&amp;決算データ!$C$13:$C$2000,),),ＴＯＰ!$K$3+5))</f>
        <v>－</v>
      </c>
      <c r="H7" s="102" t="str">
        <f>IF(ISERROR($B7)=TRUE,"－",INDEX(決算データ!$A$13:$DT$2000,MATCH(H$4&amp;$B7,INDEX(決算データ!$A$13:$A$2000&amp;決算データ!$C$13:$C$2000,),),ＴＯＰ!$K$3+5))</f>
        <v>－</v>
      </c>
      <c r="I7" s="102" t="str">
        <f>IF(ISERROR($B7)=TRUE,"－",INDEX(決算データ!$A$13:$DT$2000,MATCH(I$4&amp;$B7,INDEX(決算データ!$A$13:$A$2000&amp;決算データ!$C$13:$C$2000,),),ＴＯＰ!$K$3+5))</f>
        <v>－</v>
      </c>
    </row>
    <row r="8" spans="1:9" ht="22.5" customHeight="1">
      <c r="A8" s="21" t="e">
        <f>MATCH(C8,'集計表 (県庁所在都市)'!$H$4:$H$49,0)</f>
        <v>#N/A</v>
      </c>
      <c r="B8" s="21" t="e">
        <f>INDEX('集計表 (県庁所在都市)'!$A$4:$B$49,A8,1)</f>
        <v>#N/A</v>
      </c>
      <c r="C8" s="100">
        <v>4</v>
      </c>
      <c r="D8" s="122" t="str">
        <f>IF(ISERROR(B8)=TRUE,"－",INDEX(決算データ!$A$13:$DT$2000,MATCH(B8,INDEX(決算データ!$C$13:$C$2000,),),5))</f>
        <v>－</v>
      </c>
      <c r="E8" s="102" t="str">
        <f>IF(ISERROR($B8)=TRUE,"－",INDEX(決算データ!$A$13:$DT$2000,MATCH(E$4&amp;$B8,INDEX(決算データ!$A$13:$A$2000&amp;決算データ!$C$13:$C$2000,),),ＴＯＰ!$K$3+5))</f>
        <v>－</v>
      </c>
      <c r="F8" s="102" t="str">
        <f>IF(ISERROR($B8)=TRUE,"－",INDEX(決算データ!$A$13:$DT$2000,MATCH(F$4&amp;$B8,INDEX(決算データ!$A$13:$A$2000&amp;決算データ!$C$13:$C$2000,),),ＴＯＰ!$K$3+5))</f>
        <v>－</v>
      </c>
      <c r="G8" s="102" t="str">
        <f>IF(ISERROR($B8)=TRUE,"－",INDEX(決算データ!$A$13:$DT$2000,MATCH(G$4&amp;$B8,INDEX(決算データ!$A$13:$A$2000&amp;決算データ!$C$13:$C$2000,),),ＴＯＰ!$K$3+5))</f>
        <v>－</v>
      </c>
      <c r="H8" s="102" t="str">
        <f>IF(ISERROR($B8)=TRUE,"－",INDEX(決算データ!$A$13:$DT$2000,MATCH(H$4&amp;$B8,INDEX(決算データ!$A$13:$A$2000&amp;決算データ!$C$13:$C$2000,),),ＴＯＰ!$K$3+5))</f>
        <v>－</v>
      </c>
      <c r="I8" s="102" t="str">
        <f>IF(ISERROR($B8)=TRUE,"－",INDEX(決算データ!$A$13:$DT$2000,MATCH(I$4&amp;$B8,INDEX(決算データ!$A$13:$A$2000&amp;決算データ!$C$13:$C$2000,),),ＴＯＰ!$K$3+5))</f>
        <v>－</v>
      </c>
    </row>
    <row r="9" spans="1:9" ht="22.5" customHeight="1">
      <c r="A9" s="21" t="e">
        <f>MATCH(C9,'集計表 (県庁所在都市)'!$H$4:$H$49,0)</f>
        <v>#N/A</v>
      </c>
      <c r="B9" s="21" t="e">
        <f>INDEX('集計表 (県庁所在都市)'!$A$4:$B$49,A9,1)</f>
        <v>#N/A</v>
      </c>
      <c r="C9" s="100">
        <v>5</v>
      </c>
      <c r="D9" s="122" t="str">
        <f>IF(ISERROR(B9)=TRUE,"－",INDEX(決算データ!$A$13:$DT$2000,MATCH(B9,INDEX(決算データ!$C$13:$C$2000,),),5))</f>
        <v>－</v>
      </c>
      <c r="E9" s="102" t="str">
        <f>IF(ISERROR($B9)=TRUE,"－",INDEX(決算データ!$A$13:$DT$2000,MATCH(E$4&amp;$B9,INDEX(決算データ!$A$13:$A$2000&amp;決算データ!$C$13:$C$2000,),),ＴＯＰ!$K$3+5))</f>
        <v>－</v>
      </c>
      <c r="F9" s="102" t="str">
        <f>IF(ISERROR($B9)=TRUE,"－",INDEX(決算データ!$A$13:$DT$2000,MATCH(F$4&amp;$B9,INDEX(決算データ!$A$13:$A$2000&amp;決算データ!$C$13:$C$2000,),),ＴＯＰ!$K$3+5))</f>
        <v>－</v>
      </c>
      <c r="G9" s="102" t="str">
        <f>IF(ISERROR($B9)=TRUE,"－",INDEX(決算データ!$A$13:$DT$2000,MATCH(G$4&amp;$B9,INDEX(決算データ!$A$13:$A$2000&amp;決算データ!$C$13:$C$2000,),),ＴＯＰ!$K$3+5))</f>
        <v>－</v>
      </c>
      <c r="H9" s="102" t="str">
        <f>IF(ISERROR($B9)=TRUE,"－",INDEX(決算データ!$A$13:$DT$2000,MATCH(H$4&amp;$B9,INDEX(決算データ!$A$13:$A$2000&amp;決算データ!$C$13:$C$2000,),),ＴＯＰ!$K$3+5))</f>
        <v>－</v>
      </c>
      <c r="I9" s="102" t="str">
        <f>IF(ISERROR($B9)=TRUE,"－",INDEX(決算データ!$A$13:$DT$2000,MATCH(I$4&amp;$B9,INDEX(決算データ!$A$13:$A$2000&amp;決算データ!$C$13:$C$2000,),),ＴＯＰ!$K$3+5))</f>
        <v>－</v>
      </c>
    </row>
    <row r="10" spans="1:9" ht="22.5" customHeight="1">
      <c r="B10" s="13">
        <v>32018</v>
      </c>
      <c r="C10" s="100" t="str">
        <f>INDEX('集計表 (県庁所在都市)'!H4:H49,MATCH(B10,'集計表 (県庁所在都市)'!A4:A49))</f>
        <v>－</v>
      </c>
      <c r="D10" s="101" t="s">
        <v>10</v>
      </c>
      <c r="E10" s="102" t="e">
        <f>INDEX(決算データ!$A$13:$DT$2000,MATCH(E$4&amp;$B10,INDEX(決算データ!$A$13:$A$2000&amp;決算データ!$C$13:$C$2000,),),ＴＯＰ!$K$3+5)</f>
        <v>#N/A</v>
      </c>
      <c r="F10" s="102" t="e">
        <f>INDEX(決算データ!$A$13:$DT$2000,MATCH(F$4&amp;$B10,INDEX(決算データ!$A$13:$A$2000&amp;決算データ!$C$13:$C$2000,),),ＴＯＰ!$K$3+5)</f>
        <v>#N/A</v>
      </c>
      <c r="G10" s="102" t="e">
        <f>INDEX(決算データ!$A$13:$DT$2000,MATCH(G$4&amp;$B10,INDEX(決算データ!$A$13:$A$2000&amp;決算データ!$C$13:$C$2000,),),ＴＯＰ!$K$3+5)</f>
        <v>#N/A</v>
      </c>
      <c r="H10" s="102" t="e">
        <f>INDEX(決算データ!$A$13:$DT$2000,MATCH(H$4&amp;$B10,INDEX(決算データ!$A$13:$A$2000&amp;決算データ!$C$13:$C$2000,),),ＴＯＰ!$K$3+5)</f>
        <v>#N/A</v>
      </c>
      <c r="I10" s="102" t="e">
        <f>INDEX(決算データ!$A$13:$DT$2000,MATCH(I$4&amp;$B10,INDEX(決算データ!$A$13:$A$2000&amp;決算データ!$C$13:$C$2000,),),ＴＯＰ!$K$3+5)</f>
        <v>#N/A</v>
      </c>
    </row>
  </sheetData>
  <sheetProtection sheet="1" objects="1" scenarios="1" selectLockedCells="1"/>
  <phoneticPr fontId="5"/>
  <hyperlinks>
    <hyperlink ref="I1" location="ＴＯＰ!A1" display="ＴＯＰへ戻る"/>
    <hyperlink ref="H1" location="'集計表 (県庁所在都市)'!A1" display="一覧表へ戻る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②財政指標による都市間比較（歳入内訳）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29</vt:i4>
      </vt:variant>
    </vt:vector>
  </HeadingPairs>
  <TitlesOfParts>
    <vt:vector size="37" baseType="lpstr">
      <vt:lpstr>ＴＯＰ</vt:lpstr>
      <vt:lpstr>決算データ</vt:lpstr>
      <vt:lpstr>集計表（岩手県内）</vt:lpstr>
      <vt:lpstr>集計表（東北主要都市）</vt:lpstr>
      <vt:lpstr>集計表（中核市）</vt:lpstr>
      <vt:lpstr>集計表 (県庁所在都市)</vt:lpstr>
      <vt:lpstr>グラフ（中核市）</vt:lpstr>
      <vt:lpstr>グラフ（県庁所在都市）</vt:lpstr>
      <vt:lpstr>ゴルフ場利用税交付金</vt:lpstr>
      <vt:lpstr>株式等譲渡所得割交付金</vt:lpstr>
      <vt:lpstr>繰越金</vt:lpstr>
      <vt:lpstr>繰入金</vt:lpstr>
      <vt:lpstr>軽油取引税交付金</vt:lpstr>
      <vt:lpstr>娯楽施設利用税交付金</vt:lpstr>
      <vt:lpstr>交通安全対策特別交付金</vt:lpstr>
      <vt:lpstr>国庫支出金</vt:lpstr>
      <vt:lpstr>国有提供施設等所在市町村助成交付金</vt:lpstr>
      <vt:lpstr>歳入項目</vt:lpstr>
      <vt:lpstr>財産収入</vt:lpstr>
      <vt:lpstr>使用料</vt:lpstr>
      <vt:lpstr>自動車取得税交付金</vt:lpstr>
      <vt:lpstr>手数料</vt:lpstr>
      <vt:lpstr>諸収入</vt:lpstr>
      <vt:lpstr>地方交付税</vt:lpstr>
      <vt:lpstr>地方債</vt:lpstr>
      <vt:lpstr>地方消費税交付金</vt:lpstr>
      <vt:lpstr>地方譲与税</vt:lpstr>
      <vt:lpstr>地方税</vt:lpstr>
      <vt:lpstr>地方特例交付金</vt:lpstr>
      <vt:lpstr>都道府県支出金</vt:lpstr>
      <vt:lpstr>道府県民税所得割臨時交付金</vt:lpstr>
      <vt:lpstr>特別区財政調整交付金</vt:lpstr>
      <vt:lpstr>特別地方消費税交付金</vt:lpstr>
      <vt:lpstr>配当割交付金</vt:lpstr>
      <vt:lpstr>分担金及び交付金</vt:lpstr>
      <vt:lpstr>分離課税所得割交付金</vt:lpstr>
      <vt:lpstr>利子割交付金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早野　俊一郎</dc:creator>
  <cp:lastModifiedBy>豊村徹也</cp:lastModifiedBy>
  <cp:lastPrinted>2019-06-14T08:25:32Z</cp:lastPrinted>
  <dcterms:created xsi:type="dcterms:W3CDTF">2016-11-07T04:26:33Z</dcterms:created>
  <dcterms:modified xsi:type="dcterms:W3CDTF">2020-09-14T03:11:46Z</dcterms:modified>
</cp:coreProperties>
</file>