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210"/>
  </bookViews>
  <sheets>
    <sheet name="ＴＯＰ" sheetId="1" r:id="rId1"/>
    <sheet name="集計表" sheetId="7" r:id="rId2"/>
    <sheet name="グラフ" sheetId="8" r:id="rId3"/>
    <sheet name="H26" sheetId="2" state="hidden" r:id="rId4"/>
    <sheet name="H27" sheetId="9" state="hidden" r:id="rId5"/>
    <sheet name="H28" sheetId="10" state="hidden" r:id="rId6"/>
    <sheet name="H29" sheetId="11" state="hidden" r:id="rId7"/>
    <sheet name="H30" sheetId="12" state="hidden" r:id="rId8"/>
  </sheets>
  <definedNames>
    <definedName name="_xlnm._FilterDatabase" localSheetId="3" hidden="1">'H26'!$B$1:$B$64</definedName>
    <definedName name="_xlnm._FilterDatabase" localSheetId="4" hidden="1">'H27'!$B$1:$B$64</definedName>
    <definedName name="_xlnm._FilterDatabase" localSheetId="5" hidden="1">'H28'!$B$1:$B$116</definedName>
    <definedName name="_xlnm._FilterDatabase" localSheetId="6" hidden="1">'H29'!$B$1:$B$64</definedName>
    <definedName name="_xlnm._FilterDatabase" localSheetId="7" hidden="1">'H30'!$B$1:$B$62</definedName>
    <definedName name="_xlnm.Print_Area" localSheetId="4">'H27'!$A$1:$KE$64</definedName>
    <definedName name="_xlnm.Print_Area" localSheetId="5">'H28'!$A$1:$KE$116</definedName>
    <definedName name="_xlnm.Print_Area" localSheetId="6">'H29'!$B$1:$GZ$64</definedName>
    <definedName name="_xlnm.Print_Area" localSheetId="7">'H30'!$A$1:$KE$62</definedName>
    <definedName name="_xlnm.Print_Titles" localSheetId="4">'H27'!$B:$B</definedName>
    <definedName name="_xlnm.Print_Titles" localSheetId="5">'H28'!$B:$B</definedName>
    <definedName name="_xlnm.Print_Titles" localSheetId="6">'H29'!$B:$B</definedName>
    <definedName name="_xlnm.Print_Titles" localSheetId="7">'H30'!$B:$B</definedName>
    <definedName name="医療">ＴＯＰ!$J$2:$J$13</definedName>
    <definedName name="介護・高齢">ＴＯＰ!$K$2:$K$28</definedName>
    <definedName name="環境">ＴＯＰ!$O$2:$O$16</definedName>
    <definedName name="観光・商業">ＴＯＰ!$Q$2:$Q$19</definedName>
    <definedName name="教育">ＴＯＰ!$I$2:$I$50</definedName>
    <definedName name="雇用">ＴＯＰ!$P$2:$P$5</definedName>
    <definedName name="公園・住宅・上下水道">ＴＯＰ!$S$2:$S$14</definedName>
    <definedName name="工業・農業">ＴＯＰ!$R$2:$R$13</definedName>
    <definedName name="財政等">ＴＯＰ!$V$2:$V$20</definedName>
    <definedName name="児童福祉">ＴＯＰ!$M$2:$M$19</definedName>
    <definedName name="社会保障">ＴＯＰ!$N$2:$N$6</definedName>
    <definedName name="障がい福祉">ＴＯＰ!$L$2:$L$10</definedName>
    <definedName name="生活安全">ＴＯＰ!$U$2:$U$9</definedName>
    <definedName name="都市概要">ＴＯＰ!$H$2:$H$17</definedName>
    <definedName name="都市整備">ＴＯＰ!$T$2:$T$28</definedName>
    <definedName name="分類">ＴＯＰ!$H$1:$V$1</definedName>
  </definedNames>
  <calcPr calcId="145621"/>
</workbook>
</file>

<file path=xl/calcChain.xml><?xml version="1.0" encoding="utf-8"?>
<calcChain xmlns="http://schemas.openxmlformats.org/spreadsheetml/2006/main">
  <c r="JO5" i="2" l="1"/>
  <c r="JP5" i="2"/>
  <c r="JQ5" i="2"/>
  <c r="JR5" i="2"/>
  <c r="JS5" i="2"/>
  <c r="JT5" i="2"/>
  <c r="JU5" i="2"/>
  <c r="JV5" i="2"/>
  <c r="JW5" i="2"/>
  <c r="JX5" i="2"/>
  <c r="JY5" i="2"/>
  <c r="JZ5" i="2"/>
  <c r="KA5" i="2"/>
  <c r="KB5" i="2"/>
  <c r="KC5" i="2"/>
  <c r="KD5" i="2"/>
  <c r="KE5" i="2"/>
  <c r="JC5" i="2"/>
  <c r="JD5" i="2"/>
  <c r="JE5" i="2"/>
  <c r="JF5" i="2"/>
  <c r="JG5" i="2"/>
  <c r="JH5" i="2"/>
  <c r="JI5" i="2"/>
  <c r="JJ5" i="2"/>
  <c r="JK5" i="2"/>
  <c r="JL5" i="2"/>
  <c r="JM5" i="2"/>
  <c r="JN5" i="2"/>
  <c r="IV5" i="2"/>
  <c r="IW5" i="2"/>
  <c r="IX5" i="2"/>
  <c r="IY5" i="2"/>
  <c r="IZ5" i="2"/>
  <c r="JA5" i="2"/>
  <c r="JB5" i="2"/>
  <c r="II5" i="2"/>
  <c r="IJ5" i="2"/>
  <c r="IK5" i="2"/>
  <c r="IL5" i="2"/>
  <c r="IM5" i="2"/>
  <c r="IN5" i="2"/>
  <c r="IO5" i="2"/>
  <c r="IP5" i="2"/>
  <c r="IQ5" i="2"/>
  <c r="IR5" i="2"/>
  <c r="IS5" i="2"/>
  <c r="IT5" i="2"/>
  <c r="IU5" i="2"/>
  <c r="HX5" i="2"/>
  <c r="HY5" i="2"/>
  <c r="HZ5" i="2"/>
  <c r="IA5" i="2"/>
  <c r="IB5" i="2"/>
  <c r="IC5" i="2"/>
  <c r="ID5" i="2"/>
  <c r="IE5" i="2"/>
  <c r="IF5" i="2"/>
  <c r="IG5" i="2"/>
  <c r="IH5" i="2"/>
  <c r="HL5" i="2"/>
  <c r="HM5" i="2"/>
  <c r="HN5" i="2"/>
  <c r="HO5" i="2"/>
  <c r="HP5" i="2"/>
  <c r="HQ5" i="2"/>
  <c r="HR5" i="2"/>
  <c r="HS5" i="2"/>
  <c r="HT5" i="2"/>
  <c r="HU5" i="2"/>
  <c r="HV5" i="2"/>
  <c r="HW5" i="2"/>
  <c r="GY5" i="2"/>
  <c r="GZ5" i="2"/>
  <c r="HA5" i="2"/>
  <c r="HB5" i="2"/>
  <c r="HC5" i="2"/>
  <c r="HD5" i="2"/>
  <c r="HE5" i="2"/>
  <c r="HF5" i="2"/>
  <c r="HG5" i="2"/>
  <c r="HH5" i="2"/>
  <c r="HI5" i="2"/>
  <c r="HJ5" i="2"/>
  <c r="HK5" i="2"/>
  <c r="GH5" i="2"/>
  <c r="GI5" i="2"/>
  <c r="GJ5" i="2"/>
  <c r="GK5" i="2"/>
  <c r="GL5" i="2"/>
  <c r="GM5" i="2"/>
  <c r="GN5" i="2"/>
  <c r="GO5" i="2"/>
  <c r="GP5" i="2"/>
  <c r="GQ5" i="2"/>
  <c r="GR5" i="2"/>
  <c r="GS5" i="2"/>
  <c r="GT5" i="2"/>
  <c r="GU5" i="2"/>
  <c r="GV5" i="2"/>
  <c r="GW5" i="2"/>
  <c r="GX5" i="2"/>
  <c r="FR5" i="2"/>
  <c r="FS5" i="2"/>
  <c r="FT5" i="2"/>
  <c r="FU5" i="2"/>
  <c r="FV5" i="2"/>
  <c r="FW5" i="2"/>
  <c r="FX5" i="2"/>
  <c r="FY5" i="2"/>
  <c r="FZ5" i="2"/>
  <c r="GA5" i="2"/>
  <c r="GB5" i="2"/>
  <c r="GC5" i="2"/>
  <c r="GD5" i="2"/>
  <c r="GE5" i="2"/>
  <c r="GF5" i="2"/>
  <c r="GG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FK5" i="2"/>
  <c r="FL5" i="2"/>
  <c r="FM5" i="2"/>
  <c r="FN5" i="2"/>
  <c r="FO5" i="2"/>
  <c r="FP5" i="2"/>
  <c r="FQ5" i="2"/>
  <c r="EC5" i="2"/>
  <c r="ED5" i="2"/>
  <c r="EE5" i="2"/>
  <c r="EF5" i="2"/>
  <c r="EG5" i="2"/>
  <c r="EH5" i="2"/>
  <c r="EI5" i="2"/>
  <c r="EJ5" i="2"/>
  <c r="EK5" i="2"/>
  <c r="EL5" i="2"/>
  <c r="EM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KD5" i="9"/>
  <c r="KE5" i="9"/>
  <c r="JN5" i="9"/>
  <c r="JO5" i="9"/>
  <c r="JP5" i="9"/>
  <c r="JQ5" i="9"/>
  <c r="JR5" i="9"/>
  <c r="JS5" i="9"/>
  <c r="JT5" i="9"/>
  <c r="JU5" i="9"/>
  <c r="JV5" i="9"/>
  <c r="JW5" i="9"/>
  <c r="JX5" i="9"/>
  <c r="JY5" i="9"/>
  <c r="JZ5" i="9"/>
  <c r="KA5" i="9"/>
  <c r="KB5" i="9"/>
  <c r="KC5" i="9"/>
  <c r="IV5" i="9"/>
  <c r="IW5" i="9"/>
  <c r="IX5" i="9"/>
  <c r="IY5" i="9"/>
  <c r="IZ5" i="9"/>
  <c r="JA5" i="9"/>
  <c r="JB5" i="9"/>
  <c r="JC5" i="9"/>
  <c r="JD5" i="9"/>
  <c r="JE5" i="9"/>
  <c r="JF5" i="9"/>
  <c r="JG5" i="9"/>
  <c r="JH5" i="9"/>
  <c r="JI5" i="9"/>
  <c r="JJ5" i="9"/>
  <c r="JK5" i="9"/>
  <c r="JL5" i="9"/>
  <c r="JM5" i="9"/>
  <c r="II5" i="9"/>
  <c r="IJ5" i="9"/>
  <c r="IK5" i="9"/>
  <c r="IL5" i="9"/>
  <c r="IM5" i="9"/>
  <c r="IN5" i="9"/>
  <c r="IO5" i="9"/>
  <c r="IP5" i="9"/>
  <c r="IQ5" i="9"/>
  <c r="IR5" i="9"/>
  <c r="IS5" i="9"/>
  <c r="IT5" i="9"/>
  <c r="IU5" i="9"/>
  <c r="IB5" i="9"/>
  <c r="IC5" i="9"/>
  <c r="ID5" i="9"/>
  <c r="IE5" i="9"/>
  <c r="IF5" i="9"/>
  <c r="IG5" i="9"/>
  <c r="IH5" i="9"/>
  <c r="HJ5" i="9"/>
  <c r="HK5" i="9"/>
  <c r="HL5" i="9"/>
  <c r="HM5" i="9"/>
  <c r="HN5" i="9"/>
  <c r="HO5" i="9"/>
  <c r="HP5" i="9"/>
  <c r="HQ5" i="9"/>
  <c r="HR5" i="9"/>
  <c r="HS5" i="9"/>
  <c r="HT5" i="9"/>
  <c r="HU5" i="9"/>
  <c r="HV5" i="9"/>
  <c r="HW5" i="9"/>
  <c r="HX5" i="9"/>
  <c r="HY5" i="9"/>
  <c r="HZ5" i="9"/>
  <c r="IA5" i="9"/>
  <c r="GT5" i="9"/>
  <c r="GU5" i="9"/>
  <c r="GV5" i="9"/>
  <c r="GW5" i="9"/>
  <c r="GX5" i="9"/>
  <c r="GY5" i="9"/>
  <c r="GZ5" i="9"/>
  <c r="HA5" i="9"/>
  <c r="HB5" i="9"/>
  <c r="HC5" i="9"/>
  <c r="HD5" i="9"/>
  <c r="HE5" i="9"/>
  <c r="HF5" i="9"/>
  <c r="HG5" i="9"/>
  <c r="HH5" i="9"/>
  <c r="HI5" i="9"/>
  <c r="GC5" i="9"/>
  <c r="GD5" i="9"/>
  <c r="GE5" i="9"/>
  <c r="GF5" i="9"/>
  <c r="GG5" i="9"/>
  <c r="GH5" i="9"/>
  <c r="GI5" i="9"/>
  <c r="GJ5" i="9"/>
  <c r="GK5" i="9"/>
  <c r="GL5" i="9"/>
  <c r="GM5" i="9"/>
  <c r="GN5" i="9"/>
  <c r="GO5" i="9"/>
  <c r="GP5" i="9"/>
  <c r="GQ5" i="9"/>
  <c r="GR5" i="9"/>
  <c r="GS5" i="9"/>
  <c r="FQ5" i="9"/>
  <c r="FR5" i="9"/>
  <c r="FS5" i="9"/>
  <c r="FT5" i="9"/>
  <c r="FU5" i="9"/>
  <c r="FV5" i="9"/>
  <c r="FW5" i="9"/>
  <c r="FX5" i="9"/>
  <c r="FY5" i="9"/>
  <c r="FZ5" i="9"/>
  <c r="GA5" i="9"/>
  <c r="GB5" i="9"/>
  <c r="ES5" i="9"/>
  <c r="ET5" i="9"/>
  <c r="EU5" i="9"/>
  <c r="EV5" i="9"/>
  <c r="EW5" i="9"/>
  <c r="EX5" i="9"/>
  <c r="EY5" i="9"/>
  <c r="EZ5" i="9"/>
  <c r="FA5" i="9"/>
  <c r="FB5" i="9"/>
  <c r="FC5" i="9"/>
  <c r="FD5" i="9"/>
  <c r="FE5" i="9"/>
  <c r="FF5" i="9"/>
  <c r="FG5" i="9"/>
  <c r="FH5" i="9"/>
  <c r="FI5" i="9"/>
  <c r="FJ5" i="9"/>
  <c r="FK5" i="9"/>
  <c r="FL5" i="9"/>
  <c r="FM5" i="9"/>
  <c r="FN5" i="9"/>
  <c r="FO5" i="9"/>
  <c r="FP5" i="9"/>
  <c r="EA5" i="9"/>
  <c r="EB5" i="9"/>
  <c r="EC5" i="9"/>
  <c r="ED5" i="9"/>
  <c r="EE5" i="9"/>
  <c r="EF5" i="9"/>
  <c r="EG5" i="9"/>
  <c r="EH5" i="9"/>
  <c r="EI5" i="9"/>
  <c r="EJ5" i="9"/>
  <c r="EK5" i="9"/>
  <c r="EL5" i="9"/>
  <c r="EM5" i="9"/>
  <c r="EN5" i="9"/>
  <c r="EO5" i="9"/>
  <c r="EP5" i="9"/>
  <c r="EQ5" i="9"/>
  <c r="ER5" i="9"/>
  <c r="DE5" i="9"/>
  <c r="DF5" i="9"/>
  <c r="DG5" i="9"/>
  <c r="DH5" i="9"/>
  <c r="DI5" i="9"/>
  <c r="DJ5" i="9"/>
  <c r="DK5" i="9"/>
  <c r="DL5" i="9"/>
  <c r="DM5" i="9"/>
  <c r="DN5" i="9"/>
  <c r="DO5" i="9"/>
  <c r="DP5" i="9"/>
  <c r="DQ5" i="9"/>
  <c r="DR5" i="9"/>
  <c r="DS5" i="9"/>
  <c r="DT5" i="9"/>
  <c r="DU5" i="9"/>
  <c r="DV5" i="9"/>
  <c r="DW5" i="9"/>
  <c r="DX5" i="9"/>
  <c r="DY5" i="9"/>
  <c r="DZ5" i="9"/>
  <c r="BP5" i="9"/>
  <c r="BQ5" i="9"/>
  <c r="BR5" i="9"/>
  <c r="BS5" i="9"/>
  <c r="BT5" i="9"/>
  <c r="BU5" i="9"/>
  <c r="BV5" i="9"/>
  <c r="BW5" i="9"/>
  <c r="BX5" i="9"/>
  <c r="BY5" i="9"/>
  <c r="BZ5" i="9"/>
  <c r="CA5" i="9"/>
  <c r="CB5" i="9"/>
  <c r="CC5" i="9"/>
  <c r="CD5" i="9"/>
  <c r="CE5" i="9"/>
  <c r="CF5" i="9"/>
  <c r="CG5" i="9"/>
  <c r="CH5" i="9"/>
  <c r="CI5" i="9"/>
  <c r="CJ5" i="9"/>
  <c r="CK5" i="9"/>
  <c r="CL5" i="9"/>
  <c r="CM5" i="9"/>
  <c r="CN5" i="9"/>
  <c r="CO5" i="9"/>
  <c r="CP5" i="9"/>
  <c r="CQ5" i="9"/>
  <c r="CR5" i="9"/>
  <c r="CS5" i="9"/>
  <c r="CT5" i="9"/>
  <c r="CU5" i="9"/>
  <c r="CV5" i="9"/>
  <c r="CW5" i="9"/>
  <c r="CX5" i="9"/>
  <c r="CY5" i="9"/>
  <c r="CZ5" i="9"/>
  <c r="DA5" i="9"/>
  <c r="DB5" i="9"/>
  <c r="DC5" i="9"/>
  <c r="DD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IX5" i="10"/>
  <c r="IY5" i="10"/>
  <c r="IZ5" i="10"/>
  <c r="JA5" i="10"/>
  <c r="JB5" i="10"/>
  <c r="JC5" i="10"/>
  <c r="JD5" i="10"/>
  <c r="JE5" i="10"/>
  <c r="JF5" i="10"/>
  <c r="JG5" i="10"/>
  <c r="JH5" i="10"/>
  <c r="JI5" i="10"/>
  <c r="JJ5" i="10"/>
  <c r="JK5" i="10"/>
  <c r="JL5" i="10"/>
  <c r="JM5" i="10"/>
  <c r="JN5" i="10"/>
  <c r="JO5" i="10"/>
  <c r="JP5" i="10"/>
  <c r="JQ5" i="10"/>
  <c r="JR5" i="10"/>
  <c r="JS5" i="10"/>
  <c r="JT5" i="10"/>
  <c r="JU5" i="10"/>
  <c r="JV5" i="10"/>
  <c r="JW5" i="10"/>
  <c r="JX5" i="10"/>
  <c r="JY5" i="10"/>
  <c r="JZ5" i="10"/>
  <c r="KA5" i="10"/>
  <c r="KB5" i="10"/>
  <c r="KC5" i="10"/>
  <c r="KD5" i="10"/>
  <c r="KE5" i="10"/>
  <c r="IV5" i="10"/>
  <c r="IW5" i="10"/>
  <c r="IR5" i="10"/>
  <c r="IS5" i="10"/>
  <c r="IT5" i="10"/>
  <c r="IU5" i="10"/>
  <c r="II5" i="10"/>
  <c r="IJ5" i="10"/>
  <c r="IK5" i="10"/>
  <c r="IL5" i="10"/>
  <c r="IM5" i="10"/>
  <c r="IN5" i="10"/>
  <c r="IO5" i="10"/>
  <c r="IP5" i="10"/>
  <c r="IQ5" i="10"/>
  <c r="HV5" i="10"/>
  <c r="HW5" i="10"/>
  <c r="HX5" i="10"/>
  <c r="HY5" i="10"/>
  <c r="HZ5" i="10"/>
  <c r="IA5" i="10"/>
  <c r="IB5" i="10"/>
  <c r="IC5" i="10"/>
  <c r="ID5" i="10"/>
  <c r="IE5" i="10"/>
  <c r="IF5" i="10"/>
  <c r="IG5" i="10"/>
  <c r="IH5" i="10"/>
  <c r="GZ5" i="10"/>
  <c r="HA5" i="10"/>
  <c r="HB5" i="10"/>
  <c r="HC5" i="10"/>
  <c r="HD5" i="10"/>
  <c r="HE5" i="10"/>
  <c r="HF5" i="10"/>
  <c r="HG5" i="10"/>
  <c r="HH5" i="10"/>
  <c r="HI5" i="10"/>
  <c r="HJ5" i="10"/>
  <c r="HK5" i="10"/>
  <c r="HL5" i="10"/>
  <c r="HM5" i="10"/>
  <c r="HN5" i="10"/>
  <c r="HO5" i="10"/>
  <c r="HP5" i="10"/>
  <c r="HQ5" i="10"/>
  <c r="HR5" i="10"/>
  <c r="HS5" i="10"/>
  <c r="HT5" i="10"/>
  <c r="HU5" i="10"/>
  <c r="GG5" i="10"/>
  <c r="GH5" i="10"/>
  <c r="GI5" i="10"/>
  <c r="GJ5" i="10"/>
  <c r="GK5" i="10"/>
  <c r="GL5" i="10"/>
  <c r="GM5" i="10"/>
  <c r="GN5" i="10"/>
  <c r="GO5" i="10"/>
  <c r="GP5" i="10"/>
  <c r="GQ5" i="10"/>
  <c r="GR5" i="10"/>
  <c r="GS5" i="10"/>
  <c r="GT5" i="10"/>
  <c r="GU5" i="10"/>
  <c r="GV5" i="10"/>
  <c r="GW5" i="10"/>
  <c r="GX5" i="10"/>
  <c r="GY5" i="10"/>
  <c r="FK5" i="10"/>
  <c r="FL5" i="10"/>
  <c r="FM5" i="10"/>
  <c r="FN5" i="10"/>
  <c r="FO5" i="10"/>
  <c r="FP5" i="10"/>
  <c r="FQ5" i="10"/>
  <c r="FR5" i="10"/>
  <c r="FS5" i="10"/>
  <c r="FT5" i="10"/>
  <c r="FU5" i="10"/>
  <c r="FV5" i="10"/>
  <c r="FW5" i="10"/>
  <c r="FX5" i="10"/>
  <c r="FY5" i="10"/>
  <c r="FZ5" i="10"/>
  <c r="GA5" i="10"/>
  <c r="GB5" i="10"/>
  <c r="GC5" i="10"/>
  <c r="GD5" i="10"/>
  <c r="GE5" i="10"/>
  <c r="GF5" i="10"/>
  <c r="EF5" i="10"/>
  <c r="EG5" i="10"/>
  <c r="EH5" i="10"/>
  <c r="EI5" i="10"/>
  <c r="EJ5" i="10"/>
  <c r="EK5" i="10"/>
  <c r="EL5" i="10"/>
  <c r="EM5" i="10"/>
  <c r="EN5" i="10"/>
  <c r="EO5" i="10"/>
  <c r="EP5" i="10"/>
  <c r="EQ5" i="10"/>
  <c r="ER5" i="10"/>
  <c r="ES5" i="10"/>
  <c r="ET5" i="10"/>
  <c r="EU5" i="10"/>
  <c r="EV5" i="10"/>
  <c r="EW5" i="10"/>
  <c r="EX5" i="10"/>
  <c r="EY5" i="10"/>
  <c r="EZ5" i="10"/>
  <c r="FA5" i="10"/>
  <c r="FB5" i="10"/>
  <c r="FC5" i="10"/>
  <c r="FD5" i="10"/>
  <c r="FE5" i="10"/>
  <c r="FF5" i="10"/>
  <c r="FG5" i="10"/>
  <c r="FH5" i="10"/>
  <c r="FI5" i="10"/>
  <c r="FJ5" i="10"/>
  <c r="CP5" i="10"/>
  <c r="CQ5" i="10"/>
  <c r="CR5" i="10"/>
  <c r="CS5" i="10"/>
  <c r="CT5" i="10"/>
  <c r="CU5" i="10"/>
  <c r="CV5" i="10"/>
  <c r="CW5" i="10"/>
  <c r="CX5" i="10"/>
  <c r="CY5" i="10"/>
  <c r="CZ5" i="10"/>
  <c r="DA5" i="10"/>
  <c r="DB5" i="10"/>
  <c r="DC5" i="10"/>
  <c r="DD5" i="10"/>
  <c r="DE5" i="10"/>
  <c r="DF5" i="10"/>
  <c r="DG5" i="10"/>
  <c r="DH5" i="10"/>
  <c r="DI5" i="10"/>
  <c r="DJ5" i="10"/>
  <c r="DK5" i="10"/>
  <c r="DL5" i="10"/>
  <c r="DM5" i="10"/>
  <c r="DN5" i="10"/>
  <c r="DO5" i="10"/>
  <c r="DP5" i="10"/>
  <c r="DQ5" i="10"/>
  <c r="DR5" i="10"/>
  <c r="DS5" i="10"/>
  <c r="DT5" i="10"/>
  <c r="DU5" i="10"/>
  <c r="DV5" i="10"/>
  <c r="DW5" i="10"/>
  <c r="DX5" i="10"/>
  <c r="DY5" i="10"/>
  <c r="DZ5" i="10"/>
  <c r="EA5" i="10"/>
  <c r="EB5" i="10"/>
  <c r="EC5" i="10"/>
  <c r="ED5" i="10"/>
  <c r="EE5" i="10"/>
  <c r="BP5" i="10"/>
  <c r="BQ5" i="10"/>
  <c r="BR5" i="10"/>
  <c r="BS5" i="10"/>
  <c r="BT5" i="10"/>
  <c r="BU5" i="10"/>
  <c r="BV5" i="10"/>
  <c r="BW5" i="10"/>
  <c r="BX5" i="10"/>
  <c r="BY5" i="10"/>
  <c r="BZ5" i="10"/>
  <c r="CA5" i="10"/>
  <c r="CB5" i="10"/>
  <c r="CC5" i="10"/>
  <c r="CD5" i="10"/>
  <c r="CE5" i="10"/>
  <c r="CF5" i="10"/>
  <c r="CG5" i="10"/>
  <c r="CH5" i="10"/>
  <c r="CI5" i="10"/>
  <c r="CJ5" i="10"/>
  <c r="CK5" i="10"/>
  <c r="CL5" i="10"/>
  <c r="CM5" i="10"/>
  <c r="CN5" i="10"/>
  <c r="CO5" i="10"/>
  <c r="BO5" i="10"/>
  <c r="BN5" i="10"/>
  <c r="BM5" i="10"/>
  <c r="BL5" i="10"/>
  <c r="BK5" i="10"/>
  <c r="BJ5" i="10"/>
  <c r="BI5" i="10"/>
  <c r="BH5" i="10"/>
  <c r="BG5" i="10"/>
  <c r="BF5" i="10"/>
  <c r="BE5" i="10"/>
  <c r="BD5" i="10"/>
  <c r="BC5" i="10"/>
  <c r="BB5" i="10"/>
  <c r="BA5" i="10"/>
  <c r="AZ5" i="10"/>
  <c r="AY5" i="10"/>
  <c r="AX5" i="10"/>
  <c r="AW5" i="10"/>
  <c r="AV5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JV5" i="11" l="1"/>
  <c r="JW5" i="11"/>
  <c r="JX5" i="11"/>
  <c r="JY5" i="11"/>
  <c r="JZ5" i="11"/>
  <c r="KA5" i="11"/>
  <c r="KB5" i="11"/>
  <c r="KC5" i="11"/>
  <c r="KD5" i="11"/>
  <c r="KE5" i="11"/>
  <c r="IX5" i="11"/>
  <c r="IY5" i="11"/>
  <c r="IZ5" i="11"/>
  <c r="JA5" i="11"/>
  <c r="JB5" i="11"/>
  <c r="JC5" i="11"/>
  <c r="JD5" i="11"/>
  <c r="JE5" i="11"/>
  <c r="JF5" i="11"/>
  <c r="JG5" i="11"/>
  <c r="JH5" i="11"/>
  <c r="JI5" i="11"/>
  <c r="JJ5" i="11"/>
  <c r="JK5" i="11"/>
  <c r="JL5" i="11"/>
  <c r="JM5" i="11"/>
  <c r="JN5" i="11"/>
  <c r="JO5" i="11"/>
  <c r="JP5" i="11"/>
  <c r="JQ5" i="11"/>
  <c r="JR5" i="11"/>
  <c r="JS5" i="11"/>
  <c r="JT5" i="11"/>
  <c r="JU5" i="11"/>
  <c r="IV5" i="11"/>
  <c r="IW5" i="11"/>
  <c r="II5" i="11"/>
  <c r="IJ5" i="11"/>
  <c r="IK5" i="11"/>
  <c r="IL5" i="11"/>
  <c r="IM5" i="11"/>
  <c r="IN5" i="11"/>
  <c r="IO5" i="11"/>
  <c r="IP5" i="11"/>
  <c r="IQ5" i="11"/>
  <c r="IR5" i="11"/>
  <c r="IS5" i="11"/>
  <c r="IT5" i="11"/>
  <c r="IU5" i="11"/>
  <c r="HX5" i="11"/>
  <c r="HY5" i="11"/>
  <c r="HZ5" i="11"/>
  <c r="IA5" i="11"/>
  <c r="IB5" i="11"/>
  <c r="IC5" i="11"/>
  <c r="ID5" i="11"/>
  <c r="IE5" i="11"/>
  <c r="IF5" i="11"/>
  <c r="IG5" i="11"/>
  <c r="IH5" i="11"/>
  <c r="GF5" i="11"/>
  <c r="GG5" i="11"/>
  <c r="GH5" i="11"/>
  <c r="GI5" i="11"/>
  <c r="GJ5" i="11"/>
  <c r="GK5" i="11"/>
  <c r="GL5" i="11"/>
  <c r="GM5" i="11"/>
  <c r="GN5" i="11"/>
  <c r="GO5" i="11"/>
  <c r="GP5" i="11"/>
  <c r="GQ5" i="11"/>
  <c r="GR5" i="11"/>
  <c r="GS5" i="11"/>
  <c r="GT5" i="11"/>
  <c r="GU5" i="11"/>
  <c r="GV5" i="11"/>
  <c r="GW5" i="11"/>
  <c r="GX5" i="11"/>
  <c r="GY5" i="11"/>
  <c r="GZ5" i="11"/>
  <c r="HA5" i="11"/>
  <c r="HB5" i="11"/>
  <c r="HC5" i="11"/>
  <c r="HD5" i="11"/>
  <c r="HE5" i="11"/>
  <c r="HF5" i="11"/>
  <c r="HG5" i="11"/>
  <c r="HH5" i="11"/>
  <c r="HI5" i="11"/>
  <c r="HJ5" i="11"/>
  <c r="HK5" i="11"/>
  <c r="HL5" i="11"/>
  <c r="HM5" i="11"/>
  <c r="HN5" i="11"/>
  <c r="HO5" i="11"/>
  <c r="HP5" i="11"/>
  <c r="HQ5" i="11"/>
  <c r="HR5" i="11"/>
  <c r="HS5" i="11"/>
  <c r="HT5" i="11"/>
  <c r="HU5" i="11"/>
  <c r="HV5" i="11"/>
  <c r="HW5" i="11"/>
  <c r="EX5" i="11"/>
  <c r="EY5" i="11"/>
  <c r="EZ5" i="11"/>
  <c r="FA5" i="11"/>
  <c r="FB5" i="11"/>
  <c r="FC5" i="11"/>
  <c r="FD5" i="11"/>
  <c r="FE5" i="11"/>
  <c r="FF5" i="11"/>
  <c r="FG5" i="11"/>
  <c r="FH5" i="11"/>
  <c r="FI5" i="11"/>
  <c r="FJ5" i="11"/>
  <c r="FK5" i="11"/>
  <c r="FL5" i="11"/>
  <c r="FM5" i="11"/>
  <c r="FN5" i="11"/>
  <c r="FO5" i="11"/>
  <c r="FP5" i="11"/>
  <c r="FQ5" i="11"/>
  <c r="FR5" i="11"/>
  <c r="FS5" i="11"/>
  <c r="FT5" i="11"/>
  <c r="FU5" i="11"/>
  <c r="FV5" i="11"/>
  <c r="FW5" i="11"/>
  <c r="FX5" i="11"/>
  <c r="FY5" i="11"/>
  <c r="FZ5" i="11"/>
  <c r="GA5" i="11"/>
  <c r="GB5" i="11"/>
  <c r="GC5" i="11"/>
  <c r="GD5" i="11"/>
  <c r="GE5" i="11"/>
  <c r="BP5" i="11"/>
  <c r="BQ5" i="11"/>
  <c r="BR5" i="11"/>
  <c r="BS5" i="11"/>
  <c r="BT5" i="11"/>
  <c r="BU5" i="11"/>
  <c r="BV5" i="11"/>
  <c r="BW5" i="11"/>
  <c r="BX5" i="11"/>
  <c r="BY5" i="11"/>
  <c r="BZ5" i="11"/>
  <c r="CA5" i="11"/>
  <c r="CB5" i="11"/>
  <c r="CC5" i="11"/>
  <c r="CD5" i="11"/>
  <c r="CE5" i="11"/>
  <c r="CF5" i="11"/>
  <c r="CG5" i="11"/>
  <c r="CH5" i="11"/>
  <c r="CI5" i="11"/>
  <c r="CJ5" i="11"/>
  <c r="CK5" i="11"/>
  <c r="CL5" i="11"/>
  <c r="CM5" i="11"/>
  <c r="CN5" i="11"/>
  <c r="CO5" i="11"/>
  <c r="CP5" i="11"/>
  <c r="CQ5" i="11"/>
  <c r="CR5" i="11"/>
  <c r="CS5" i="11"/>
  <c r="CT5" i="11"/>
  <c r="CU5" i="11"/>
  <c r="CV5" i="11"/>
  <c r="CW5" i="11"/>
  <c r="CX5" i="11"/>
  <c r="CY5" i="11"/>
  <c r="CZ5" i="11"/>
  <c r="DA5" i="11"/>
  <c r="DB5" i="11"/>
  <c r="DC5" i="11"/>
  <c r="DD5" i="11"/>
  <c r="DE5" i="11"/>
  <c r="DF5" i="11"/>
  <c r="DG5" i="11"/>
  <c r="DH5" i="11"/>
  <c r="DI5" i="11"/>
  <c r="DJ5" i="11"/>
  <c r="DK5" i="11"/>
  <c r="DL5" i="11"/>
  <c r="DM5" i="11"/>
  <c r="DN5" i="11"/>
  <c r="DO5" i="11"/>
  <c r="DP5" i="11"/>
  <c r="DQ5" i="11"/>
  <c r="DR5" i="11"/>
  <c r="DS5" i="11"/>
  <c r="DT5" i="11"/>
  <c r="DU5" i="11"/>
  <c r="DV5" i="11"/>
  <c r="DW5" i="11"/>
  <c r="DX5" i="11"/>
  <c r="DY5" i="11"/>
  <c r="DZ5" i="11"/>
  <c r="EA5" i="11"/>
  <c r="EB5" i="11"/>
  <c r="EC5" i="11"/>
  <c r="ED5" i="11"/>
  <c r="EE5" i="11"/>
  <c r="EF5" i="11"/>
  <c r="EG5" i="11"/>
  <c r="EH5" i="11"/>
  <c r="EI5" i="11"/>
  <c r="EJ5" i="11"/>
  <c r="EK5" i="11"/>
  <c r="EL5" i="11"/>
  <c r="EM5" i="11"/>
  <c r="EN5" i="11"/>
  <c r="EO5" i="11"/>
  <c r="EP5" i="11"/>
  <c r="EQ5" i="11"/>
  <c r="ER5" i="11"/>
  <c r="ES5" i="11"/>
  <c r="ET5" i="11"/>
  <c r="EU5" i="11"/>
  <c r="EV5" i="11"/>
  <c r="EW5" i="11"/>
  <c r="C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AA5" i="12"/>
  <c r="AB5" i="12"/>
  <c r="H10" i="12"/>
  <c r="I10" i="12"/>
  <c r="J10" i="12"/>
  <c r="K10" i="12"/>
  <c r="AA12" i="12"/>
  <c r="U14" i="12"/>
  <c r="EM16" i="12"/>
  <c r="FO20" i="12"/>
  <c r="HK20" i="12"/>
  <c r="EL22" i="12"/>
  <c r="EM22" i="12"/>
  <c r="AD27" i="12"/>
  <c r="AE27" i="12"/>
  <c r="EL27" i="12"/>
  <c r="EM27" i="12"/>
  <c r="AB30" i="12"/>
  <c r="AA34" i="12"/>
  <c r="AB34" i="12"/>
  <c r="HJ38" i="12"/>
  <c r="AD42" i="12"/>
  <c r="HI50" i="12"/>
  <c r="HG58" i="12"/>
  <c r="HH58" i="12"/>
  <c r="HK58" i="12"/>
  <c r="HR61" i="12"/>
  <c r="H3" i="7" l="1"/>
  <c r="C2" i="8" l="1"/>
  <c r="B2" i="7" l="1"/>
  <c r="D2" i="1" l="1"/>
  <c r="H2" i="7" l="1"/>
  <c r="I4" i="8"/>
  <c r="H4" i="8"/>
  <c r="G4" i="8"/>
  <c r="F4" i="8"/>
  <c r="E4" i="8"/>
  <c r="F53" i="7"/>
  <c r="F26" i="7"/>
  <c r="E38" i="7"/>
  <c r="E5" i="7"/>
  <c r="C15" i="7"/>
  <c r="E23" i="7"/>
  <c r="C53" i="7"/>
  <c r="G44" i="7"/>
  <c r="F28" i="7"/>
  <c r="D17" i="7"/>
  <c r="C33" i="7"/>
  <c r="G41" i="7"/>
  <c r="D18" i="7"/>
  <c r="F15" i="7"/>
  <c r="E29" i="7"/>
  <c r="D56" i="7"/>
  <c r="E57" i="7"/>
  <c r="G37" i="7"/>
  <c r="E31" i="7"/>
  <c r="D41" i="7"/>
  <c r="C31" i="7"/>
  <c r="C54" i="7"/>
  <c r="F19" i="7"/>
  <c r="E6" i="7"/>
  <c r="G56" i="7"/>
  <c r="G21" i="7"/>
  <c r="D27" i="7"/>
  <c r="G23" i="7"/>
  <c r="C16" i="7"/>
  <c r="F10" i="7"/>
  <c r="G33" i="7"/>
  <c r="C29" i="7"/>
  <c r="C36" i="7"/>
  <c r="C17" i="7"/>
  <c r="D26" i="7"/>
  <c r="E34" i="7"/>
  <c r="F5" i="7"/>
  <c r="C27" i="7"/>
  <c r="C13" i="7"/>
  <c r="C56" i="7"/>
  <c r="E52" i="7"/>
  <c r="D35" i="7"/>
  <c r="E43" i="7"/>
  <c r="C30" i="7"/>
  <c r="E9" i="7"/>
  <c r="E28" i="7"/>
  <c r="F46" i="7"/>
  <c r="D47" i="7"/>
  <c r="G31" i="7"/>
  <c r="D45" i="7"/>
  <c r="G29" i="7"/>
  <c r="F47" i="7"/>
  <c r="D7" i="7"/>
  <c r="C14" i="7"/>
  <c r="G10" i="7"/>
  <c r="D23" i="7"/>
  <c r="D19" i="7"/>
  <c r="D14" i="7"/>
  <c r="G5" i="7"/>
  <c r="G27" i="7"/>
  <c r="E33" i="7"/>
  <c r="F13" i="7"/>
  <c r="E17" i="7"/>
  <c r="E45" i="7"/>
  <c r="D6" i="7"/>
  <c r="D42" i="7"/>
  <c r="F11" i="7"/>
  <c r="D49" i="7"/>
  <c r="C22" i="7"/>
  <c r="D44" i="7"/>
  <c r="G43" i="7"/>
  <c r="F51" i="7"/>
  <c r="C40" i="7"/>
  <c r="G48" i="7"/>
  <c r="E8" i="7"/>
  <c r="F34" i="7"/>
  <c r="C55" i="7"/>
  <c r="D25" i="7"/>
  <c r="E35" i="7"/>
  <c r="C32" i="7"/>
  <c r="G20" i="7"/>
  <c r="G55" i="7"/>
  <c r="F57" i="7"/>
  <c r="D8" i="7"/>
  <c r="E39" i="7"/>
  <c r="C39" i="7"/>
  <c r="G40" i="7"/>
  <c r="F30" i="7"/>
  <c r="G24" i="7"/>
  <c r="G30" i="7"/>
  <c r="G39" i="7"/>
  <c r="C41" i="7"/>
  <c r="G53" i="7"/>
  <c r="D46" i="7"/>
  <c r="C43" i="7"/>
  <c r="D53" i="7"/>
  <c r="E54" i="7"/>
  <c r="F37" i="7"/>
  <c r="D31" i="7"/>
  <c r="D13" i="7"/>
  <c r="G25" i="7"/>
  <c r="E7" i="7"/>
  <c r="G32" i="7"/>
  <c r="E41" i="7"/>
  <c r="F44" i="7"/>
  <c r="G19" i="7"/>
  <c r="G13" i="7"/>
  <c r="F29" i="7"/>
  <c r="G8" i="7"/>
  <c r="F40" i="7"/>
  <c r="C26" i="7"/>
  <c r="D39" i="7"/>
  <c r="F27" i="7"/>
  <c r="F55" i="7"/>
  <c r="F42" i="7"/>
  <c r="G50" i="7"/>
  <c r="D11" i="7"/>
  <c r="G35" i="7"/>
  <c r="E20" i="7"/>
  <c r="C57" i="7"/>
  <c r="C42" i="7"/>
  <c r="F56" i="7"/>
  <c r="G11" i="7"/>
  <c r="G28" i="7"/>
  <c r="D33" i="7"/>
  <c r="E21" i="7"/>
  <c r="E47" i="7"/>
  <c r="G51" i="7"/>
  <c r="F32" i="7"/>
  <c r="D16" i="7"/>
  <c r="D22" i="7"/>
  <c r="G9" i="7"/>
  <c r="C4" i="7"/>
  <c r="F20" i="7"/>
  <c r="F41" i="7"/>
  <c r="C5" i="7"/>
  <c r="D15" i="7"/>
  <c r="E13" i="7"/>
  <c r="F23" i="7"/>
  <c r="E50" i="7"/>
  <c r="C23" i="7"/>
  <c r="D52" i="7"/>
  <c r="E51" i="7"/>
  <c r="E18" i="7"/>
  <c r="E32" i="7"/>
  <c r="C47" i="7"/>
  <c r="C45" i="7"/>
  <c r="G14" i="7"/>
  <c r="D57" i="7"/>
  <c r="G54" i="7"/>
  <c r="D37" i="7"/>
  <c r="G18" i="7"/>
  <c r="E53" i="7"/>
  <c r="G34" i="7"/>
  <c r="C51" i="7"/>
  <c r="G57" i="7"/>
  <c r="G4" i="7"/>
  <c r="D30" i="7"/>
  <c r="F54" i="7"/>
  <c r="C24" i="7"/>
  <c r="F7" i="7"/>
  <c r="F21" i="7"/>
  <c r="F22" i="7"/>
  <c r="E19" i="7"/>
  <c r="G12" i="7"/>
  <c r="F50" i="7"/>
  <c r="F52" i="7"/>
  <c r="C12" i="7"/>
  <c r="C7" i="7"/>
  <c r="D55" i="7"/>
  <c r="E16" i="7"/>
  <c r="E25" i="7"/>
  <c r="G22" i="7"/>
  <c r="E37" i="7"/>
  <c r="C35" i="7"/>
  <c r="E27" i="7"/>
  <c r="D34" i="7"/>
  <c r="G26" i="7"/>
  <c r="F6" i="7"/>
  <c r="C52" i="7"/>
  <c r="G45" i="7"/>
  <c r="C11" i="7"/>
  <c r="E4" i="7"/>
  <c r="C28" i="7"/>
  <c r="C46" i="7"/>
  <c r="G38" i="7"/>
  <c r="G17" i="7"/>
  <c r="D40" i="7"/>
  <c r="D38" i="7"/>
  <c r="G7" i="7"/>
  <c r="C38" i="7"/>
  <c r="F48" i="7"/>
  <c r="E42" i="7"/>
  <c r="D24" i="7"/>
  <c r="G49" i="7"/>
  <c r="E55" i="7"/>
  <c r="E46" i="7"/>
  <c r="C48" i="7"/>
  <c r="D21" i="7"/>
  <c r="C8" i="7"/>
  <c r="C50" i="7"/>
  <c r="F43" i="7"/>
  <c r="D32" i="7"/>
  <c r="D12" i="7"/>
  <c r="F45" i="7"/>
  <c r="F4" i="7"/>
  <c r="C19" i="7"/>
  <c r="C34" i="7"/>
  <c r="E40" i="7"/>
  <c r="G36" i="7"/>
  <c r="F17" i="7"/>
  <c r="G15" i="7"/>
  <c r="C20" i="7"/>
  <c r="D48" i="7"/>
  <c r="F8" i="7"/>
  <c r="F25" i="7"/>
  <c r="G47" i="7"/>
  <c r="D29" i="7"/>
  <c r="F9" i="7"/>
  <c r="C37" i="7"/>
  <c r="F12" i="7"/>
  <c r="F49" i="7"/>
  <c r="E26" i="7"/>
  <c r="C10" i="7"/>
  <c r="D50" i="7"/>
  <c r="E12" i="7"/>
  <c r="D20" i="7"/>
  <c r="F16" i="7"/>
  <c r="D10" i="7"/>
  <c r="C25" i="7"/>
  <c r="G52" i="7"/>
  <c r="F39" i="7"/>
  <c r="E48" i="7"/>
  <c r="E56" i="7"/>
  <c r="G6" i="7"/>
  <c r="G16" i="7"/>
  <c r="E24" i="7"/>
  <c r="F33" i="7"/>
  <c r="E14" i="7"/>
  <c r="C44" i="7"/>
  <c r="C18" i="7"/>
  <c r="E36" i="7"/>
  <c r="D51" i="7"/>
  <c r="F38" i="7"/>
  <c r="E10" i="7"/>
  <c r="C49" i="7"/>
  <c r="C9" i="7"/>
  <c r="F18" i="7"/>
  <c r="E49" i="7"/>
  <c r="E22" i="7"/>
  <c r="F31" i="7"/>
  <c r="F35" i="7"/>
  <c r="D5" i="7"/>
  <c r="G46" i="7"/>
  <c r="C21" i="7"/>
  <c r="C6" i="7"/>
  <c r="D43" i="7"/>
  <c r="G42" i="7"/>
  <c r="E30" i="7"/>
  <c r="E44" i="7"/>
  <c r="F24" i="7"/>
  <c r="D28" i="7"/>
  <c r="E11" i="7"/>
  <c r="F36" i="7"/>
  <c r="E15" i="7"/>
  <c r="D36" i="7"/>
  <c r="D9" i="7"/>
  <c r="F14" i="7"/>
  <c r="D4" i="7"/>
  <c r="D54" i="7"/>
  <c r="H42" i="7" l="1"/>
  <c r="H46" i="7"/>
  <c r="H16" i="7"/>
  <c r="H6" i="7"/>
  <c r="H52" i="7"/>
  <c r="H47" i="7"/>
  <c r="H15" i="7"/>
  <c r="H36" i="7"/>
  <c r="H49" i="7"/>
  <c r="H7" i="7"/>
  <c r="H17" i="7"/>
  <c r="H38" i="7"/>
  <c r="H45" i="7"/>
  <c r="H26" i="7"/>
  <c r="H22" i="7"/>
  <c r="H12" i="7"/>
  <c r="H4" i="7"/>
  <c r="H57" i="7"/>
  <c r="H34" i="7"/>
  <c r="H18" i="7"/>
  <c r="H54" i="7"/>
  <c r="H14" i="7"/>
  <c r="H9" i="7"/>
  <c r="H51" i="7"/>
  <c r="H28" i="7"/>
  <c r="H11" i="7"/>
  <c r="H35" i="7"/>
  <c r="H50" i="7"/>
  <c r="H8" i="7"/>
  <c r="H13" i="7"/>
  <c r="H19" i="7"/>
  <c r="H32" i="7"/>
  <c r="H25" i="7"/>
  <c r="H53" i="7"/>
  <c r="H39" i="7"/>
  <c r="H30" i="7"/>
  <c r="H24" i="7"/>
  <c r="H40" i="7"/>
  <c r="H55" i="7"/>
  <c r="H20" i="7"/>
  <c r="H48" i="7"/>
  <c r="H43" i="7"/>
  <c r="H27" i="7"/>
  <c r="H5" i="7"/>
  <c r="H10" i="7"/>
  <c r="H29" i="7"/>
  <c r="H31" i="7"/>
  <c r="H33" i="7"/>
  <c r="H23" i="7"/>
  <c r="H21" i="7"/>
  <c r="H56" i="7"/>
  <c r="H37" i="7"/>
  <c r="H41" i="7"/>
  <c r="H44" i="7"/>
  <c r="E10" i="8"/>
  <c r="C3" i="8"/>
  <c r="F10" i="8"/>
  <c r="I3" i="8"/>
  <c r="G10" i="8"/>
  <c r="H10" i="8"/>
  <c r="I10" i="8" l="1"/>
  <c r="C10" i="8" l="1"/>
  <c r="A5" i="8"/>
  <c r="B5" i="8" s="1"/>
  <c r="A6" i="8"/>
  <c r="B6" i="8" s="1"/>
  <c r="A9" i="8"/>
  <c r="B9" i="8" s="1"/>
  <c r="A7" i="8"/>
  <c r="B7" i="8" s="1"/>
  <c r="A8" i="8"/>
  <c r="B8" i="8" s="1"/>
  <c r="D7" i="8" l="1"/>
  <c r="F7" i="8"/>
  <c r="G7" i="8"/>
  <c r="H7" i="8"/>
  <c r="I7" i="8"/>
  <c r="E7" i="8"/>
  <c r="I8" i="8"/>
  <c r="D8" i="8"/>
  <c r="E8" i="8"/>
  <c r="F8" i="8"/>
  <c r="H8" i="8"/>
  <c r="G8" i="8"/>
  <c r="I9" i="8"/>
  <c r="D9" i="8"/>
  <c r="G9" i="8"/>
  <c r="H9" i="8"/>
  <c r="E9" i="8"/>
  <c r="F9" i="8"/>
  <c r="E6" i="8"/>
  <c r="F6" i="8"/>
  <c r="H6" i="8"/>
  <c r="D6" i="8"/>
  <c r="I6" i="8"/>
  <c r="G6" i="8"/>
  <c r="G5" i="8"/>
  <c r="F5" i="8"/>
  <c r="D5" i="8"/>
  <c r="E5" i="8"/>
  <c r="I5" i="8"/>
  <c r="H5" i="8"/>
</calcChain>
</file>

<file path=xl/comments1.xml><?xml version="1.0" encoding="utf-8"?>
<comments xmlns="http://schemas.openxmlformats.org/spreadsheetml/2006/main">
  <authors>
    <author>作成者</author>
  </authors>
  <commentList>
    <comment ref="S8" authorId="0">
      <text>
        <r>
          <rPr>
            <sz val="9"/>
            <color indexed="81"/>
            <rFont val="ＭＳ Ｐゴシック"/>
            <family val="3"/>
            <charset val="128"/>
          </rPr>
          <t>（参考）
国土交通省・厚生労働省が所管する「高齢者住まい法」の改正により，H23.10月より，「サービス付き高齢者向け住宅」の登録がスタート。
※引用する調査名は無し。</t>
        </r>
      </text>
    </comment>
    <comment ref="C170" authorId="0">
      <text>
        <r>
          <rPr>
            <sz val="9"/>
            <color indexed="81"/>
            <rFont val="ＭＳ Ｐゴシック"/>
            <family val="3"/>
            <charset val="128"/>
          </rPr>
          <t>（参考）
国土交通省・厚生労働省が所管する「高齢者住まい法」の改正により，H23.10月より，「サービス付き高齢者向け住宅」の登録がスタート。
※引用する調査名は無し。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X3" authorId="0">
      <text>
        <r>
          <rPr>
            <sz val="9"/>
            <color indexed="81"/>
            <rFont val="ＭＳ Ｐゴシック"/>
            <family val="3"/>
            <charset val="128"/>
          </rPr>
          <t>軽減率＝1－市の調定額÷国の基準額
市の負担割合の回答をお願いいたします。</t>
        </r>
      </text>
    </comment>
  </commentList>
</comments>
</file>

<file path=xl/comments3.xml><?xml version="1.0" encoding="utf-8"?>
<comments xmlns="http://schemas.openxmlformats.org/spreadsheetml/2006/main">
  <authors>
    <author>data</author>
  </authors>
  <commentList>
    <comment ref="HX3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【計算式】
平成２９年度４/１：８６，９６７
平成３０年度４/１：８９，４３４
→８９，４３４/８６，９６７*１００％
　＝１０２．８４
→２.８４％増</t>
        </r>
      </text>
    </comment>
  </commentList>
</comments>
</file>

<file path=xl/sharedStrings.xml><?xml version="1.0" encoding="utf-8"?>
<sst xmlns="http://schemas.openxmlformats.org/spreadsheetml/2006/main" count="21042" uniqueCount="1096">
  <si>
    <t>実数編の定義等</t>
    <rPh sb="0" eb="2">
      <t>ジッスウ</t>
    </rPh>
    <rPh sb="2" eb="3">
      <t>ヘン</t>
    </rPh>
    <rPh sb="4" eb="7">
      <t>テイギトウ</t>
    </rPh>
    <phoneticPr fontId="6"/>
  </si>
  <si>
    <t>行政
分野</t>
    <rPh sb="0" eb="2">
      <t>ギョウセイ</t>
    </rPh>
    <rPh sb="3" eb="4">
      <t>ブン</t>
    </rPh>
    <rPh sb="4" eb="5">
      <t>ヤ</t>
    </rPh>
    <phoneticPr fontId="6"/>
  </si>
  <si>
    <t>項    目</t>
    <rPh sb="0" eb="6">
      <t>コウモク</t>
    </rPh>
    <phoneticPr fontId="8"/>
  </si>
  <si>
    <t>単位</t>
    <rPh sb="0" eb="2">
      <t>タンイ</t>
    </rPh>
    <phoneticPr fontId="8"/>
  </si>
  <si>
    <t>市域面積</t>
    <rPh sb="0" eb="2">
      <t>シイキ</t>
    </rPh>
    <rPh sb="2" eb="4">
      <t>メンセキ</t>
    </rPh>
    <phoneticPr fontId="8"/>
  </si>
  <si>
    <t>住基</t>
    <rPh sb="0" eb="2">
      <t>ジュウキ</t>
    </rPh>
    <phoneticPr fontId="8"/>
  </si>
  <si>
    <t>住民基本台帳登録人口</t>
    <rPh sb="0" eb="2">
      <t>ジュウミン</t>
    </rPh>
    <rPh sb="2" eb="4">
      <t>キホン</t>
    </rPh>
    <rPh sb="4" eb="6">
      <t>ダイチョウ</t>
    </rPh>
    <rPh sb="6" eb="8">
      <t>トウロク</t>
    </rPh>
    <rPh sb="8" eb="10">
      <t>ジンコウ</t>
    </rPh>
    <phoneticPr fontId="8"/>
  </si>
  <si>
    <t>人</t>
    <rPh sb="0" eb="1">
      <t>ヒト</t>
    </rPh>
    <phoneticPr fontId="8"/>
  </si>
  <si>
    <t>年少人口比率（0～14歳）</t>
    <rPh sb="4" eb="6">
      <t>ヒリツ</t>
    </rPh>
    <rPh sb="11" eb="12">
      <t>サイ</t>
    </rPh>
    <phoneticPr fontId="8"/>
  </si>
  <si>
    <t>生産年齢人口比率
（15～64歳）</t>
    <rPh sb="15" eb="16">
      <t>サイ</t>
    </rPh>
    <phoneticPr fontId="8"/>
  </si>
  <si>
    <t>老年人口比率（65歳～）</t>
    <rPh sb="7" eb="10">
      <t>６５サイ</t>
    </rPh>
    <phoneticPr fontId="8"/>
  </si>
  <si>
    <t>0～5歳人口</t>
    <rPh sb="3" eb="4">
      <t>サイ</t>
    </rPh>
    <rPh sb="4" eb="6">
      <t>ジンコウ</t>
    </rPh>
    <phoneticPr fontId="6"/>
  </si>
  <si>
    <t>人</t>
    <rPh sb="0" eb="1">
      <t>ニン</t>
    </rPh>
    <phoneticPr fontId="6"/>
  </si>
  <si>
    <t>12歳未満人口</t>
    <rPh sb="2" eb="3">
      <t>サイ</t>
    </rPh>
    <rPh sb="3" eb="5">
      <t>ミマン</t>
    </rPh>
    <rPh sb="5" eb="7">
      <t>ジンコウ</t>
    </rPh>
    <phoneticPr fontId="8"/>
  </si>
  <si>
    <t>18歳未満人口</t>
    <rPh sb="2" eb="3">
      <t>サイ</t>
    </rPh>
    <rPh sb="3" eb="5">
      <t>ミマン</t>
    </rPh>
    <rPh sb="5" eb="7">
      <t>ジンコウ</t>
    </rPh>
    <phoneticPr fontId="8"/>
  </si>
  <si>
    <t>75歳以上人口</t>
    <rPh sb="2" eb="3">
      <t>サイ</t>
    </rPh>
    <rPh sb="3" eb="5">
      <t>イジョウ</t>
    </rPh>
    <rPh sb="5" eb="7">
      <t>ジンコウ</t>
    </rPh>
    <phoneticPr fontId="8"/>
  </si>
  <si>
    <t>世帯数</t>
    <rPh sb="0" eb="2">
      <t>セタイ</t>
    </rPh>
    <rPh sb="2" eb="3">
      <t>スウ</t>
    </rPh>
    <phoneticPr fontId="8"/>
  </si>
  <si>
    <t>世帯</t>
    <rPh sb="0" eb="2">
      <t>セタイ</t>
    </rPh>
    <phoneticPr fontId="8"/>
  </si>
  <si>
    <t>住民基本台帳登録人口のうち外国人数</t>
    <rPh sb="0" eb="2">
      <t>ジュウミン</t>
    </rPh>
    <rPh sb="2" eb="4">
      <t>キホン</t>
    </rPh>
    <rPh sb="4" eb="6">
      <t>ダイチョウ</t>
    </rPh>
    <rPh sb="6" eb="8">
      <t>トウロク</t>
    </rPh>
    <rPh sb="8" eb="10">
      <t>ジンコウ</t>
    </rPh>
    <rPh sb="13" eb="15">
      <t>ガイコク</t>
    </rPh>
    <rPh sb="15" eb="16">
      <t>ジン</t>
    </rPh>
    <rPh sb="16" eb="17">
      <t>スウ</t>
    </rPh>
    <phoneticPr fontId="8"/>
  </si>
  <si>
    <t>転入者数</t>
  </si>
  <si>
    <t>転出者数</t>
  </si>
  <si>
    <t>推計人口</t>
    <rPh sb="0" eb="2">
      <t>スイケイ</t>
    </rPh>
    <rPh sb="2" eb="4">
      <t>ジンコウ</t>
    </rPh>
    <phoneticPr fontId="8"/>
  </si>
  <si>
    <t>夜間人口（国勢調査）</t>
    <rPh sb="0" eb="2">
      <t>ヤカン</t>
    </rPh>
    <rPh sb="2" eb="4">
      <t>ジンコウ</t>
    </rPh>
    <rPh sb="5" eb="7">
      <t>コクセイ</t>
    </rPh>
    <rPh sb="7" eb="9">
      <t>チョウサ</t>
    </rPh>
    <phoneticPr fontId="8"/>
  </si>
  <si>
    <t>昼間人口（国勢調査）</t>
    <rPh sb="0" eb="2">
      <t>チュウカン</t>
    </rPh>
    <rPh sb="2" eb="4">
      <t>ジンコウ</t>
    </rPh>
    <rPh sb="5" eb="7">
      <t>コクセイ</t>
    </rPh>
    <rPh sb="7" eb="9">
      <t>チョウサ</t>
    </rPh>
    <phoneticPr fontId="8"/>
  </si>
  <si>
    <t>人</t>
    <phoneticPr fontId="6"/>
  </si>
  <si>
    <t>教育</t>
    <rPh sb="0" eb="2">
      <t>キョウイク</t>
    </rPh>
    <phoneticPr fontId="8"/>
  </si>
  <si>
    <t>生涯学習センター（公民館）利用者数</t>
    <rPh sb="0" eb="2">
      <t>ショウガイ</t>
    </rPh>
    <rPh sb="2" eb="4">
      <t>ガクシュウ</t>
    </rPh>
    <rPh sb="9" eb="12">
      <t>コウミンカン</t>
    </rPh>
    <rPh sb="13" eb="16">
      <t>リヨウシャ</t>
    </rPh>
    <rPh sb="16" eb="17">
      <t>スウ</t>
    </rPh>
    <phoneticPr fontId="6"/>
  </si>
  <si>
    <t>市立図書館年間貸出数</t>
    <rPh sb="0" eb="2">
      <t>シリツ</t>
    </rPh>
    <rPh sb="2" eb="5">
      <t>トショカン</t>
    </rPh>
    <rPh sb="5" eb="7">
      <t>ネンカン</t>
    </rPh>
    <rPh sb="7" eb="9">
      <t>カシダシ</t>
    </rPh>
    <rPh sb="9" eb="10">
      <t>スウ</t>
    </rPh>
    <phoneticPr fontId="8"/>
  </si>
  <si>
    <t>点</t>
    <rPh sb="0" eb="1">
      <t>テン</t>
    </rPh>
    <phoneticPr fontId="8"/>
  </si>
  <si>
    <t>市立図書館における児童書の貸出数</t>
    <rPh sb="0" eb="2">
      <t>シリツ</t>
    </rPh>
    <rPh sb="2" eb="5">
      <t>トショカン</t>
    </rPh>
    <rPh sb="9" eb="12">
      <t>ジドウショ</t>
    </rPh>
    <rPh sb="13" eb="15">
      <t>カシダシ</t>
    </rPh>
    <rPh sb="15" eb="16">
      <t>スウ</t>
    </rPh>
    <phoneticPr fontId="8"/>
  </si>
  <si>
    <t>冊</t>
    <rPh sb="0" eb="1">
      <t>サツ</t>
    </rPh>
    <phoneticPr fontId="8"/>
  </si>
  <si>
    <t>市立図書館蔵書数</t>
    <rPh sb="0" eb="2">
      <t>シリツ</t>
    </rPh>
    <rPh sb="2" eb="5">
      <t>トショカン</t>
    </rPh>
    <rPh sb="5" eb="7">
      <t>ゾウショ</t>
    </rPh>
    <rPh sb="7" eb="8">
      <t>スウ</t>
    </rPh>
    <phoneticPr fontId="8"/>
  </si>
  <si>
    <t>学校と地域が連携して，学校を支援する協議会等を設置している小学校及び中学校数（市立）</t>
    <rPh sb="37" eb="38">
      <t>スウ</t>
    </rPh>
    <rPh sb="39" eb="41">
      <t>シリツ</t>
    </rPh>
    <phoneticPr fontId="8"/>
  </si>
  <si>
    <t>箇所</t>
    <rPh sb="0" eb="2">
      <t>カショ</t>
    </rPh>
    <phoneticPr fontId="8"/>
  </si>
  <si>
    <t>放課後児童クラブ設置数</t>
    <phoneticPr fontId="8"/>
  </si>
  <si>
    <t>放課後子ども教室実施箇所数</t>
    <phoneticPr fontId="8"/>
  </si>
  <si>
    <t>市立美術館入場者数</t>
    <phoneticPr fontId="6"/>
  </si>
  <si>
    <t>人</t>
    <rPh sb="0" eb="1">
      <t>ヒト</t>
    </rPh>
    <phoneticPr fontId="6"/>
  </si>
  <si>
    <t>㎡</t>
    <phoneticPr fontId="8"/>
  </si>
  <si>
    <t>公会堂，市民会館大ホール収容定員（市立の施設）</t>
    <rPh sb="8" eb="9">
      <t>ダイ</t>
    </rPh>
    <rPh sb="14" eb="15">
      <t>サダム</t>
    </rPh>
    <rPh sb="15" eb="16">
      <t>イン</t>
    </rPh>
    <rPh sb="17" eb="19">
      <t>シリツ</t>
    </rPh>
    <rPh sb="20" eb="22">
      <t>シセツ</t>
    </rPh>
    <phoneticPr fontId="6"/>
  </si>
  <si>
    <t>公会堂，市民会館利用者数
（市立の施設）</t>
    <rPh sb="8" eb="11">
      <t>リヨウシャ</t>
    </rPh>
    <rPh sb="11" eb="12">
      <t>スウ</t>
    </rPh>
    <rPh sb="14" eb="16">
      <t>シリツ</t>
    </rPh>
    <rPh sb="17" eb="19">
      <t>シセツ</t>
    </rPh>
    <phoneticPr fontId="10"/>
  </si>
  <si>
    <t>人</t>
    <rPh sb="0" eb="1">
      <t>ヒト</t>
    </rPh>
    <phoneticPr fontId="7"/>
  </si>
  <si>
    <t>公会堂，会館等大ホール収容定員（市立以外の施設）</t>
    <rPh sb="6" eb="7">
      <t>トウ</t>
    </rPh>
    <rPh sb="7" eb="8">
      <t>ダイ</t>
    </rPh>
    <rPh sb="13" eb="14">
      <t>サダム</t>
    </rPh>
    <rPh sb="14" eb="15">
      <t>イン</t>
    </rPh>
    <rPh sb="18" eb="20">
      <t>イガイ</t>
    </rPh>
    <phoneticPr fontId="6"/>
  </si>
  <si>
    <t>幼稚園箇所数（市立，市立以外の計）</t>
    <phoneticPr fontId="8"/>
  </si>
  <si>
    <t>幼稚園在園者数（市立，市立以外の計）</t>
    <rPh sb="3" eb="4">
      <t>ザイ</t>
    </rPh>
    <phoneticPr fontId="8"/>
  </si>
  <si>
    <t>市立小学校数</t>
    <rPh sb="5" eb="6">
      <t>スウ</t>
    </rPh>
    <phoneticPr fontId="8"/>
  </si>
  <si>
    <t>市立小学校児童数</t>
    <phoneticPr fontId="8"/>
  </si>
  <si>
    <t>市立小学校教員数</t>
    <rPh sb="5" eb="7">
      <t>キョウイン</t>
    </rPh>
    <rPh sb="7" eb="8">
      <t>スウ</t>
    </rPh>
    <phoneticPr fontId="8"/>
  </si>
  <si>
    <t>市立小学校不登校児童数</t>
    <phoneticPr fontId="8"/>
  </si>
  <si>
    <t>市立中学校数</t>
    <rPh sb="5" eb="6">
      <t>スウ</t>
    </rPh>
    <phoneticPr fontId="8"/>
  </si>
  <si>
    <t>市立中学校生徒数</t>
    <phoneticPr fontId="8"/>
  </si>
  <si>
    <t>市立中学校教員数</t>
    <rPh sb="5" eb="7">
      <t>キョウイン</t>
    </rPh>
    <rPh sb="7" eb="8">
      <t>スウ</t>
    </rPh>
    <phoneticPr fontId="8"/>
  </si>
  <si>
    <t>教育</t>
    <phoneticPr fontId="8"/>
  </si>
  <si>
    <t>市立中学校生徒数のうち帰国子女数</t>
    <rPh sb="0" eb="2">
      <t>シリツ</t>
    </rPh>
    <rPh sb="2" eb="5">
      <t>チュウガッコウ</t>
    </rPh>
    <rPh sb="5" eb="8">
      <t>セイトスウ</t>
    </rPh>
    <rPh sb="11" eb="15">
      <t>キコクシジョ</t>
    </rPh>
    <rPh sb="15" eb="16">
      <t>スウ</t>
    </rPh>
    <phoneticPr fontId="8"/>
  </si>
  <si>
    <t>市立中学校不登校生徒数</t>
    <phoneticPr fontId="8"/>
  </si>
  <si>
    <t>市立中学校英語授業助手数</t>
    <rPh sb="5" eb="7">
      <t>エイゴ</t>
    </rPh>
    <rPh sb="7" eb="9">
      <t>ジュギョウ</t>
    </rPh>
    <rPh sb="9" eb="11">
      <t>ジョシュ</t>
    </rPh>
    <rPh sb="11" eb="12">
      <t>スウ</t>
    </rPh>
    <phoneticPr fontId="8"/>
  </si>
  <si>
    <t>日本語指導が必要な外国人児童生徒数</t>
    <phoneticPr fontId="8"/>
  </si>
  <si>
    <t>市立小中学校の耐震化率（校舎・体育館）</t>
    <rPh sb="0" eb="2">
      <t>シリツ</t>
    </rPh>
    <rPh sb="2" eb="6">
      <t>ショウチュウガッコウ</t>
    </rPh>
    <rPh sb="7" eb="10">
      <t>タイシンカ</t>
    </rPh>
    <rPh sb="10" eb="11">
      <t>リツ</t>
    </rPh>
    <rPh sb="12" eb="14">
      <t>コウシャ</t>
    </rPh>
    <rPh sb="15" eb="17">
      <t>タイイク</t>
    </rPh>
    <rPh sb="17" eb="18">
      <t>カン</t>
    </rPh>
    <phoneticPr fontId="8"/>
  </si>
  <si>
    <t>％</t>
    <phoneticPr fontId="8"/>
  </si>
  <si>
    <t>市立小学校図書館図書の充足率</t>
    <rPh sb="0" eb="2">
      <t>シリツ</t>
    </rPh>
    <rPh sb="2" eb="4">
      <t>ショウガク</t>
    </rPh>
    <rPh sb="4" eb="5">
      <t>コウ</t>
    </rPh>
    <rPh sb="5" eb="8">
      <t>トショカン</t>
    </rPh>
    <rPh sb="8" eb="10">
      <t>トショ</t>
    </rPh>
    <rPh sb="11" eb="14">
      <t>ジュウソクリツ</t>
    </rPh>
    <phoneticPr fontId="8"/>
  </si>
  <si>
    <t>％</t>
  </si>
  <si>
    <t>市立中学校図書館図書の充足率</t>
    <rPh sb="0" eb="2">
      <t>シリツ</t>
    </rPh>
    <rPh sb="2" eb="4">
      <t>チュウガク</t>
    </rPh>
    <rPh sb="4" eb="5">
      <t>コウ</t>
    </rPh>
    <rPh sb="5" eb="8">
      <t>トショカン</t>
    </rPh>
    <rPh sb="8" eb="10">
      <t>トショ</t>
    </rPh>
    <rPh sb="11" eb="14">
      <t>ジュウソクリツ</t>
    </rPh>
    <phoneticPr fontId="8"/>
  </si>
  <si>
    <t>栄養職員を配置している市立小・中学校数</t>
    <rPh sb="5" eb="7">
      <t>ハイチ</t>
    </rPh>
    <rPh sb="11" eb="13">
      <t>イチリツ</t>
    </rPh>
    <rPh sb="13" eb="14">
      <t>ショウ</t>
    </rPh>
    <rPh sb="15" eb="18">
      <t>チュウガッコウ</t>
    </rPh>
    <rPh sb="18" eb="19">
      <t>スウ</t>
    </rPh>
    <phoneticPr fontId="8"/>
  </si>
  <si>
    <t>栄養職員人数（市立小・中学校）</t>
    <rPh sb="0" eb="2">
      <t>エイヨウ</t>
    </rPh>
    <rPh sb="2" eb="4">
      <t>ショクイン</t>
    </rPh>
    <rPh sb="4" eb="6">
      <t>ニンズウ</t>
    </rPh>
    <rPh sb="7" eb="9">
      <t>シリツ</t>
    </rPh>
    <rPh sb="9" eb="10">
      <t>ショウ</t>
    </rPh>
    <rPh sb="11" eb="14">
      <t>チュウガッコウ</t>
    </rPh>
    <phoneticPr fontId="8"/>
  </si>
  <si>
    <t>栄養教諭人数（市立小・中学校）</t>
    <rPh sb="0" eb="2">
      <t>エイヨウ</t>
    </rPh>
    <rPh sb="2" eb="4">
      <t>キョウユ</t>
    </rPh>
    <rPh sb="4" eb="6">
      <t>ニンズウ</t>
    </rPh>
    <rPh sb="7" eb="9">
      <t>シリツ</t>
    </rPh>
    <rPh sb="9" eb="10">
      <t>ショウ</t>
    </rPh>
    <rPh sb="11" eb="14">
      <t>チュウガッコウ</t>
    </rPh>
    <phoneticPr fontId="8"/>
  </si>
  <si>
    <t>人</t>
    <rPh sb="0" eb="1">
      <t>ニン</t>
    </rPh>
    <phoneticPr fontId="8"/>
  </si>
  <si>
    <t>学校給食センター数</t>
    <rPh sb="8" eb="9">
      <t>スウ</t>
    </rPh>
    <phoneticPr fontId="8"/>
  </si>
  <si>
    <t>栄養職員を配置している学校給食センター数</t>
    <rPh sb="19" eb="20">
      <t>スウ</t>
    </rPh>
    <phoneticPr fontId="8"/>
  </si>
  <si>
    <t>栄養職員人数（学校給食センター）</t>
    <rPh sb="0" eb="2">
      <t>エイヨウ</t>
    </rPh>
    <rPh sb="2" eb="4">
      <t>ショクイン</t>
    </rPh>
    <rPh sb="4" eb="6">
      <t>ニンズウ</t>
    </rPh>
    <rPh sb="7" eb="9">
      <t>ガッコウ</t>
    </rPh>
    <rPh sb="9" eb="11">
      <t>キュウショク</t>
    </rPh>
    <phoneticPr fontId="8"/>
  </si>
  <si>
    <t>栄養教諭人数（学校給食センター）</t>
    <rPh sb="0" eb="2">
      <t>エイヨウ</t>
    </rPh>
    <rPh sb="2" eb="4">
      <t>キョウユ</t>
    </rPh>
    <rPh sb="4" eb="6">
      <t>ニンズウ</t>
    </rPh>
    <rPh sb="7" eb="9">
      <t>ガッコウ</t>
    </rPh>
    <rPh sb="9" eb="11">
      <t>キュウショク</t>
    </rPh>
    <phoneticPr fontId="8"/>
  </si>
  <si>
    <t>体育館箇所数</t>
    <rPh sb="0" eb="3">
      <t>タイイクカン</t>
    </rPh>
    <rPh sb="3" eb="5">
      <t>カショ</t>
    </rPh>
    <rPh sb="5" eb="6">
      <t>カズ</t>
    </rPh>
    <phoneticPr fontId="6"/>
  </si>
  <si>
    <t>体育館延床面積</t>
    <rPh sb="0" eb="3">
      <t>タイイクカン</t>
    </rPh>
    <rPh sb="3" eb="4">
      <t>ノ</t>
    </rPh>
    <rPh sb="4" eb="5">
      <t>ユカ</t>
    </rPh>
    <rPh sb="5" eb="7">
      <t>メンセキ</t>
    </rPh>
    <phoneticPr fontId="6"/>
  </si>
  <si>
    <t>㎡</t>
    <phoneticPr fontId="8"/>
  </si>
  <si>
    <t>陸上競技場箇所数</t>
    <rPh sb="0" eb="2">
      <t>リクジョウ</t>
    </rPh>
    <rPh sb="2" eb="5">
      <t>キョウギジョウ</t>
    </rPh>
    <rPh sb="5" eb="7">
      <t>カショ</t>
    </rPh>
    <rPh sb="7" eb="8">
      <t>カズ</t>
    </rPh>
    <phoneticPr fontId="8"/>
  </si>
  <si>
    <t>陸上競技場敷地面積</t>
    <rPh sb="0" eb="2">
      <t>リクジョウ</t>
    </rPh>
    <rPh sb="2" eb="5">
      <t>キョウギジョウ</t>
    </rPh>
    <rPh sb="5" eb="7">
      <t>シキチ</t>
    </rPh>
    <rPh sb="7" eb="9">
      <t>メンセキ</t>
    </rPh>
    <phoneticPr fontId="8"/>
  </si>
  <si>
    <t>野球場箇所数</t>
    <rPh sb="0" eb="3">
      <t>ヤキュウジョウ</t>
    </rPh>
    <rPh sb="3" eb="5">
      <t>カショ</t>
    </rPh>
    <rPh sb="5" eb="6">
      <t>カズ</t>
    </rPh>
    <phoneticPr fontId="8"/>
  </si>
  <si>
    <t>野球場敷地面積</t>
    <rPh sb="0" eb="3">
      <t>ヤキュウジョウ</t>
    </rPh>
    <rPh sb="3" eb="5">
      <t>シキチ</t>
    </rPh>
    <rPh sb="5" eb="7">
      <t>メンセキ</t>
    </rPh>
    <phoneticPr fontId="8"/>
  </si>
  <si>
    <t>プール箇所数</t>
    <rPh sb="3" eb="5">
      <t>カショ</t>
    </rPh>
    <rPh sb="5" eb="6">
      <t>カズ</t>
    </rPh>
    <phoneticPr fontId="8"/>
  </si>
  <si>
    <t>プール水面面積</t>
    <rPh sb="3" eb="5">
      <t>スイメン</t>
    </rPh>
    <rPh sb="5" eb="7">
      <t>メンセキ</t>
    </rPh>
    <phoneticPr fontId="8"/>
  </si>
  <si>
    <t>スポーツ実施率</t>
    <rPh sb="4" eb="6">
      <t>ジッシ</t>
    </rPh>
    <rPh sb="6" eb="7">
      <t>リツ</t>
    </rPh>
    <phoneticPr fontId="8"/>
  </si>
  <si>
    <t>％</t>
    <phoneticPr fontId="8"/>
  </si>
  <si>
    <t>短期大学数</t>
  </si>
  <si>
    <t>大学数</t>
  </si>
  <si>
    <t>短期大学学生数</t>
  </si>
  <si>
    <t>大学学生数</t>
  </si>
  <si>
    <t>雇
用</t>
    <rPh sb="0" eb="1">
      <t>ヤトイ</t>
    </rPh>
    <rPh sb="2" eb="3">
      <t>ヨウ</t>
    </rPh>
    <phoneticPr fontId="8"/>
  </si>
  <si>
    <t>有効求人倍率</t>
    <rPh sb="0" eb="2">
      <t>ユウコウ</t>
    </rPh>
    <rPh sb="2" eb="4">
      <t>キュウジン</t>
    </rPh>
    <rPh sb="4" eb="6">
      <t>バイリツ</t>
    </rPh>
    <phoneticPr fontId="8"/>
  </si>
  <si>
    <t>倍</t>
    <rPh sb="0" eb="1">
      <t>バイ</t>
    </rPh>
    <phoneticPr fontId="8"/>
  </si>
  <si>
    <t>％</t>
    <phoneticPr fontId="8"/>
  </si>
  <si>
    <t>完全失業率</t>
    <rPh sb="0" eb="2">
      <t>カンゼン</t>
    </rPh>
    <rPh sb="2" eb="4">
      <t>シツギョウ</t>
    </rPh>
    <rPh sb="4" eb="5">
      <t>リツ</t>
    </rPh>
    <phoneticPr fontId="8"/>
  </si>
  <si>
    <t>労働力率</t>
    <rPh sb="0" eb="3">
      <t>ロウドウリョク</t>
    </rPh>
    <rPh sb="3" eb="4">
      <t>リツ</t>
    </rPh>
    <phoneticPr fontId="8"/>
  </si>
  <si>
    <t>病院数</t>
    <phoneticPr fontId="8"/>
  </si>
  <si>
    <t>病院病床数</t>
    <phoneticPr fontId="6"/>
  </si>
  <si>
    <t>床</t>
    <phoneticPr fontId="8"/>
  </si>
  <si>
    <t>一般診療所数</t>
    <phoneticPr fontId="8"/>
  </si>
  <si>
    <t>箇所</t>
    <phoneticPr fontId="8"/>
  </si>
  <si>
    <t>医師数</t>
    <rPh sb="0" eb="2">
      <t>イシ</t>
    </rPh>
    <rPh sb="2" eb="3">
      <t>スウ</t>
    </rPh>
    <phoneticPr fontId="8"/>
  </si>
  <si>
    <t>死亡者数合計</t>
    <rPh sb="0" eb="3">
      <t>シボウシャ</t>
    </rPh>
    <rPh sb="3" eb="4">
      <t>スウ</t>
    </rPh>
    <phoneticPr fontId="6"/>
  </si>
  <si>
    <t>悪性新生物</t>
  </si>
  <si>
    <t>脳血管疾患</t>
  </si>
  <si>
    <t>心疾患（高血圧性疾患を除く）</t>
    <rPh sb="7" eb="8">
      <t>セイ</t>
    </rPh>
    <rPh sb="8" eb="10">
      <t>シッカン</t>
    </rPh>
    <phoneticPr fontId="6"/>
  </si>
  <si>
    <t>合計特殊出生率</t>
    <rPh sb="0" eb="2">
      <t>ゴウケイ</t>
    </rPh>
    <rPh sb="2" eb="4">
      <t>トクシュ</t>
    </rPh>
    <rPh sb="4" eb="7">
      <t>シュッショウリツ</t>
    </rPh>
    <phoneticPr fontId="8"/>
  </si>
  <si>
    <t>任意予防接種に対する助成費（幼児インフルエンザ予防接種）</t>
    <rPh sb="0" eb="2">
      <t>ニンイ</t>
    </rPh>
    <rPh sb="2" eb="4">
      <t>ヨボウ</t>
    </rPh>
    <rPh sb="4" eb="6">
      <t>セッシュ</t>
    </rPh>
    <rPh sb="7" eb="8">
      <t>タイ</t>
    </rPh>
    <rPh sb="10" eb="13">
      <t>ジョセイヒ</t>
    </rPh>
    <rPh sb="14" eb="16">
      <t>ヨウジ</t>
    </rPh>
    <rPh sb="23" eb="25">
      <t>ヨボウ</t>
    </rPh>
    <rPh sb="25" eb="27">
      <t>セッシュ</t>
    </rPh>
    <phoneticPr fontId="8"/>
  </si>
  <si>
    <t>円</t>
    <rPh sb="0" eb="1">
      <t>エン</t>
    </rPh>
    <phoneticPr fontId="8"/>
  </si>
  <si>
    <t>食中毒発生件数</t>
    <rPh sb="0" eb="3">
      <t>ショクチュウドク</t>
    </rPh>
    <rPh sb="3" eb="5">
      <t>ハッセイ</t>
    </rPh>
    <rPh sb="5" eb="7">
      <t>ケンスウ</t>
    </rPh>
    <phoneticPr fontId="8"/>
  </si>
  <si>
    <t>件</t>
    <rPh sb="0" eb="1">
      <t>ケン</t>
    </rPh>
    <phoneticPr fontId="8"/>
  </si>
  <si>
    <t>食中毒患者数</t>
    <rPh sb="0" eb="3">
      <t>ショクチュウドク</t>
    </rPh>
    <rPh sb="3" eb="5">
      <t>カンジャ</t>
    </rPh>
    <rPh sb="5" eb="6">
      <t>スウ</t>
    </rPh>
    <phoneticPr fontId="8"/>
  </si>
  <si>
    <t>老人福祉センター箇所数</t>
    <rPh sb="8" eb="10">
      <t>カショ</t>
    </rPh>
    <rPh sb="10" eb="11">
      <t>カズ</t>
    </rPh>
    <phoneticPr fontId="6"/>
  </si>
  <si>
    <t>養護老人ホーム箇所数</t>
    <rPh sb="0" eb="2">
      <t>ヨウゴ</t>
    </rPh>
    <rPh sb="2" eb="4">
      <t>ロウジン</t>
    </rPh>
    <rPh sb="7" eb="9">
      <t>カショ</t>
    </rPh>
    <rPh sb="9" eb="10">
      <t>カズ</t>
    </rPh>
    <phoneticPr fontId="8"/>
  </si>
  <si>
    <t>養護老人ホーム定員</t>
    <rPh sb="0" eb="2">
      <t>ヨウゴ</t>
    </rPh>
    <rPh sb="2" eb="4">
      <t>ロウジン</t>
    </rPh>
    <rPh sb="7" eb="9">
      <t>テイイン</t>
    </rPh>
    <phoneticPr fontId="8"/>
  </si>
  <si>
    <t>特別養護老人ホーム箇所数</t>
    <rPh sb="0" eb="2">
      <t>トクベツ</t>
    </rPh>
    <rPh sb="9" eb="11">
      <t>カショ</t>
    </rPh>
    <rPh sb="11" eb="12">
      <t>スウ</t>
    </rPh>
    <phoneticPr fontId="8"/>
  </si>
  <si>
    <t>特別養護老人ホーム定員</t>
    <rPh sb="9" eb="11">
      <t>テイイン</t>
    </rPh>
    <phoneticPr fontId="6"/>
  </si>
  <si>
    <t>介護老人保健施設箇所数</t>
    <rPh sb="0" eb="2">
      <t>カイゴ</t>
    </rPh>
    <rPh sb="2" eb="4">
      <t>ロウジン</t>
    </rPh>
    <rPh sb="4" eb="6">
      <t>ホケン</t>
    </rPh>
    <rPh sb="6" eb="8">
      <t>シセツ</t>
    </rPh>
    <rPh sb="8" eb="10">
      <t>カショ</t>
    </rPh>
    <rPh sb="10" eb="11">
      <t>カズ</t>
    </rPh>
    <phoneticPr fontId="8"/>
  </si>
  <si>
    <t>介護老人保健施設定員</t>
    <rPh sb="0" eb="2">
      <t>カイゴ</t>
    </rPh>
    <rPh sb="2" eb="4">
      <t>ロウジン</t>
    </rPh>
    <rPh sb="4" eb="6">
      <t>ホケン</t>
    </rPh>
    <rPh sb="6" eb="8">
      <t>シセツ</t>
    </rPh>
    <rPh sb="8" eb="10">
      <t>テイイン</t>
    </rPh>
    <phoneticPr fontId="8"/>
  </si>
  <si>
    <t>認知症対応型共同生活介護箇所数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rPh sb="12" eb="14">
      <t>カショ</t>
    </rPh>
    <rPh sb="14" eb="15">
      <t>スウ</t>
    </rPh>
    <phoneticPr fontId="8"/>
  </si>
  <si>
    <t>認知症対応型共同生活介護定員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rPh sb="12" eb="14">
      <t>テイイン</t>
    </rPh>
    <phoneticPr fontId="8"/>
  </si>
  <si>
    <t>認知症対応型通所介護箇所数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8"/>
  </si>
  <si>
    <t>認知症対応型通所介護定員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rPh sb="10" eb="12">
      <t>テイイン</t>
    </rPh>
    <phoneticPr fontId="8"/>
  </si>
  <si>
    <t>小規模多機能型居宅介護箇所数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カショ</t>
    </rPh>
    <rPh sb="13" eb="14">
      <t>スウ</t>
    </rPh>
    <phoneticPr fontId="8"/>
  </si>
  <si>
    <t>小規模多機能型居宅介護定員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テイイン</t>
    </rPh>
    <phoneticPr fontId="8"/>
  </si>
  <si>
    <t>居宅（介護予防）サービス受給者数</t>
    <rPh sb="0" eb="2">
      <t>キョタク</t>
    </rPh>
    <rPh sb="3" eb="5">
      <t>カイゴ</t>
    </rPh>
    <rPh sb="5" eb="7">
      <t>ヨボウ</t>
    </rPh>
    <rPh sb="12" eb="15">
      <t>ジュキュウシャ</t>
    </rPh>
    <rPh sb="15" eb="16">
      <t>スウ</t>
    </rPh>
    <phoneticPr fontId="8"/>
  </si>
  <si>
    <t>地域密着型（介護予防）サービス受給者数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rPh sb="15" eb="18">
      <t>ジュキュウシャ</t>
    </rPh>
    <rPh sb="18" eb="19">
      <t>スウ</t>
    </rPh>
    <phoneticPr fontId="8"/>
  </si>
  <si>
    <t>人</t>
    <phoneticPr fontId="8"/>
  </si>
  <si>
    <t>施設サービス受給者数</t>
    <rPh sb="0" eb="2">
      <t>シセツ</t>
    </rPh>
    <rPh sb="6" eb="9">
      <t>ジュキュウシャ</t>
    </rPh>
    <rPh sb="9" eb="10">
      <t>スウ</t>
    </rPh>
    <phoneticPr fontId="8"/>
  </si>
  <si>
    <t>居宅（介護予防）サービス保険給付費</t>
    <rPh sb="0" eb="2">
      <t>キョタク</t>
    </rPh>
    <rPh sb="3" eb="5">
      <t>カイゴ</t>
    </rPh>
    <rPh sb="5" eb="7">
      <t>ヨボウ</t>
    </rPh>
    <rPh sb="12" eb="14">
      <t>ホケン</t>
    </rPh>
    <rPh sb="14" eb="16">
      <t>キュウフ</t>
    </rPh>
    <rPh sb="16" eb="17">
      <t>ヒ</t>
    </rPh>
    <phoneticPr fontId="8"/>
  </si>
  <si>
    <t>千円</t>
    <rPh sb="0" eb="1">
      <t>セン</t>
    </rPh>
    <rPh sb="1" eb="2">
      <t>エン</t>
    </rPh>
    <phoneticPr fontId="8"/>
  </si>
  <si>
    <t>地域密着型（介護予防）サービス保険給付費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rPh sb="15" eb="17">
      <t>ホケン</t>
    </rPh>
    <rPh sb="17" eb="19">
      <t>キュウフ</t>
    </rPh>
    <rPh sb="19" eb="20">
      <t>ヒ</t>
    </rPh>
    <phoneticPr fontId="8"/>
  </si>
  <si>
    <t>施設サービス保険給付費</t>
    <rPh sb="0" eb="2">
      <t>シセツ</t>
    </rPh>
    <rPh sb="6" eb="8">
      <t>ホケン</t>
    </rPh>
    <rPh sb="8" eb="10">
      <t>キュウフ</t>
    </rPh>
    <rPh sb="10" eb="11">
      <t>ヒ</t>
    </rPh>
    <phoneticPr fontId="8"/>
  </si>
  <si>
    <t>介護保険
第1号被保険者数</t>
    <phoneticPr fontId="8"/>
  </si>
  <si>
    <t>地域包括支援センター箇所数</t>
    <rPh sb="0" eb="2">
      <t>チイキ</t>
    </rPh>
    <rPh sb="2" eb="4">
      <t>ホウカツ</t>
    </rPh>
    <rPh sb="4" eb="6">
      <t>シエン</t>
    </rPh>
    <rPh sb="10" eb="12">
      <t>カショ</t>
    </rPh>
    <rPh sb="12" eb="13">
      <t>スウ</t>
    </rPh>
    <phoneticPr fontId="8"/>
  </si>
  <si>
    <t>要介護４</t>
    <rPh sb="0" eb="1">
      <t>ヨウ</t>
    </rPh>
    <rPh sb="1" eb="3">
      <t>カイゴ</t>
    </rPh>
    <phoneticPr fontId="8"/>
  </si>
  <si>
    <t>要介護５</t>
    <rPh sb="0" eb="1">
      <t>ヨウ</t>
    </rPh>
    <rPh sb="1" eb="3">
      <t>カイゴ</t>
    </rPh>
    <phoneticPr fontId="8"/>
  </si>
  <si>
    <t>市社会福祉協議会ﾎﾞﾗﾝﾃｨｱｾﾝﾀｰ登録団体数</t>
    <rPh sb="0" eb="1">
      <t>シ</t>
    </rPh>
    <rPh sb="1" eb="3">
      <t>シャカイ</t>
    </rPh>
    <rPh sb="3" eb="5">
      <t>フクシ</t>
    </rPh>
    <rPh sb="5" eb="8">
      <t>キョウギカイ</t>
    </rPh>
    <rPh sb="19" eb="21">
      <t>トウロク</t>
    </rPh>
    <rPh sb="21" eb="23">
      <t>ダンタイ</t>
    </rPh>
    <rPh sb="23" eb="24">
      <t>スウ</t>
    </rPh>
    <phoneticPr fontId="8"/>
  </si>
  <si>
    <t>団体</t>
    <rPh sb="0" eb="2">
      <t>ダンタイ</t>
    </rPh>
    <phoneticPr fontId="8"/>
  </si>
  <si>
    <t>シルバー人材センター会員数</t>
    <rPh sb="4" eb="6">
      <t>ジンザイ</t>
    </rPh>
    <rPh sb="10" eb="12">
      <t>カイイン</t>
    </rPh>
    <rPh sb="12" eb="13">
      <t>スウ</t>
    </rPh>
    <phoneticPr fontId="8"/>
  </si>
  <si>
    <t>老人クラブ会員数</t>
    <rPh sb="0" eb="2">
      <t>ロウジン</t>
    </rPh>
    <rPh sb="5" eb="7">
      <t>カイイン</t>
    </rPh>
    <rPh sb="7" eb="8">
      <t>スウ</t>
    </rPh>
    <phoneticPr fontId="8"/>
  </si>
  <si>
    <t>身体障がい者手帳交付者数</t>
    <phoneticPr fontId="8"/>
  </si>
  <si>
    <t>療育手帳交付者数</t>
    <phoneticPr fontId="8"/>
  </si>
  <si>
    <t>精神障がい者保健福祉手帳交付者数</t>
    <rPh sb="0" eb="2">
      <t>セイシン</t>
    </rPh>
    <rPh sb="2" eb="3">
      <t>サワ</t>
    </rPh>
    <rPh sb="5" eb="6">
      <t>シャ</t>
    </rPh>
    <rPh sb="6" eb="8">
      <t>ホケン</t>
    </rPh>
    <rPh sb="8" eb="10">
      <t>フクシ</t>
    </rPh>
    <rPh sb="10" eb="12">
      <t>テチョウ</t>
    </rPh>
    <rPh sb="12" eb="14">
      <t>コウフ</t>
    </rPh>
    <rPh sb="14" eb="15">
      <t>シャ</t>
    </rPh>
    <rPh sb="15" eb="16">
      <t>カズ</t>
    </rPh>
    <phoneticPr fontId="8"/>
  </si>
  <si>
    <t>グループホーム利用者数</t>
    <rPh sb="7" eb="10">
      <t>リヨウシャ</t>
    </rPh>
    <rPh sb="10" eb="11">
      <t>スウ</t>
    </rPh>
    <phoneticPr fontId="8"/>
  </si>
  <si>
    <t>施設入所者数</t>
    <rPh sb="0" eb="2">
      <t>シセツ</t>
    </rPh>
    <rPh sb="2" eb="5">
      <t>ニュウショシャ</t>
    </rPh>
    <rPh sb="5" eb="6">
      <t>スウ</t>
    </rPh>
    <phoneticPr fontId="8"/>
  </si>
  <si>
    <t>人</t>
  </si>
  <si>
    <t>施設入所から地域生活への移行者数</t>
    <rPh sb="0" eb="2">
      <t>シセツ</t>
    </rPh>
    <rPh sb="2" eb="4">
      <t>ニュウショ</t>
    </rPh>
    <rPh sb="6" eb="8">
      <t>チイキ</t>
    </rPh>
    <rPh sb="8" eb="10">
      <t>セイカツ</t>
    </rPh>
    <rPh sb="12" eb="14">
      <t>イコウ</t>
    </rPh>
    <rPh sb="14" eb="15">
      <t>シャ</t>
    </rPh>
    <rPh sb="15" eb="16">
      <t>カズ</t>
    </rPh>
    <phoneticPr fontId="8"/>
  </si>
  <si>
    <t>福祉施設（日中活動系サービス）の利用者数</t>
    <rPh sb="0" eb="2">
      <t>フクシ</t>
    </rPh>
    <rPh sb="2" eb="4">
      <t>シセツ</t>
    </rPh>
    <rPh sb="5" eb="7">
      <t>ニッチュウ</t>
    </rPh>
    <rPh sb="7" eb="9">
      <t>カツドウ</t>
    </rPh>
    <rPh sb="9" eb="10">
      <t>ケイ</t>
    </rPh>
    <rPh sb="16" eb="19">
      <t>リヨウシャ</t>
    </rPh>
    <rPh sb="19" eb="20">
      <t>スウ</t>
    </rPh>
    <phoneticPr fontId="8"/>
  </si>
  <si>
    <t>福祉施設から一般就労への移行者数</t>
    <rPh sb="0" eb="2">
      <t>フクシ</t>
    </rPh>
    <rPh sb="2" eb="4">
      <t>シセツ</t>
    </rPh>
    <rPh sb="6" eb="8">
      <t>イッパン</t>
    </rPh>
    <rPh sb="8" eb="10">
      <t>シュウロウ</t>
    </rPh>
    <rPh sb="12" eb="14">
      <t>イコウ</t>
    </rPh>
    <rPh sb="14" eb="15">
      <t>シャ</t>
    </rPh>
    <rPh sb="15" eb="16">
      <t>カズ</t>
    </rPh>
    <phoneticPr fontId="8"/>
  </si>
  <si>
    <t>就労継続支援事業所等における平均工賃月額</t>
    <rPh sb="0" eb="2">
      <t>シュウロウ</t>
    </rPh>
    <rPh sb="2" eb="4">
      <t>ケイゾク</t>
    </rPh>
    <rPh sb="4" eb="6">
      <t>シエン</t>
    </rPh>
    <rPh sb="6" eb="9">
      <t>ジギョウショ</t>
    </rPh>
    <rPh sb="9" eb="10">
      <t>トウ</t>
    </rPh>
    <rPh sb="14" eb="16">
      <t>ヘイキン</t>
    </rPh>
    <rPh sb="16" eb="18">
      <t>コウチン</t>
    </rPh>
    <rPh sb="18" eb="20">
      <t>ゲツガク</t>
    </rPh>
    <phoneticPr fontId="8"/>
  </si>
  <si>
    <t>円</t>
  </si>
  <si>
    <t>児童福祉</t>
    <phoneticPr fontId="8"/>
  </si>
  <si>
    <t>保育所箇所数</t>
    <rPh sb="0" eb="2">
      <t>ホイク</t>
    </rPh>
    <rPh sb="2" eb="3">
      <t>ショ</t>
    </rPh>
    <phoneticPr fontId="8"/>
  </si>
  <si>
    <t>保育所定員数</t>
    <rPh sb="0" eb="2">
      <t>ホイク</t>
    </rPh>
    <rPh sb="2" eb="3">
      <t>ショ</t>
    </rPh>
    <phoneticPr fontId="8"/>
  </si>
  <si>
    <t>保育所入所者数</t>
    <rPh sb="0" eb="2">
      <t>ホイク</t>
    </rPh>
    <rPh sb="2" eb="3">
      <t>ショ</t>
    </rPh>
    <phoneticPr fontId="8"/>
  </si>
  <si>
    <t>保育園入所待機児童数</t>
    <rPh sb="2" eb="3">
      <t>エン</t>
    </rPh>
    <rPh sb="3" eb="5">
      <t>ニュウショ</t>
    </rPh>
    <rPh sb="5" eb="7">
      <t>タイキ</t>
    </rPh>
    <rPh sb="7" eb="9">
      <t>ジドウ</t>
    </rPh>
    <rPh sb="9" eb="10">
      <t>スウ</t>
    </rPh>
    <phoneticPr fontId="8"/>
  </si>
  <si>
    <t>保育士数</t>
    <rPh sb="0" eb="2">
      <t>ホイク</t>
    </rPh>
    <rPh sb="2" eb="3">
      <t>シ</t>
    </rPh>
    <rPh sb="3" eb="4">
      <t>スウ</t>
    </rPh>
    <phoneticPr fontId="8"/>
  </si>
  <si>
    <t>乳児保育実施箇所数</t>
  </si>
  <si>
    <t>延長保育実施箇所数</t>
  </si>
  <si>
    <t>児童福祉</t>
  </si>
  <si>
    <t>障がい児保育を実施している保育園数</t>
    <phoneticPr fontId="8"/>
  </si>
  <si>
    <t>保育園での障がい児の受入人数</t>
    <phoneticPr fontId="8"/>
  </si>
  <si>
    <t>ファミリーサポートセンター　依頼会員数</t>
    <rPh sb="14" eb="16">
      <t>イライ</t>
    </rPh>
    <rPh sb="16" eb="18">
      <t>カイイン</t>
    </rPh>
    <rPh sb="18" eb="19">
      <t>スウ</t>
    </rPh>
    <phoneticPr fontId="8"/>
  </si>
  <si>
    <t>ファミリーサポートセンター　協力会員数</t>
    <rPh sb="14" eb="16">
      <t>キョウリョク</t>
    </rPh>
    <rPh sb="16" eb="18">
      <t>カイイン</t>
    </rPh>
    <rPh sb="18" eb="19">
      <t>スウ</t>
    </rPh>
    <phoneticPr fontId="8"/>
  </si>
  <si>
    <t>ファミリーサポートセンター　両方会員数</t>
    <rPh sb="14" eb="16">
      <t>リョウホウ</t>
    </rPh>
    <rPh sb="16" eb="18">
      <t>カイイン</t>
    </rPh>
    <rPh sb="18" eb="19">
      <t>スウ</t>
    </rPh>
    <phoneticPr fontId="8"/>
  </si>
  <si>
    <t>乳児家庭全戸訪問事業における面接数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rPh sb="14" eb="16">
      <t>メンセツ</t>
    </rPh>
    <rPh sb="16" eb="17">
      <t>スウ</t>
    </rPh>
    <phoneticPr fontId="8"/>
  </si>
  <si>
    <t>回</t>
    <rPh sb="0" eb="1">
      <t>カイ</t>
    </rPh>
    <phoneticPr fontId="8"/>
  </si>
  <si>
    <t>出生数</t>
    <rPh sb="0" eb="2">
      <t>シュッショウ</t>
    </rPh>
    <rPh sb="2" eb="3">
      <t>スウ</t>
    </rPh>
    <phoneticPr fontId="8"/>
  </si>
  <si>
    <t>1歳6ヶ月児健康診査受診率</t>
    <rPh sb="1" eb="2">
      <t>サイ</t>
    </rPh>
    <rPh sb="4" eb="5">
      <t>ゲツ</t>
    </rPh>
    <rPh sb="5" eb="6">
      <t>ジ</t>
    </rPh>
    <rPh sb="6" eb="8">
      <t>ケンコウ</t>
    </rPh>
    <rPh sb="8" eb="10">
      <t>シンサ</t>
    </rPh>
    <rPh sb="10" eb="12">
      <t>ジュシン</t>
    </rPh>
    <rPh sb="12" eb="13">
      <t>リツ</t>
    </rPh>
    <phoneticPr fontId="8"/>
  </si>
  <si>
    <t>％</t>
    <phoneticPr fontId="8"/>
  </si>
  <si>
    <t>3歳児健康診査受診率</t>
    <rPh sb="1" eb="3">
      <t>サイジ</t>
    </rPh>
    <rPh sb="3" eb="5">
      <t>ケンコウ</t>
    </rPh>
    <rPh sb="5" eb="7">
      <t>シンサ</t>
    </rPh>
    <rPh sb="7" eb="9">
      <t>ジュシン</t>
    </rPh>
    <rPh sb="9" eb="10">
      <t>リツ</t>
    </rPh>
    <phoneticPr fontId="8"/>
  </si>
  <si>
    <t>児童虐待通告受理件数</t>
    <rPh sb="0" eb="2">
      <t>ジドウ</t>
    </rPh>
    <rPh sb="2" eb="4">
      <t>ギャクタイ</t>
    </rPh>
    <rPh sb="4" eb="6">
      <t>ツウコク</t>
    </rPh>
    <rPh sb="6" eb="8">
      <t>ジュリ</t>
    </rPh>
    <rPh sb="8" eb="10">
      <t>ケンスウ</t>
    </rPh>
    <phoneticPr fontId="8"/>
  </si>
  <si>
    <t>社会保障</t>
    <phoneticPr fontId="8"/>
  </si>
  <si>
    <t>生活保護率</t>
    <rPh sb="0" eb="2">
      <t>セイカツ</t>
    </rPh>
    <rPh sb="2" eb="4">
      <t>ホゴ</t>
    </rPh>
    <rPh sb="4" eb="5">
      <t>リツ</t>
    </rPh>
    <phoneticPr fontId="8"/>
  </si>
  <si>
    <t>‰</t>
    <phoneticPr fontId="8"/>
  </si>
  <si>
    <t>国民健康保険被保険者数</t>
    <rPh sb="0" eb="1">
      <t>コク</t>
    </rPh>
    <rPh sb="1" eb="2">
      <t>ミン</t>
    </rPh>
    <rPh sb="2" eb="4">
      <t>ケンコウ</t>
    </rPh>
    <rPh sb="4" eb="6">
      <t>ホケン</t>
    </rPh>
    <rPh sb="6" eb="7">
      <t>ヒ</t>
    </rPh>
    <rPh sb="7" eb="10">
      <t>ホケンシャ</t>
    </rPh>
    <rPh sb="10" eb="11">
      <t>カズ</t>
    </rPh>
    <phoneticPr fontId="8"/>
  </si>
  <si>
    <t>特定健康診査受診率</t>
    <rPh sb="0" eb="2">
      <t>トクテイ</t>
    </rPh>
    <rPh sb="2" eb="4">
      <t>ケンコウ</t>
    </rPh>
    <rPh sb="4" eb="6">
      <t>シンサ</t>
    </rPh>
    <rPh sb="6" eb="8">
      <t>ジュシン</t>
    </rPh>
    <rPh sb="8" eb="9">
      <t>リツ</t>
    </rPh>
    <phoneticPr fontId="8"/>
  </si>
  <si>
    <t>国民健康保険
被保険者1人あたり費用額</t>
    <rPh sb="0" eb="2">
      <t>コクミン</t>
    </rPh>
    <rPh sb="2" eb="4">
      <t>ケンコウ</t>
    </rPh>
    <rPh sb="4" eb="6">
      <t>ホケン</t>
    </rPh>
    <rPh sb="7" eb="11">
      <t>ヒホケンシャ</t>
    </rPh>
    <rPh sb="11" eb="13">
      <t>ヒトリ</t>
    </rPh>
    <rPh sb="16" eb="18">
      <t>ヒヨウ</t>
    </rPh>
    <rPh sb="18" eb="19">
      <t>ガク</t>
    </rPh>
    <phoneticPr fontId="8"/>
  </si>
  <si>
    <t>国民健康保険被保険者一人当たりの医療費の増加率</t>
    <phoneticPr fontId="8"/>
  </si>
  <si>
    <t>環境</t>
    <phoneticPr fontId="8"/>
  </si>
  <si>
    <t>公用自動車台数</t>
  </si>
  <si>
    <t>台</t>
    <rPh sb="0" eb="1">
      <t>ダイケイ</t>
    </rPh>
    <phoneticPr fontId="8"/>
  </si>
  <si>
    <t>うち低公害自動車導入台数</t>
  </si>
  <si>
    <t>住宅用太陽光発電システム設置家庭数</t>
    <rPh sb="0" eb="3">
      <t>ジュウタクヨウ</t>
    </rPh>
    <rPh sb="3" eb="6">
      <t>タイヨウコウ</t>
    </rPh>
    <rPh sb="6" eb="8">
      <t>ハツデン</t>
    </rPh>
    <rPh sb="12" eb="14">
      <t>セッチ</t>
    </rPh>
    <rPh sb="14" eb="16">
      <t>カテイ</t>
    </rPh>
    <rPh sb="16" eb="17">
      <t>スウ</t>
    </rPh>
    <phoneticPr fontId="7"/>
  </si>
  <si>
    <t>世帯</t>
    <rPh sb="0" eb="2">
      <t>セタイ</t>
    </rPh>
    <phoneticPr fontId="9"/>
  </si>
  <si>
    <t>公害苦情件数</t>
    <rPh sb="0" eb="2">
      <t>コウガイ</t>
    </rPh>
    <rPh sb="2" eb="4">
      <t>クジョウ</t>
    </rPh>
    <rPh sb="4" eb="6">
      <t>ケンスウ</t>
    </rPh>
    <phoneticPr fontId="8"/>
  </si>
  <si>
    <t>工場・事業所数</t>
    <phoneticPr fontId="8"/>
  </si>
  <si>
    <t>箇所</t>
    <phoneticPr fontId="8"/>
  </si>
  <si>
    <t>河川BOD環境基準達成率</t>
    <rPh sb="0" eb="2">
      <t>カセン</t>
    </rPh>
    <rPh sb="5" eb="7">
      <t>カンキョウ</t>
    </rPh>
    <rPh sb="7" eb="9">
      <t>キジュン</t>
    </rPh>
    <rPh sb="9" eb="12">
      <t>タッセイリツ</t>
    </rPh>
    <phoneticPr fontId="8"/>
  </si>
  <si>
    <t>％</t>
    <phoneticPr fontId="8"/>
  </si>
  <si>
    <t>ごみ総排出量</t>
    <rPh sb="2" eb="3">
      <t>ソウ</t>
    </rPh>
    <rPh sb="3" eb="5">
      <t>ハイシュツ</t>
    </rPh>
    <rPh sb="5" eb="6">
      <t>リョウ</t>
    </rPh>
    <phoneticPr fontId="8"/>
  </si>
  <si>
    <t>ｔ</t>
    <phoneticPr fontId="8"/>
  </si>
  <si>
    <t>直接搬入量</t>
    <rPh sb="0" eb="2">
      <t>チョクセツ</t>
    </rPh>
    <rPh sb="2" eb="4">
      <t>ハンニュウ</t>
    </rPh>
    <rPh sb="4" eb="5">
      <t>リョウ</t>
    </rPh>
    <phoneticPr fontId="8"/>
  </si>
  <si>
    <t>うち資源物の直接搬入量</t>
    <rPh sb="2" eb="5">
      <t>シゲンブツ</t>
    </rPh>
    <rPh sb="6" eb="8">
      <t>チョクセツ</t>
    </rPh>
    <rPh sb="8" eb="10">
      <t>ハンニュウ</t>
    </rPh>
    <rPh sb="10" eb="11">
      <t>リョウ</t>
    </rPh>
    <phoneticPr fontId="8"/>
  </si>
  <si>
    <t>ごみ収集量</t>
    <rPh sb="2" eb="4">
      <t>シュウシュウ</t>
    </rPh>
    <rPh sb="4" eb="5">
      <t>リョウ</t>
    </rPh>
    <phoneticPr fontId="8"/>
  </si>
  <si>
    <t>うち可燃収集量</t>
    <rPh sb="2" eb="4">
      <t>カネン</t>
    </rPh>
    <rPh sb="4" eb="6">
      <t>シュウシュウ</t>
    </rPh>
    <rPh sb="6" eb="7">
      <t>リョウ</t>
    </rPh>
    <phoneticPr fontId="8"/>
  </si>
  <si>
    <t>うち資源収集量</t>
    <rPh sb="2" eb="4">
      <t>シゲン</t>
    </rPh>
    <rPh sb="4" eb="6">
      <t>シュウシュウ</t>
    </rPh>
    <rPh sb="6" eb="7">
      <t>リョウ</t>
    </rPh>
    <phoneticPr fontId="8"/>
  </si>
  <si>
    <t>うち可燃・資源以外の収集量</t>
    <rPh sb="2" eb="4">
      <t>カネン</t>
    </rPh>
    <rPh sb="5" eb="7">
      <t>シゲン</t>
    </rPh>
    <rPh sb="7" eb="9">
      <t>イガイ</t>
    </rPh>
    <rPh sb="10" eb="12">
      <t>シュウシュウ</t>
    </rPh>
    <rPh sb="12" eb="13">
      <t>リョウ</t>
    </rPh>
    <phoneticPr fontId="8"/>
  </si>
  <si>
    <t>集団回収量</t>
    <rPh sb="0" eb="2">
      <t>シュウダン</t>
    </rPh>
    <rPh sb="2" eb="4">
      <t>カイシュウ</t>
    </rPh>
    <rPh sb="4" eb="5">
      <t>リョウ</t>
    </rPh>
    <phoneticPr fontId="8"/>
  </si>
  <si>
    <t>リサイクル率</t>
    <rPh sb="5" eb="6">
      <t>リツ</t>
    </rPh>
    <phoneticPr fontId="8"/>
  </si>
  <si>
    <t>都市公園数</t>
    <rPh sb="4" eb="5">
      <t>スウ</t>
    </rPh>
    <phoneticPr fontId="8"/>
  </si>
  <si>
    <t>市民一人当たり
都市公園面積</t>
    <rPh sb="0" eb="2">
      <t>シミン</t>
    </rPh>
    <rPh sb="2" eb="4">
      <t>ヒトリ</t>
    </rPh>
    <rPh sb="4" eb="5">
      <t>ア</t>
    </rPh>
    <phoneticPr fontId="8"/>
  </si>
  <si>
    <t>公共賃貸住宅戸数</t>
    <rPh sb="0" eb="2">
      <t>コウキョウ</t>
    </rPh>
    <rPh sb="2" eb="4">
      <t>チンタイ</t>
    </rPh>
    <rPh sb="4" eb="6">
      <t>ジュウタク</t>
    </rPh>
    <rPh sb="6" eb="8">
      <t>コスウ</t>
    </rPh>
    <phoneticPr fontId="8"/>
  </si>
  <si>
    <t>戸</t>
    <rPh sb="0" eb="1">
      <t>ト</t>
    </rPh>
    <phoneticPr fontId="8"/>
  </si>
  <si>
    <t>地域優良賃貸住宅供給戸数</t>
    <rPh sb="0" eb="2">
      <t>チイキ</t>
    </rPh>
    <rPh sb="2" eb="4">
      <t>ユウリョウ</t>
    </rPh>
    <rPh sb="4" eb="6">
      <t>チンタイ</t>
    </rPh>
    <rPh sb="6" eb="8">
      <t>ジュウタク</t>
    </rPh>
    <rPh sb="8" eb="10">
      <t>キョウキュウ</t>
    </rPh>
    <rPh sb="10" eb="12">
      <t>コスウ</t>
    </rPh>
    <phoneticPr fontId="8"/>
  </si>
  <si>
    <t>市営住宅公募戸数</t>
    <rPh sb="0" eb="2">
      <t>シエイ</t>
    </rPh>
    <rPh sb="2" eb="4">
      <t>ジュウタク</t>
    </rPh>
    <rPh sb="4" eb="6">
      <t>コウボ</t>
    </rPh>
    <rPh sb="6" eb="8">
      <t>コスウ</t>
    </rPh>
    <phoneticPr fontId="8"/>
  </si>
  <si>
    <t>戸</t>
    <rPh sb="0" eb="1">
      <t>コ</t>
    </rPh>
    <phoneticPr fontId="6"/>
  </si>
  <si>
    <t>市営住宅応募件数</t>
    <rPh sb="0" eb="2">
      <t>シエイ</t>
    </rPh>
    <rPh sb="2" eb="4">
      <t>ジュウタク</t>
    </rPh>
    <rPh sb="4" eb="6">
      <t>オウボ</t>
    </rPh>
    <rPh sb="6" eb="8">
      <t>ケンスウ</t>
    </rPh>
    <phoneticPr fontId="8"/>
  </si>
  <si>
    <t>件</t>
    <rPh sb="0" eb="1">
      <t>ケン</t>
    </rPh>
    <phoneticPr fontId="6"/>
  </si>
  <si>
    <t>サービス付き高齢者向け住宅登録件数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5" eb="17">
      <t>ケンスウ</t>
    </rPh>
    <phoneticPr fontId="8"/>
  </si>
  <si>
    <t>サービス付き高齢者向け住宅登録戸数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5" eb="17">
      <t>コスウ</t>
    </rPh>
    <phoneticPr fontId="8"/>
  </si>
  <si>
    <t>一般世帯持ち家率</t>
    <rPh sb="0" eb="2">
      <t>イッパン</t>
    </rPh>
    <rPh sb="2" eb="4">
      <t>セタイ</t>
    </rPh>
    <rPh sb="4" eb="5">
      <t>モ</t>
    </rPh>
    <rPh sb="6" eb="7">
      <t>イエ</t>
    </rPh>
    <rPh sb="7" eb="8">
      <t>リツ</t>
    </rPh>
    <phoneticPr fontId="8"/>
  </si>
  <si>
    <t>％</t>
    <phoneticPr fontId="8"/>
  </si>
  <si>
    <t>上水道普及率</t>
    <rPh sb="0" eb="3">
      <t>ジョウスイドウ</t>
    </rPh>
    <rPh sb="3" eb="5">
      <t>フキュウ</t>
    </rPh>
    <rPh sb="5" eb="6">
      <t>リツ</t>
    </rPh>
    <phoneticPr fontId="8"/>
  </si>
  <si>
    <t>上水道有収率</t>
    <rPh sb="3" eb="4">
      <t>ユウ</t>
    </rPh>
    <rPh sb="4" eb="5">
      <t>シュウカク</t>
    </rPh>
    <rPh sb="5" eb="6">
      <t>リツ</t>
    </rPh>
    <phoneticPr fontId="8"/>
  </si>
  <si>
    <t>下水道普及率</t>
    <rPh sb="0" eb="1">
      <t>ゲ</t>
    </rPh>
    <rPh sb="3" eb="5">
      <t>フキュウ</t>
    </rPh>
    <rPh sb="5" eb="6">
      <t>リツ</t>
    </rPh>
    <phoneticPr fontId="8"/>
  </si>
  <si>
    <t>下水道雨水整備率</t>
    <rPh sb="0" eb="3">
      <t>ゲスイドウ</t>
    </rPh>
    <rPh sb="3" eb="5">
      <t>ウスイ</t>
    </rPh>
    <rPh sb="5" eb="7">
      <t>セイビ</t>
    </rPh>
    <rPh sb="7" eb="8">
      <t>リツ</t>
    </rPh>
    <phoneticPr fontId="8"/>
  </si>
  <si>
    <t>火災発生件数</t>
  </si>
  <si>
    <t>消防署，分署，出張所数</t>
    <rPh sb="0" eb="3">
      <t>ショウボウショ</t>
    </rPh>
    <rPh sb="4" eb="6">
      <t>ブンショ</t>
    </rPh>
    <rPh sb="7" eb="9">
      <t>シュッチョウ</t>
    </rPh>
    <rPh sb="9" eb="10">
      <t>トコロ</t>
    </rPh>
    <rPh sb="10" eb="11">
      <t>スウ</t>
    </rPh>
    <phoneticPr fontId="8"/>
  </si>
  <si>
    <t>ヵ所</t>
    <rPh sb="1" eb="2">
      <t>トコロ</t>
    </rPh>
    <phoneticPr fontId="8"/>
  </si>
  <si>
    <t>台</t>
    <rPh sb="0" eb="1">
      <t>ダイ</t>
    </rPh>
    <phoneticPr fontId="8"/>
  </si>
  <si>
    <t>交通事故発生件数</t>
  </si>
  <si>
    <t>交通事故死亡者数</t>
  </si>
  <si>
    <t>刑法犯認知件数</t>
    <rPh sb="0" eb="2">
      <t>ケイホウ</t>
    </rPh>
    <rPh sb="2" eb="3">
      <t>ハン</t>
    </rPh>
    <rPh sb="3" eb="5">
      <t>ニンチ</t>
    </rPh>
    <rPh sb="5" eb="7">
      <t>ケンスウ</t>
    </rPh>
    <phoneticPr fontId="8"/>
  </si>
  <si>
    <t>消費生活相談件数</t>
  </si>
  <si>
    <t>消費生活相談員数</t>
  </si>
  <si>
    <t>観光客入込み客数</t>
    <rPh sb="0" eb="2">
      <t>カンコウ</t>
    </rPh>
    <rPh sb="2" eb="3">
      <t>キャク</t>
    </rPh>
    <rPh sb="3" eb="5">
      <t>イリコ</t>
    </rPh>
    <rPh sb="6" eb="7">
      <t>キャク</t>
    </rPh>
    <rPh sb="7" eb="8">
      <t>スウ</t>
    </rPh>
    <phoneticPr fontId="8"/>
  </si>
  <si>
    <t>ホテル，旅館客室数</t>
    <rPh sb="4" eb="6">
      <t>リョカン</t>
    </rPh>
    <rPh sb="6" eb="7">
      <t>キャク</t>
    </rPh>
    <rPh sb="7" eb="8">
      <t>シツ</t>
    </rPh>
    <rPh sb="8" eb="9">
      <t>スウ</t>
    </rPh>
    <phoneticPr fontId="8"/>
  </si>
  <si>
    <t>室</t>
    <rPh sb="0" eb="1">
      <t>シツ</t>
    </rPh>
    <phoneticPr fontId="8"/>
  </si>
  <si>
    <t>中央卸売市場取扱高（青果物）</t>
    <rPh sb="0" eb="2">
      <t>チュウオウ</t>
    </rPh>
    <rPh sb="2" eb="4">
      <t>オロシウリ</t>
    </rPh>
    <phoneticPr fontId="8"/>
  </si>
  <si>
    <t>千円</t>
    <rPh sb="0" eb="1">
      <t>セン</t>
    </rPh>
    <rPh sb="1" eb="2">
      <t>センエン</t>
    </rPh>
    <phoneticPr fontId="8"/>
  </si>
  <si>
    <t>中央卸売市場取扱高（水産物）</t>
    <rPh sb="0" eb="2">
      <t>チュウオウ</t>
    </rPh>
    <rPh sb="2" eb="4">
      <t>オロシウリ</t>
    </rPh>
    <phoneticPr fontId="8"/>
  </si>
  <si>
    <t>民営事業所総数</t>
    <rPh sb="0" eb="2">
      <t>ミンエイ</t>
    </rPh>
    <rPh sb="2" eb="5">
      <t>ジギョウショ</t>
    </rPh>
    <rPh sb="5" eb="7">
      <t>ソウスウ</t>
    </rPh>
    <phoneticPr fontId="8"/>
  </si>
  <si>
    <t>　第1次産業</t>
    <rPh sb="1" eb="2">
      <t>ダイ</t>
    </rPh>
    <rPh sb="3" eb="4">
      <t>ジ</t>
    </rPh>
    <rPh sb="4" eb="6">
      <t>サンギョウ</t>
    </rPh>
    <phoneticPr fontId="8"/>
  </si>
  <si>
    <t>　第2次産業</t>
    <rPh sb="1" eb="2">
      <t>ダイ</t>
    </rPh>
    <rPh sb="3" eb="4">
      <t>ジ</t>
    </rPh>
    <rPh sb="4" eb="6">
      <t>サンギョウ</t>
    </rPh>
    <phoneticPr fontId="8"/>
  </si>
  <si>
    <t>　第3次産業</t>
    <rPh sb="1" eb="2">
      <t>ダイ</t>
    </rPh>
    <rPh sb="3" eb="4">
      <t>ジ</t>
    </rPh>
    <rPh sb="4" eb="6">
      <t>サンギョウ</t>
    </rPh>
    <phoneticPr fontId="8"/>
  </si>
  <si>
    <t xml:space="preserve"> 従業者総数</t>
    <rPh sb="1" eb="4">
      <t>ジュウギョウシャ</t>
    </rPh>
    <rPh sb="4" eb="6">
      <t>ソウスウ</t>
    </rPh>
    <phoneticPr fontId="8"/>
  </si>
  <si>
    <t>卸売業事業所数</t>
    <rPh sb="0" eb="2">
      <t>オロシウリ</t>
    </rPh>
    <rPh sb="2" eb="3">
      <t>ギョウ</t>
    </rPh>
    <rPh sb="3" eb="5">
      <t>ジギョウ</t>
    </rPh>
    <rPh sb="5" eb="6">
      <t>ショ</t>
    </rPh>
    <rPh sb="6" eb="7">
      <t>スウ</t>
    </rPh>
    <phoneticPr fontId="8"/>
  </si>
  <si>
    <t>卸売業従業者数</t>
    <rPh sb="0" eb="2">
      <t>オロシウリ</t>
    </rPh>
    <rPh sb="2" eb="3">
      <t>ギョウ</t>
    </rPh>
    <rPh sb="3" eb="6">
      <t>ジュウギョウシャ</t>
    </rPh>
    <rPh sb="6" eb="7">
      <t>スウ</t>
    </rPh>
    <phoneticPr fontId="8"/>
  </si>
  <si>
    <t>人</t>
    <phoneticPr fontId="8"/>
  </si>
  <si>
    <t>卸売業年間商品販売額</t>
    <rPh sb="0" eb="3">
      <t>オロシウリギョウ</t>
    </rPh>
    <rPh sb="3" eb="5">
      <t>ネンカン</t>
    </rPh>
    <rPh sb="5" eb="7">
      <t>ショウヒン</t>
    </rPh>
    <rPh sb="7" eb="9">
      <t>ハンバイ</t>
    </rPh>
    <rPh sb="9" eb="10">
      <t>ガク</t>
    </rPh>
    <phoneticPr fontId="8"/>
  </si>
  <si>
    <t>百万円</t>
    <rPh sb="0" eb="1">
      <t>ヒャク</t>
    </rPh>
    <rPh sb="1" eb="3">
      <t>マンエン</t>
    </rPh>
    <phoneticPr fontId="8"/>
  </si>
  <si>
    <t>小売業事業所数</t>
    <rPh sb="0" eb="3">
      <t>コウリギョウ</t>
    </rPh>
    <rPh sb="3" eb="5">
      <t>ジギョウ</t>
    </rPh>
    <rPh sb="5" eb="6">
      <t>ショ</t>
    </rPh>
    <rPh sb="6" eb="7">
      <t>スウ</t>
    </rPh>
    <phoneticPr fontId="8"/>
  </si>
  <si>
    <t>小売業従業者数</t>
    <rPh sb="0" eb="3">
      <t>コウリギョウ</t>
    </rPh>
    <rPh sb="3" eb="6">
      <t>ジュウギョウシャ</t>
    </rPh>
    <rPh sb="6" eb="7">
      <t>スウ</t>
    </rPh>
    <phoneticPr fontId="8"/>
  </si>
  <si>
    <t>小売業年間商品販売額</t>
    <rPh sb="0" eb="3">
      <t>コウリギョウ</t>
    </rPh>
    <rPh sb="3" eb="5">
      <t>ネンカン</t>
    </rPh>
    <rPh sb="5" eb="7">
      <t>ショウヒン</t>
    </rPh>
    <rPh sb="7" eb="9">
      <t>ハンバイ</t>
    </rPh>
    <rPh sb="9" eb="10">
      <t>ガク</t>
    </rPh>
    <phoneticPr fontId="8"/>
  </si>
  <si>
    <t>製造業事業所数</t>
    <rPh sb="0" eb="3">
      <t>セイゾウギョウ</t>
    </rPh>
    <rPh sb="3" eb="6">
      <t>ジギョウショ</t>
    </rPh>
    <rPh sb="6" eb="7">
      <t>スウ</t>
    </rPh>
    <phoneticPr fontId="8"/>
  </si>
  <si>
    <t>従業者数</t>
    <rPh sb="0" eb="2">
      <t>ジュウギョウ</t>
    </rPh>
    <rPh sb="2" eb="3">
      <t>シャ</t>
    </rPh>
    <rPh sb="3" eb="4">
      <t>スウ</t>
    </rPh>
    <phoneticPr fontId="8"/>
  </si>
  <si>
    <t>製造品出荷額等</t>
    <rPh sb="0" eb="2">
      <t>セイゾウ</t>
    </rPh>
    <rPh sb="2" eb="3">
      <t>シナ</t>
    </rPh>
    <rPh sb="3" eb="5">
      <t>シュッカ</t>
    </rPh>
    <rPh sb="5" eb="6">
      <t>ガク</t>
    </rPh>
    <rPh sb="6" eb="7">
      <t>トウ</t>
    </rPh>
    <phoneticPr fontId="8"/>
  </si>
  <si>
    <t>百万円</t>
    <rPh sb="0" eb="3">
      <t>ヒャクマンエン</t>
    </rPh>
    <phoneticPr fontId="8"/>
  </si>
  <si>
    <t>従業者規模4～299人の
製造業事業所数</t>
    <rPh sb="0" eb="2">
      <t>ジュウギョウ</t>
    </rPh>
    <rPh sb="2" eb="3">
      <t>シャ</t>
    </rPh>
    <rPh sb="3" eb="5">
      <t>キボ</t>
    </rPh>
    <rPh sb="10" eb="11">
      <t>ヒト</t>
    </rPh>
    <rPh sb="13" eb="16">
      <t>セイゾウギョウ</t>
    </rPh>
    <rPh sb="16" eb="18">
      <t>ジギョウ</t>
    </rPh>
    <rPh sb="18" eb="19">
      <t>ショ</t>
    </rPh>
    <rPh sb="19" eb="20">
      <t>スウ</t>
    </rPh>
    <phoneticPr fontId="8"/>
  </si>
  <si>
    <t>従業者規模4～299人の
製造業従業者数</t>
    <phoneticPr fontId="8"/>
  </si>
  <si>
    <t>従業者規模4～299人の
製造業製造品出荷額等</t>
    <rPh sb="22" eb="23">
      <t>トウ</t>
    </rPh>
    <phoneticPr fontId="8"/>
  </si>
  <si>
    <t>田，畑面積</t>
    <phoneticPr fontId="8"/>
  </si>
  <si>
    <t>ｋ㎡</t>
    <phoneticPr fontId="8"/>
  </si>
  <si>
    <t>ほ場整備済面積</t>
    <phoneticPr fontId="8"/>
  </si>
  <si>
    <t>ｈａ</t>
    <phoneticPr fontId="8"/>
  </si>
  <si>
    <t>総農家戸数</t>
    <rPh sb="0" eb="1">
      <t>ソウ</t>
    </rPh>
    <rPh sb="1" eb="3">
      <t>ノウカ</t>
    </rPh>
    <rPh sb="3" eb="5">
      <t>コスウ</t>
    </rPh>
    <phoneticPr fontId="8"/>
  </si>
  <si>
    <t>販売農家戸数</t>
    <rPh sb="0" eb="2">
      <t>ハンバイ</t>
    </rPh>
    <rPh sb="2" eb="4">
      <t>ノウカ</t>
    </rPh>
    <rPh sb="4" eb="6">
      <t>コスウ</t>
    </rPh>
    <phoneticPr fontId="8"/>
  </si>
  <si>
    <t>認定農業者数</t>
    <rPh sb="0" eb="2">
      <t>ニンテイ</t>
    </rPh>
    <rPh sb="2" eb="5">
      <t>ノウギョウシャ</t>
    </rPh>
    <rPh sb="5" eb="6">
      <t>スウ</t>
    </rPh>
    <phoneticPr fontId="8"/>
  </si>
  <si>
    <t>経営体</t>
    <rPh sb="0" eb="3">
      <t>ケイエイタイ</t>
    </rPh>
    <phoneticPr fontId="8"/>
  </si>
  <si>
    <t>エコファーマーの認定数</t>
    <phoneticPr fontId="8"/>
  </si>
  <si>
    <t>市道実延長</t>
    <rPh sb="0" eb="2">
      <t>シドウ</t>
    </rPh>
    <rPh sb="2" eb="3">
      <t>ジツ</t>
    </rPh>
    <rPh sb="3" eb="5">
      <t>エンチョウ</t>
    </rPh>
    <phoneticPr fontId="8"/>
  </si>
  <si>
    <t>ｍ</t>
    <phoneticPr fontId="8"/>
  </si>
  <si>
    <t>市道面積</t>
    <rPh sb="0" eb="2">
      <t>シドウ</t>
    </rPh>
    <rPh sb="2" eb="4">
      <t>メンセキ</t>
    </rPh>
    <phoneticPr fontId="8"/>
  </si>
  <si>
    <t>㎡</t>
    <phoneticPr fontId="8"/>
  </si>
  <si>
    <t>市道改良済総延長</t>
    <phoneticPr fontId="6"/>
  </si>
  <si>
    <t>市道舗装済総延長</t>
    <phoneticPr fontId="6"/>
  </si>
  <si>
    <t>歩道延長</t>
    <rPh sb="0" eb="2">
      <t>ホドウ</t>
    </rPh>
    <rPh sb="2" eb="4">
      <t>エンチョウ</t>
    </rPh>
    <phoneticPr fontId="8"/>
  </si>
  <si>
    <t>地中化電線改良済総延長</t>
    <rPh sb="0" eb="2">
      <t>チチュウ</t>
    </rPh>
    <rPh sb="2" eb="3">
      <t>カ</t>
    </rPh>
    <rPh sb="3" eb="5">
      <t>デンセン</t>
    </rPh>
    <rPh sb="5" eb="7">
      <t>カイリョウ</t>
    </rPh>
    <rPh sb="7" eb="8">
      <t>ス</t>
    </rPh>
    <rPh sb="8" eb="9">
      <t>ソウ</t>
    </rPh>
    <phoneticPr fontId="8"/>
  </si>
  <si>
    <t>ｍ</t>
  </si>
  <si>
    <t>地中化電線計画総延長</t>
    <rPh sb="0" eb="2">
      <t>チチュウ</t>
    </rPh>
    <rPh sb="2" eb="3">
      <t>カ</t>
    </rPh>
    <rPh sb="3" eb="5">
      <t>デンセン</t>
    </rPh>
    <rPh sb="5" eb="7">
      <t>ケイカク</t>
    </rPh>
    <rPh sb="7" eb="8">
      <t>ソウ</t>
    </rPh>
    <phoneticPr fontId="8"/>
  </si>
  <si>
    <t>都市計画道路計画延長</t>
    <rPh sb="4" eb="6">
      <t>ドウロ</t>
    </rPh>
    <rPh sb="6" eb="8">
      <t>ケイカク</t>
    </rPh>
    <phoneticPr fontId="8"/>
  </si>
  <si>
    <t>都市計画道路整備済延長</t>
    <rPh sb="4" eb="6">
      <t>ドウロ</t>
    </rPh>
    <rPh sb="6" eb="8">
      <t>セイビ</t>
    </rPh>
    <phoneticPr fontId="8"/>
  </si>
  <si>
    <t>鉄道利用者数</t>
    <rPh sb="0" eb="2">
      <t>テツドウ</t>
    </rPh>
    <rPh sb="2" eb="5">
      <t>リヨウシャ</t>
    </rPh>
    <rPh sb="5" eb="6">
      <t>スウ</t>
    </rPh>
    <phoneticPr fontId="8"/>
  </si>
  <si>
    <t>千人</t>
    <rPh sb="0" eb="2">
      <t>センニン</t>
    </rPh>
    <phoneticPr fontId="8"/>
  </si>
  <si>
    <t>路線バスの利用者数（民間）</t>
    <rPh sb="0" eb="2">
      <t>ロセン</t>
    </rPh>
    <rPh sb="5" eb="8">
      <t>リヨウシャ</t>
    </rPh>
    <rPh sb="8" eb="9">
      <t>スウ</t>
    </rPh>
    <rPh sb="10" eb="12">
      <t>ミンカン</t>
    </rPh>
    <phoneticPr fontId="8"/>
  </si>
  <si>
    <t>路線バスの利用者数（市営）</t>
    <rPh sb="0" eb="2">
      <t>ロセン</t>
    </rPh>
    <rPh sb="5" eb="8">
      <t>リヨウシャ</t>
    </rPh>
    <rPh sb="8" eb="9">
      <t>スウ</t>
    </rPh>
    <rPh sb="10" eb="12">
      <t>シエイ</t>
    </rPh>
    <phoneticPr fontId="8"/>
  </si>
  <si>
    <t>路線バス総車両数（民間）</t>
    <rPh sb="0" eb="2">
      <t>ロセン</t>
    </rPh>
    <rPh sb="4" eb="5">
      <t>ソウ</t>
    </rPh>
    <rPh sb="5" eb="7">
      <t>シャリョウ</t>
    </rPh>
    <rPh sb="7" eb="8">
      <t>スウ</t>
    </rPh>
    <rPh sb="9" eb="11">
      <t>ミンカン</t>
    </rPh>
    <phoneticPr fontId="8"/>
  </si>
  <si>
    <t>台</t>
    <rPh sb="0" eb="1">
      <t>ダイ</t>
    </rPh>
    <phoneticPr fontId="11"/>
  </si>
  <si>
    <t>路線バス総車両数（市営）</t>
    <rPh sb="0" eb="2">
      <t>ロセン</t>
    </rPh>
    <rPh sb="4" eb="5">
      <t>ソウ</t>
    </rPh>
    <rPh sb="5" eb="7">
      <t>シャリョウ</t>
    </rPh>
    <rPh sb="7" eb="8">
      <t>スウ</t>
    </rPh>
    <rPh sb="9" eb="11">
      <t>シエイ</t>
    </rPh>
    <phoneticPr fontId="8"/>
  </si>
  <si>
    <t>ノンステップバス車両数（民営）</t>
    <rPh sb="8" eb="10">
      <t>シャリョウ</t>
    </rPh>
    <rPh sb="10" eb="11">
      <t>スウ</t>
    </rPh>
    <rPh sb="12" eb="14">
      <t>ミンエイ</t>
    </rPh>
    <phoneticPr fontId="8"/>
  </si>
  <si>
    <t>ノンステップバス車両数（市営）</t>
    <rPh sb="8" eb="10">
      <t>シャリョウ</t>
    </rPh>
    <rPh sb="10" eb="11">
      <t>スウ</t>
    </rPh>
    <rPh sb="12" eb="14">
      <t>シエイ</t>
    </rPh>
    <phoneticPr fontId="8"/>
  </si>
  <si>
    <t>路線バスに対する補助金額（民間）</t>
    <rPh sb="0" eb="2">
      <t>ロセン</t>
    </rPh>
    <rPh sb="5" eb="6">
      <t>タイ</t>
    </rPh>
    <rPh sb="8" eb="10">
      <t>ホジョ</t>
    </rPh>
    <rPh sb="10" eb="12">
      <t>キンガク</t>
    </rPh>
    <rPh sb="13" eb="15">
      <t>ミンカン</t>
    </rPh>
    <phoneticPr fontId="8"/>
  </si>
  <si>
    <t>自家用乗用車保有台数</t>
    <rPh sb="0" eb="3">
      <t>ジカヨウ</t>
    </rPh>
    <rPh sb="3" eb="6">
      <t>ジョウヨウシャ</t>
    </rPh>
    <rPh sb="6" eb="8">
      <t>ホユウ</t>
    </rPh>
    <rPh sb="8" eb="10">
      <t>ダイスウ</t>
    </rPh>
    <phoneticPr fontId="8"/>
  </si>
  <si>
    <t>自転車走行空間の整備延長</t>
    <rPh sb="0" eb="3">
      <t>ジテンシャ</t>
    </rPh>
    <rPh sb="3" eb="5">
      <t>ソウコウ</t>
    </rPh>
    <rPh sb="5" eb="7">
      <t>クウカン</t>
    </rPh>
    <rPh sb="8" eb="10">
      <t>セイビ</t>
    </rPh>
    <rPh sb="10" eb="12">
      <t>エンチョウ</t>
    </rPh>
    <phoneticPr fontId="8"/>
  </si>
  <si>
    <t>ｍ</t>
    <phoneticPr fontId="8"/>
  </si>
  <si>
    <t>ノンステップバスに対する補助金額</t>
    <rPh sb="9" eb="10">
      <t>タイ</t>
    </rPh>
    <rPh sb="12" eb="15">
      <t>ホジョキン</t>
    </rPh>
    <rPh sb="15" eb="16">
      <t>ガク</t>
    </rPh>
    <phoneticPr fontId="8"/>
  </si>
  <si>
    <t>千円</t>
    <rPh sb="0" eb="2">
      <t>センエン</t>
    </rPh>
    <phoneticPr fontId="8"/>
  </si>
  <si>
    <t>市街地整備</t>
    <rPh sb="0" eb="3">
      <t>シガイチ</t>
    </rPh>
    <rPh sb="3" eb="5">
      <t>セイビ</t>
    </rPh>
    <phoneticPr fontId="8"/>
  </si>
  <si>
    <t>DIDs面積</t>
    <rPh sb="4" eb="6">
      <t>メンセキ</t>
    </rPh>
    <phoneticPr fontId="8"/>
  </si>
  <si>
    <t>ｋ㎡</t>
    <phoneticPr fontId="8"/>
  </si>
  <si>
    <t>DIDs人口</t>
    <rPh sb="4" eb="6">
      <t>ジンコウ</t>
    </rPh>
    <phoneticPr fontId="8"/>
  </si>
  <si>
    <t>人</t>
    <phoneticPr fontId="8"/>
  </si>
  <si>
    <t>％</t>
    <phoneticPr fontId="8"/>
  </si>
  <si>
    <t>市街地再開発計画面積</t>
    <phoneticPr fontId="8"/>
  </si>
  <si>
    <t>ｈａ</t>
    <phoneticPr fontId="8"/>
  </si>
  <si>
    <t>市街地再開発完了面積</t>
    <phoneticPr fontId="8"/>
  </si>
  <si>
    <t>土地区画整理（面積）事業認可</t>
    <phoneticPr fontId="8"/>
  </si>
  <si>
    <t>土地区画整理（面積）実施済面積</t>
    <phoneticPr fontId="8"/>
  </si>
  <si>
    <t>情報化</t>
  </si>
  <si>
    <t>CATV加入世帯数</t>
    <rPh sb="4" eb="6">
      <t>カニュウ</t>
    </rPh>
    <rPh sb="6" eb="8">
      <t>セタイ</t>
    </rPh>
    <rPh sb="8" eb="9">
      <t>スウ</t>
    </rPh>
    <phoneticPr fontId="8"/>
  </si>
  <si>
    <t>世帯</t>
    <rPh sb="0" eb="2">
      <t>セタイ</t>
    </rPh>
    <phoneticPr fontId="6"/>
  </si>
  <si>
    <t>％</t>
    <phoneticPr fontId="8"/>
  </si>
  <si>
    <t>自治会加入率</t>
    <rPh sb="0" eb="3">
      <t>ジチカイ</t>
    </rPh>
    <rPh sb="3" eb="5">
      <t>カニュウ</t>
    </rPh>
    <rPh sb="5" eb="6">
      <t>リツ</t>
    </rPh>
    <phoneticPr fontId="8"/>
  </si>
  <si>
    <t>財政</t>
    <rPh sb="0" eb="2">
      <t>ザイセイ</t>
    </rPh>
    <phoneticPr fontId="8"/>
  </si>
  <si>
    <t>財政力指数</t>
    <rPh sb="0" eb="2">
      <t>ザイセイ</t>
    </rPh>
    <rPh sb="2" eb="3">
      <t>リョク</t>
    </rPh>
    <rPh sb="3" eb="5">
      <t>シスウ</t>
    </rPh>
    <phoneticPr fontId="8"/>
  </si>
  <si>
    <t>－</t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</si>
  <si>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</si>
  <si>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</si>
  <si>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</si>
  <si>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市債残高</t>
    <rPh sb="0" eb="2">
      <t>シサイ</t>
    </rPh>
    <rPh sb="2" eb="4">
      <t>ザンダカ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</si>
  <si>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</si>
  <si>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義務的経費比率</t>
    <rPh sb="0" eb="3">
      <t>ギムテキ</t>
    </rPh>
    <rPh sb="3" eb="5">
      <t>ケイヒ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</si>
  <si>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8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</si>
  <si>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8"/>
  </si>
  <si>
    <t>将来負担比率</t>
    <rPh sb="0" eb="2">
      <t>ショウライ</t>
    </rPh>
    <rPh sb="2" eb="4">
      <t>フタン</t>
    </rPh>
    <rPh sb="4" eb="6">
      <t>ヒリツ</t>
    </rPh>
    <phoneticPr fontId="8"/>
  </si>
  <si>
    <t>行政</t>
    <rPh sb="0" eb="2">
      <t>ギョウセイ</t>
    </rPh>
    <phoneticPr fontId="8"/>
  </si>
  <si>
    <t>市職員総数</t>
    <rPh sb="0" eb="1">
      <t>シ</t>
    </rPh>
    <rPh sb="1" eb="3">
      <t>ショクイン</t>
    </rPh>
    <rPh sb="3" eb="4">
      <t>ソウ</t>
    </rPh>
    <rPh sb="4" eb="5">
      <t>スウ</t>
    </rPh>
    <phoneticPr fontId="8"/>
  </si>
  <si>
    <t>各種審議会等委員に占める女性の割合</t>
    <rPh sb="0" eb="2">
      <t>カクシュ</t>
    </rPh>
    <rPh sb="2" eb="5">
      <t>シンギカイ</t>
    </rPh>
    <rPh sb="5" eb="6">
      <t>トウ</t>
    </rPh>
    <rPh sb="6" eb="8">
      <t>イイン</t>
    </rPh>
    <rPh sb="9" eb="10">
      <t>シ</t>
    </rPh>
    <rPh sb="12" eb="14">
      <t>ジョセイ</t>
    </rPh>
    <rPh sb="15" eb="17">
      <t>ワリアイ</t>
    </rPh>
    <phoneticPr fontId="6"/>
  </si>
  <si>
    <t>％</t>
    <phoneticPr fontId="6"/>
  </si>
  <si>
    <t>15～34歳人口</t>
    <rPh sb="5" eb="6">
      <t>サイ</t>
    </rPh>
    <rPh sb="6" eb="8">
      <t>ジンコウ</t>
    </rPh>
    <phoneticPr fontId="8"/>
  </si>
  <si>
    <t>人</t>
    <phoneticPr fontId="11"/>
  </si>
  <si>
    <t>15～34歳人口の非労働力者のうち家事・通学していない者</t>
    <rPh sb="5" eb="6">
      <t>サイ</t>
    </rPh>
    <rPh sb="6" eb="8">
      <t>ジンコウ</t>
    </rPh>
    <rPh sb="9" eb="10">
      <t>ヒ</t>
    </rPh>
    <rPh sb="10" eb="13">
      <t>ロウドウリョク</t>
    </rPh>
    <rPh sb="13" eb="14">
      <t>シャ</t>
    </rPh>
    <rPh sb="17" eb="19">
      <t>カジ</t>
    </rPh>
    <rPh sb="20" eb="22">
      <t>ツウガク</t>
    </rPh>
    <rPh sb="27" eb="28">
      <t>モノ</t>
    </rPh>
    <phoneticPr fontId="8"/>
  </si>
  <si>
    <t>15～19歳女性の労働力人口</t>
    <phoneticPr fontId="8"/>
  </si>
  <si>
    <t>20～24歳女性の労働力人口</t>
    <phoneticPr fontId="8"/>
  </si>
  <si>
    <t>25～29歳女性の労働力人口</t>
    <rPh sb="9" eb="12">
      <t>ロウドウリョク</t>
    </rPh>
    <rPh sb="12" eb="14">
      <t>ジンコウ</t>
    </rPh>
    <phoneticPr fontId="8"/>
  </si>
  <si>
    <t>30～34歳女性の労働力人口</t>
    <rPh sb="5" eb="6">
      <t>サイ</t>
    </rPh>
    <rPh sb="6" eb="8">
      <t>ジョセイ</t>
    </rPh>
    <rPh sb="9" eb="12">
      <t>ロウドウリョク</t>
    </rPh>
    <rPh sb="12" eb="14">
      <t>ジンコウ</t>
    </rPh>
    <phoneticPr fontId="8"/>
  </si>
  <si>
    <t>35～39歳女性の労働力人口</t>
    <rPh sb="12" eb="14">
      <t>ジンコウ</t>
    </rPh>
    <phoneticPr fontId="8"/>
  </si>
  <si>
    <t>40～44歳女性の労働力人口</t>
    <rPh sb="5" eb="6">
      <t>サイ</t>
    </rPh>
    <rPh sb="6" eb="8">
      <t>ジョセイ</t>
    </rPh>
    <rPh sb="9" eb="12">
      <t>ロウドウリョク</t>
    </rPh>
    <rPh sb="12" eb="14">
      <t>ジンコウ</t>
    </rPh>
    <phoneticPr fontId="8"/>
  </si>
  <si>
    <t>45～49歳女性の労働力人口</t>
    <phoneticPr fontId="8"/>
  </si>
  <si>
    <t>50～54歳女性の労働力人口</t>
    <phoneticPr fontId="8"/>
  </si>
  <si>
    <t>男女共同参画</t>
  </si>
  <si>
    <t>55～59歳女性の労働力人口</t>
    <phoneticPr fontId="8"/>
  </si>
  <si>
    <t>60～64歳女性の労働力人口</t>
    <phoneticPr fontId="8"/>
  </si>
  <si>
    <t>65～69歳女性の労働力人口</t>
    <phoneticPr fontId="8"/>
  </si>
  <si>
    <t>70～74歳女性の労働力人口</t>
    <phoneticPr fontId="8"/>
  </si>
  <si>
    <t>75～79歳女性の労働力人口</t>
    <phoneticPr fontId="8"/>
  </si>
  <si>
    <t>80～84歳女性の労働力人口</t>
    <phoneticPr fontId="8"/>
  </si>
  <si>
    <t>85歳以上女性の労働力人口</t>
    <rPh sb="2" eb="3">
      <t>サイ</t>
    </rPh>
    <rPh sb="3" eb="5">
      <t>イジョウ</t>
    </rPh>
    <phoneticPr fontId="8"/>
  </si>
  <si>
    <t>15～19歳女性人口（労働力不詳を除く）</t>
    <phoneticPr fontId="8"/>
  </si>
  <si>
    <t>20～24歳女性人口（労働力不詳を除く）</t>
    <phoneticPr fontId="8"/>
  </si>
  <si>
    <t>25～29歳女性人口（労働力不詳を除く）</t>
    <rPh sb="5" eb="6">
      <t>サイ</t>
    </rPh>
    <rPh sb="6" eb="8">
      <t>ジョセイ</t>
    </rPh>
    <rPh sb="8" eb="10">
      <t>ジンコウ</t>
    </rPh>
    <rPh sb="11" eb="14">
      <t>ロウドウリョク</t>
    </rPh>
    <rPh sb="14" eb="16">
      <t>フショウ</t>
    </rPh>
    <rPh sb="17" eb="18">
      <t>ノゾ</t>
    </rPh>
    <phoneticPr fontId="8"/>
  </si>
  <si>
    <t>30～34歳女性人口（労働力不詳を除く）</t>
    <rPh sb="5" eb="6">
      <t>サイ</t>
    </rPh>
    <rPh sb="6" eb="8">
      <t>ジョセイ</t>
    </rPh>
    <rPh sb="8" eb="10">
      <t>ジンコウ</t>
    </rPh>
    <phoneticPr fontId="8"/>
  </si>
  <si>
    <t>35～39歳女性人口（労働力不詳を除く）</t>
    <rPh sb="8" eb="10">
      <t>ジンコウ</t>
    </rPh>
    <phoneticPr fontId="8"/>
  </si>
  <si>
    <t>40～44歳女性人口（労働力不詳を除く）</t>
    <rPh sb="5" eb="6">
      <t>サイ</t>
    </rPh>
    <rPh sb="6" eb="8">
      <t>ジョセイ</t>
    </rPh>
    <phoneticPr fontId="8"/>
  </si>
  <si>
    <t>45～49歳女性人口（労働力不詳を除く）</t>
    <phoneticPr fontId="8"/>
  </si>
  <si>
    <t>50～54歳女性人口（労働力不詳を除く）</t>
    <phoneticPr fontId="8"/>
  </si>
  <si>
    <t>55～59歳女性人口（労働力不詳を除く）</t>
    <phoneticPr fontId="8"/>
  </si>
  <si>
    <t>60～64歳女性人口（労働力不詳を除く）</t>
    <phoneticPr fontId="8"/>
  </si>
  <si>
    <t>65～69歳女性人口（労働力不詳を除く）</t>
    <phoneticPr fontId="8"/>
  </si>
  <si>
    <t>70～74歳女性人口（労働力不詳を除く）</t>
    <phoneticPr fontId="8"/>
  </si>
  <si>
    <t>75～79歳女性人口（労働力不詳を除く）</t>
    <phoneticPr fontId="8"/>
  </si>
  <si>
    <t>80～84歳女性人口（労働力不詳を除く）</t>
    <phoneticPr fontId="8"/>
  </si>
  <si>
    <t>85歳以上女性人口（労働力不詳を除く）</t>
    <rPh sb="2" eb="3">
      <t>サイ</t>
    </rPh>
    <rPh sb="3" eb="5">
      <t>イジョウ</t>
    </rPh>
    <phoneticPr fontId="8"/>
  </si>
  <si>
    <t>No.</t>
    <phoneticPr fontId="8"/>
  </si>
  <si>
    <t>ｋ㎡</t>
    <phoneticPr fontId="8"/>
  </si>
  <si>
    <t>都市概要</t>
    <rPh sb="0" eb="2">
      <t>トシ</t>
    </rPh>
    <rPh sb="2" eb="4">
      <t>ガイヨウ</t>
    </rPh>
    <phoneticPr fontId="3"/>
  </si>
  <si>
    <t>教育</t>
    <rPh sb="0" eb="2">
      <t>キョウイク</t>
    </rPh>
    <phoneticPr fontId="3"/>
  </si>
  <si>
    <t>環境</t>
    <rPh sb="0" eb="2">
      <t>カンキョウ</t>
    </rPh>
    <phoneticPr fontId="3"/>
  </si>
  <si>
    <t>医療</t>
    <rPh sb="0" eb="2">
      <t>イリョウ</t>
    </rPh>
    <phoneticPr fontId="3"/>
  </si>
  <si>
    <t>介護・高齢</t>
    <rPh sb="0" eb="2">
      <t>カイゴ</t>
    </rPh>
    <rPh sb="3" eb="5">
      <t>コウレイ</t>
    </rPh>
    <phoneticPr fontId="3"/>
  </si>
  <si>
    <t>障がい福祉</t>
    <rPh sb="0" eb="1">
      <t>ショウ</t>
    </rPh>
    <rPh sb="3" eb="5">
      <t>フクシ</t>
    </rPh>
    <phoneticPr fontId="3"/>
  </si>
  <si>
    <t>児童福祉</t>
    <rPh sb="0" eb="2">
      <t>ジドウ</t>
    </rPh>
    <rPh sb="2" eb="4">
      <t>フクシ</t>
    </rPh>
    <phoneticPr fontId="3"/>
  </si>
  <si>
    <t>社会保障</t>
    <rPh sb="0" eb="2">
      <t>シャカイ</t>
    </rPh>
    <rPh sb="2" eb="4">
      <t>ホショウ</t>
    </rPh>
    <phoneticPr fontId="3"/>
  </si>
  <si>
    <t>雇用</t>
    <rPh sb="0" eb="2">
      <t>コヨウ</t>
    </rPh>
    <phoneticPr fontId="3"/>
  </si>
  <si>
    <t>観光・商業</t>
    <rPh sb="0" eb="2">
      <t>カンコウ</t>
    </rPh>
    <rPh sb="3" eb="5">
      <t>ショウギョウ</t>
    </rPh>
    <phoneticPr fontId="3"/>
  </si>
  <si>
    <t>工業・農業</t>
    <rPh sb="0" eb="2">
      <t>コウギョウ</t>
    </rPh>
    <rPh sb="3" eb="5">
      <t>ノウギョウ</t>
    </rPh>
    <phoneticPr fontId="3"/>
  </si>
  <si>
    <t>公園・住宅・上下水道</t>
    <rPh sb="0" eb="2">
      <t>コウエン</t>
    </rPh>
    <rPh sb="3" eb="5">
      <t>ジュウタク</t>
    </rPh>
    <rPh sb="6" eb="8">
      <t>ジョウゲ</t>
    </rPh>
    <rPh sb="8" eb="10">
      <t>スイドウ</t>
    </rPh>
    <phoneticPr fontId="3"/>
  </si>
  <si>
    <t>都市整備</t>
    <rPh sb="0" eb="2">
      <t>トシ</t>
    </rPh>
    <rPh sb="2" eb="4">
      <t>セイビ</t>
    </rPh>
    <phoneticPr fontId="3"/>
  </si>
  <si>
    <t>生活安全</t>
    <rPh sb="0" eb="2">
      <t>セイカツ</t>
    </rPh>
    <rPh sb="2" eb="4">
      <t>アンゼン</t>
    </rPh>
    <phoneticPr fontId="3"/>
  </si>
  <si>
    <t>財政等</t>
    <rPh sb="0" eb="2">
      <t>ザイセイ</t>
    </rPh>
    <rPh sb="2" eb="3">
      <t>トウ</t>
    </rPh>
    <phoneticPr fontId="3"/>
  </si>
  <si>
    <t>市街地再開発完了面積</t>
  </si>
  <si>
    <t>No</t>
    <phoneticPr fontId="6"/>
  </si>
  <si>
    <t>社会動態</t>
    <phoneticPr fontId="6"/>
  </si>
  <si>
    <t>推計人口</t>
    <phoneticPr fontId="6"/>
  </si>
  <si>
    <t>昼夜間人口比率</t>
    <rPh sb="0" eb="2">
      <t>チュウヤ</t>
    </rPh>
    <rPh sb="2" eb="3">
      <t>カン</t>
    </rPh>
    <rPh sb="3" eb="5">
      <t>ジンコウ</t>
    </rPh>
    <rPh sb="5" eb="7">
      <t>ヒリツ</t>
    </rPh>
    <phoneticPr fontId="6"/>
  </si>
  <si>
    <t>教育</t>
    <phoneticPr fontId="6"/>
  </si>
  <si>
    <t>雇用</t>
    <rPh sb="0" eb="2">
      <t>コヨウ</t>
    </rPh>
    <phoneticPr fontId="6"/>
  </si>
  <si>
    <t>雇用</t>
    <phoneticPr fontId="16"/>
  </si>
  <si>
    <t>医療施設</t>
    <rPh sb="0" eb="2">
      <t>イリョウ</t>
    </rPh>
    <rPh sb="2" eb="4">
      <t>シセツ</t>
    </rPh>
    <phoneticPr fontId="6"/>
  </si>
  <si>
    <t>特定死因別死亡者数</t>
    <phoneticPr fontId="6"/>
  </si>
  <si>
    <t>保健衛生</t>
    <rPh sb="0" eb="2">
      <t>ホケン</t>
    </rPh>
    <rPh sb="2" eb="4">
      <t>エイセイ</t>
    </rPh>
    <phoneticPr fontId="8"/>
  </si>
  <si>
    <t>介護保険</t>
    <phoneticPr fontId="6"/>
  </si>
  <si>
    <t>介護保険</t>
    <phoneticPr fontId="16"/>
  </si>
  <si>
    <t>介護保険</t>
    <rPh sb="0" eb="2">
      <t>カイゴ</t>
    </rPh>
    <rPh sb="2" eb="4">
      <t>ホケン</t>
    </rPh>
    <phoneticPr fontId="16"/>
  </si>
  <si>
    <t>高齢者就労</t>
    <phoneticPr fontId="6"/>
  </si>
  <si>
    <t>障がい者福祉</t>
    <phoneticPr fontId="6"/>
  </si>
  <si>
    <t>児童福祉</t>
    <rPh sb="0" eb="2">
      <t>ジドウ</t>
    </rPh>
    <rPh sb="2" eb="4">
      <t>フクシ</t>
    </rPh>
    <phoneticPr fontId="6"/>
  </si>
  <si>
    <t>社会保障</t>
    <phoneticPr fontId="6"/>
  </si>
  <si>
    <t>環境</t>
    <phoneticPr fontId="6"/>
  </si>
  <si>
    <t>環境</t>
    <phoneticPr fontId="16"/>
  </si>
  <si>
    <t>公園</t>
    <phoneticPr fontId="6"/>
  </si>
  <si>
    <t>住宅</t>
    <phoneticPr fontId="6"/>
  </si>
  <si>
    <t>住宅</t>
    <rPh sb="0" eb="2">
      <t>ジュウタク</t>
    </rPh>
    <phoneticPr fontId="16"/>
  </si>
  <si>
    <t>上下水道</t>
    <phoneticPr fontId="6"/>
  </si>
  <si>
    <t>防災</t>
    <phoneticPr fontId="6"/>
  </si>
  <si>
    <t>交通安全</t>
    <phoneticPr fontId="6"/>
  </si>
  <si>
    <t>防犯</t>
    <phoneticPr fontId="6"/>
  </si>
  <si>
    <t>消費生活相談</t>
    <rPh sb="0" eb="2">
      <t>ショウヒ</t>
    </rPh>
    <phoneticPr fontId="6"/>
  </si>
  <si>
    <t>観光</t>
    <phoneticPr fontId="6"/>
  </si>
  <si>
    <t>卸売市場</t>
    <rPh sb="0" eb="2">
      <t>オロシウ</t>
    </rPh>
    <rPh sb="2" eb="4">
      <t>シジョウ</t>
    </rPh>
    <phoneticPr fontId="6"/>
  </si>
  <si>
    <t>事業所</t>
    <rPh sb="0" eb="2">
      <t>ジギョウ</t>
    </rPh>
    <rPh sb="2" eb="3">
      <t>ショ</t>
    </rPh>
    <phoneticPr fontId="6"/>
  </si>
  <si>
    <t>商業</t>
    <phoneticPr fontId="6"/>
  </si>
  <si>
    <t>商業</t>
    <rPh sb="0" eb="2">
      <t>ショウギョウ</t>
    </rPh>
    <phoneticPr fontId="16"/>
  </si>
  <si>
    <t>工業</t>
    <phoneticPr fontId="6"/>
  </si>
  <si>
    <t>農業</t>
    <phoneticPr fontId="6"/>
  </si>
  <si>
    <t>市域面積</t>
  </si>
  <si>
    <t>0～5歳人口</t>
    <rPh sb="3" eb="4">
      <t>サイ</t>
    </rPh>
    <rPh sb="4" eb="6">
      <t>ジンコウ</t>
    </rPh>
    <phoneticPr fontId="7"/>
  </si>
  <si>
    <t>住民基本台帳登録人口のうち外国人数</t>
    <rPh sb="0" eb="2">
      <t>ジュウミン</t>
    </rPh>
    <rPh sb="2" eb="4">
      <t>キホン</t>
    </rPh>
    <rPh sb="4" eb="6">
      <t>ダイチョウ</t>
    </rPh>
    <rPh sb="6" eb="8">
      <t>トウロク</t>
    </rPh>
    <rPh sb="8" eb="10">
      <t>ジンコウ</t>
    </rPh>
    <rPh sb="13" eb="15">
      <t>ガイコク</t>
    </rPh>
    <rPh sb="15" eb="16">
      <t>ジン</t>
    </rPh>
    <rPh sb="16" eb="17">
      <t>スウ</t>
    </rPh>
    <phoneticPr fontId="17"/>
  </si>
  <si>
    <t>推計人口</t>
    <rPh sb="0" eb="2">
      <t>スイケイ</t>
    </rPh>
    <rPh sb="2" eb="4">
      <t>ジンコウ</t>
    </rPh>
    <phoneticPr fontId="17"/>
  </si>
  <si>
    <t>市立図書館年間貸出数</t>
    <rPh sb="0" eb="2">
      <t>シリツ</t>
    </rPh>
    <rPh sb="2" eb="5">
      <t>トショカン</t>
    </rPh>
    <rPh sb="5" eb="7">
      <t>ネンカン</t>
    </rPh>
    <rPh sb="7" eb="9">
      <t>カシダシ</t>
    </rPh>
    <rPh sb="9" eb="10">
      <t>スウ</t>
    </rPh>
    <phoneticPr fontId="17"/>
  </si>
  <si>
    <t>市立図書館における児童書の貸出数</t>
    <rPh sb="0" eb="2">
      <t>シリツ</t>
    </rPh>
    <rPh sb="2" eb="5">
      <t>トショカン</t>
    </rPh>
    <rPh sb="9" eb="12">
      <t>ジドウショ</t>
    </rPh>
    <rPh sb="13" eb="15">
      <t>カシダシ</t>
    </rPh>
    <rPh sb="15" eb="16">
      <t>スウ</t>
    </rPh>
    <phoneticPr fontId="17"/>
  </si>
  <si>
    <t>市立図書館蔵書数</t>
    <rPh sb="0" eb="2">
      <t>シリツ</t>
    </rPh>
    <rPh sb="2" eb="5">
      <t>トショカン</t>
    </rPh>
    <rPh sb="5" eb="7">
      <t>ゾウショ</t>
    </rPh>
    <rPh sb="7" eb="8">
      <t>スウ</t>
    </rPh>
    <phoneticPr fontId="17"/>
  </si>
  <si>
    <t>学校と地域が連携して，学校を支援する協議会等を設置している小学校及び中学校数（市立）</t>
    <rPh sb="37" eb="38">
      <t>スウ</t>
    </rPh>
    <rPh sb="39" eb="41">
      <t>シリツ</t>
    </rPh>
    <phoneticPr fontId="17"/>
  </si>
  <si>
    <t>放課後児童クラブ設置数</t>
    <phoneticPr fontId="6"/>
  </si>
  <si>
    <t>放課後子ども教室実施箇所数</t>
  </si>
  <si>
    <t>市立美術館入場者数</t>
  </si>
  <si>
    <t>市立文化財展示施設等の延べ床面積</t>
    <rPh sb="0" eb="2">
      <t>シリツ</t>
    </rPh>
    <rPh sb="5" eb="7">
      <t>テンジ</t>
    </rPh>
    <rPh sb="7" eb="9">
      <t>シセツ</t>
    </rPh>
    <rPh sb="9" eb="10">
      <t>トウ</t>
    </rPh>
    <rPh sb="11" eb="12">
      <t>ノ</t>
    </rPh>
    <rPh sb="13" eb="14">
      <t>ユカ</t>
    </rPh>
    <rPh sb="14" eb="16">
      <t>メンセキ</t>
    </rPh>
    <phoneticPr fontId="17"/>
  </si>
  <si>
    <t>市立文化財収蔵施設等の延べ床面積</t>
    <rPh sb="2" eb="5">
      <t>ブンカザイ</t>
    </rPh>
    <rPh sb="5" eb="7">
      <t>シュウゾウ</t>
    </rPh>
    <rPh sb="7" eb="9">
      <t>シセツ</t>
    </rPh>
    <rPh sb="9" eb="10">
      <t>トウ</t>
    </rPh>
    <rPh sb="11" eb="12">
      <t>ノ</t>
    </rPh>
    <rPh sb="13" eb="14">
      <t>ユカ</t>
    </rPh>
    <rPh sb="14" eb="16">
      <t>メンセキ</t>
    </rPh>
    <phoneticPr fontId="17"/>
  </si>
  <si>
    <t>公会堂，市民会館利用者数（市立の施設）</t>
    <rPh sb="8" eb="11">
      <t>リヨウシャ</t>
    </rPh>
    <rPh sb="11" eb="12">
      <t>スウ</t>
    </rPh>
    <rPh sb="13" eb="15">
      <t>シリツ</t>
    </rPh>
    <rPh sb="16" eb="18">
      <t>シセツ</t>
    </rPh>
    <phoneticPr fontId="18"/>
  </si>
  <si>
    <t>幼稚園箇所数（市立，市立以外の計）</t>
  </si>
  <si>
    <t>幼稚園在園者数（市立，市立以外の計）</t>
    <rPh sb="3" eb="4">
      <t>ザイ</t>
    </rPh>
    <phoneticPr fontId="17"/>
  </si>
  <si>
    <t>市立小学校数</t>
    <rPh sb="5" eb="6">
      <t>スウ</t>
    </rPh>
    <phoneticPr fontId="17"/>
  </si>
  <si>
    <t>市立小学校児童数</t>
  </si>
  <si>
    <t>市立小学校教員数</t>
    <rPh sb="5" eb="7">
      <t>キョウイン</t>
    </rPh>
    <rPh sb="7" eb="8">
      <t>スウ</t>
    </rPh>
    <phoneticPr fontId="17"/>
  </si>
  <si>
    <t>市立小学校不登校児童数</t>
  </si>
  <si>
    <t>市立中学校数</t>
    <rPh sb="5" eb="6">
      <t>スウ</t>
    </rPh>
    <phoneticPr fontId="17"/>
  </si>
  <si>
    <t>市立中学校生徒数</t>
  </si>
  <si>
    <t>市立中学校教員数</t>
    <rPh sb="5" eb="7">
      <t>キョウイン</t>
    </rPh>
    <rPh sb="7" eb="8">
      <t>スウ</t>
    </rPh>
    <phoneticPr fontId="17"/>
  </si>
  <si>
    <t>市立中学校生徒数のうち帰国子女数</t>
    <rPh sb="0" eb="2">
      <t>シリツ</t>
    </rPh>
    <rPh sb="2" eb="5">
      <t>チュウガッコウ</t>
    </rPh>
    <rPh sb="5" eb="8">
      <t>セイトスウ</t>
    </rPh>
    <rPh sb="11" eb="15">
      <t>キコクシジョ</t>
    </rPh>
    <rPh sb="15" eb="16">
      <t>スウ</t>
    </rPh>
    <phoneticPr fontId="17"/>
  </si>
  <si>
    <t>市立中学校不登校生徒数</t>
  </si>
  <si>
    <t>市立中学校英語授業助手数</t>
    <rPh sb="5" eb="7">
      <t>エイゴ</t>
    </rPh>
    <rPh sb="7" eb="9">
      <t>ジュギョウ</t>
    </rPh>
    <rPh sb="9" eb="11">
      <t>ジョシュ</t>
    </rPh>
    <rPh sb="11" eb="12">
      <t>スウ</t>
    </rPh>
    <phoneticPr fontId="17"/>
  </si>
  <si>
    <t>日本語指導が必要な外国人児童生徒数</t>
    <phoneticPr fontId="6"/>
  </si>
  <si>
    <t>市立小中学校の耐震化率（校舎・体育館）</t>
    <rPh sb="0" eb="2">
      <t>シリツ</t>
    </rPh>
    <rPh sb="2" eb="6">
      <t>ショウチュウガッコウ</t>
    </rPh>
    <rPh sb="7" eb="10">
      <t>タイシンカ</t>
    </rPh>
    <rPh sb="10" eb="11">
      <t>リツ</t>
    </rPh>
    <rPh sb="12" eb="14">
      <t>コウシャ</t>
    </rPh>
    <rPh sb="15" eb="17">
      <t>タイイク</t>
    </rPh>
    <rPh sb="17" eb="18">
      <t>カン</t>
    </rPh>
    <phoneticPr fontId="17"/>
  </si>
  <si>
    <t>市立小学校図書館図書の充足率</t>
    <rPh sb="0" eb="2">
      <t>シリツ</t>
    </rPh>
    <rPh sb="2" eb="4">
      <t>ショウガク</t>
    </rPh>
    <rPh sb="4" eb="5">
      <t>コウ</t>
    </rPh>
    <rPh sb="5" eb="8">
      <t>トショカン</t>
    </rPh>
    <rPh sb="8" eb="10">
      <t>トショ</t>
    </rPh>
    <rPh sb="11" eb="14">
      <t>ジュウソクリツ</t>
    </rPh>
    <phoneticPr fontId="17"/>
  </si>
  <si>
    <t>市立中学校図書館図書の充足率</t>
    <rPh sb="0" eb="2">
      <t>シリツ</t>
    </rPh>
    <rPh sb="2" eb="4">
      <t>チュウガク</t>
    </rPh>
    <rPh sb="4" eb="5">
      <t>コウ</t>
    </rPh>
    <rPh sb="5" eb="8">
      <t>トショカン</t>
    </rPh>
    <rPh sb="8" eb="10">
      <t>トショ</t>
    </rPh>
    <rPh sb="11" eb="14">
      <t>ジュウソクリツ</t>
    </rPh>
    <phoneticPr fontId="17"/>
  </si>
  <si>
    <t>体育館箇所数</t>
    <rPh sb="0" eb="3">
      <t>タイイクカン</t>
    </rPh>
    <rPh sb="3" eb="5">
      <t>カショ</t>
    </rPh>
    <rPh sb="5" eb="6">
      <t>カズ</t>
    </rPh>
    <phoneticPr fontId="18"/>
  </si>
  <si>
    <t>体育館延床面積</t>
    <rPh sb="0" eb="3">
      <t>タイイクカン</t>
    </rPh>
    <rPh sb="3" eb="4">
      <t>ノ</t>
    </rPh>
    <rPh sb="4" eb="5">
      <t>ユカ</t>
    </rPh>
    <rPh sb="5" eb="7">
      <t>メンセキ</t>
    </rPh>
    <phoneticPr fontId="18"/>
  </si>
  <si>
    <t>陸上競技場箇所数</t>
    <rPh sb="0" eb="2">
      <t>リクジョウ</t>
    </rPh>
    <rPh sb="2" eb="5">
      <t>キョウギジョウ</t>
    </rPh>
    <rPh sb="5" eb="7">
      <t>カショ</t>
    </rPh>
    <rPh sb="7" eb="8">
      <t>カズ</t>
    </rPh>
    <phoneticPr fontId="17"/>
  </si>
  <si>
    <t>陸上競技場敷地面積</t>
    <rPh sb="0" eb="2">
      <t>リクジョウ</t>
    </rPh>
    <rPh sb="2" eb="5">
      <t>キョウギジョウ</t>
    </rPh>
    <rPh sb="5" eb="7">
      <t>シキチ</t>
    </rPh>
    <rPh sb="7" eb="9">
      <t>メンセキ</t>
    </rPh>
    <phoneticPr fontId="17"/>
  </si>
  <si>
    <t>野球場箇所数</t>
    <rPh sb="0" eb="3">
      <t>ヤキュウジョウ</t>
    </rPh>
    <rPh sb="3" eb="5">
      <t>カショ</t>
    </rPh>
    <rPh sb="5" eb="6">
      <t>カズ</t>
    </rPh>
    <phoneticPr fontId="17"/>
  </si>
  <si>
    <t>野球場敷地面積</t>
    <rPh sb="0" eb="3">
      <t>ヤキュウジョウ</t>
    </rPh>
    <rPh sb="3" eb="5">
      <t>シキチ</t>
    </rPh>
    <rPh sb="5" eb="7">
      <t>メンセキ</t>
    </rPh>
    <phoneticPr fontId="17"/>
  </si>
  <si>
    <t>有効求人倍率</t>
    <rPh sb="0" eb="2">
      <t>ユウコウ</t>
    </rPh>
    <rPh sb="2" eb="4">
      <t>キュウジン</t>
    </rPh>
    <rPh sb="4" eb="6">
      <t>バイリツ</t>
    </rPh>
    <phoneticPr fontId="17"/>
  </si>
  <si>
    <t>就職率</t>
    <rPh sb="0" eb="2">
      <t>シュウショク</t>
    </rPh>
    <rPh sb="2" eb="3">
      <t>リツ</t>
    </rPh>
    <phoneticPr fontId="17"/>
  </si>
  <si>
    <t>完全失業率</t>
    <rPh sb="0" eb="2">
      <t>カンゼン</t>
    </rPh>
    <rPh sb="2" eb="4">
      <t>シツギョウ</t>
    </rPh>
    <rPh sb="4" eb="5">
      <t>リツ</t>
    </rPh>
    <phoneticPr fontId="17"/>
  </si>
  <si>
    <t>労働力率</t>
    <rPh sb="0" eb="3">
      <t>ロウドウリョク</t>
    </rPh>
    <rPh sb="3" eb="4">
      <t>リツ</t>
    </rPh>
    <phoneticPr fontId="17"/>
  </si>
  <si>
    <t>死亡者数合計</t>
    <rPh sb="0" eb="3">
      <t>シボウシャ</t>
    </rPh>
    <rPh sb="3" eb="4">
      <t>スウ</t>
    </rPh>
    <phoneticPr fontId="7"/>
  </si>
  <si>
    <t>心疾患（高血圧性疾患を除く）</t>
    <rPh sb="7" eb="8">
      <t>セイ</t>
    </rPh>
    <rPh sb="8" eb="10">
      <t>シッカン</t>
    </rPh>
    <phoneticPr fontId="7"/>
  </si>
  <si>
    <t>合計特殊出生率</t>
    <rPh sb="0" eb="2">
      <t>ゴウケイ</t>
    </rPh>
    <rPh sb="2" eb="4">
      <t>トクシュ</t>
    </rPh>
    <rPh sb="4" eb="7">
      <t>シュッショウリツ</t>
    </rPh>
    <phoneticPr fontId="17"/>
  </si>
  <si>
    <t>任意予防接種に対する助成費（幼児インフルエンザ予防接種）</t>
  </si>
  <si>
    <t>食中毒発生件数</t>
    <rPh sb="0" eb="3">
      <t>ショクチュウドク</t>
    </rPh>
    <rPh sb="3" eb="5">
      <t>ハッセイ</t>
    </rPh>
    <rPh sb="5" eb="7">
      <t>ケンスウ</t>
    </rPh>
    <phoneticPr fontId="17"/>
  </si>
  <si>
    <t>食中毒患者数</t>
    <rPh sb="0" eb="3">
      <t>ショクチュウドク</t>
    </rPh>
    <rPh sb="3" eb="5">
      <t>カンジャ</t>
    </rPh>
    <rPh sb="5" eb="6">
      <t>スウ</t>
    </rPh>
    <phoneticPr fontId="17"/>
  </si>
  <si>
    <t>介護老人保健施設箇所数</t>
    <rPh sb="0" eb="2">
      <t>カイゴ</t>
    </rPh>
    <rPh sb="2" eb="4">
      <t>ロウジン</t>
    </rPh>
    <rPh sb="4" eb="6">
      <t>ホケン</t>
    </rPh>
    <rPh sb="6" eb="8">
      <t>シセツ</t>
    </rPh>
    <rPh sb="8" eb="10">
      <t>カショ</t>
    </rPh>
    <rPh sb="10" eb="11">
      <t>カズ</t>
    </rPh>
    <phoneticPr fontId="17"/>
  </si>
  <si>
    <t>介護老人保健施設定員</t>
    <rPh sb="0" eb="2">
      <t>カイゴ</t>
    </rPh>
    <rPh sb="2" eb="4">
      <t>ロウジン</t>
    </rPh>
    <rPh sb="4" eb="6">
      <t>ホケン</t>
    </rPh>
    <rPh sb="6" eb="8">
      <t>シセツ</t>
    </rPh>
    <rPh sb="8" eb="10">
      <t>テイイン</t>
    </rPh>
    <phoneticPr fontId="17"/>
  </si>
  <si>
    <t>介護保険
第1号被保険者数</t>
  </si>
  <si>
    <t>要介護認定者数</t>
    <rPh sb="0" eb="1">
      <t>ヨウ</t>
    </rPh>
    <rPh sb="1" eb="3">
      <t>カイゴ</t>
    </rPh>
    <rPh sb="3" eb="5">
      <t>ニンテイ</t>
    </rPh>
    <rPh sb="5" eb="6">
      <t>シャ</t>
    </rPh>
    <rPh sb="6" eb="7">
      <t>スウ</t>
    </rPh>
    <phoneticPr fontId="17"/>
  </si>
  <si>
    <t>要介護４</t>
    <rPh sb="0" eb="1">
      <t>ヨウ</t>
    </rPh>
    <rPh sb="1" eb="3">
      <t>カイゴ</t>
    </rPh>
    <phoneticPr fontId="17"/>
  </si>
  <si>
    <t>要介護５</t>
    <rPh sb="0" eb="1">
      <t>ヨウ</t>
    </rPh>
    <rPh sb="1" eb="3">
      <t>カイゴ</t>
    </rPh>
    <phoneticPr fontId="17"/>
  </si>
  <si>
    <t>老人クラブ会員数</t>
    <rPh sb="0" eb="2">
      <t>ロウジン</t>
    </rPh>
    <rPh sb="5" eb="7">
      <t>カイイン</t>
    </rPh>
    <rPh sb="7" eb="8">
      <t>スウ</t>
    </rPh>
    <phoneticPr fontId="17"/>
  </si>
  <si>
    <t>身体障がい者手帳交付者数</t>
    <phoneticPr fontId="6"/>
  </si>
  <si>
    <t>療育手帳交付者数</t>
    <phoneticPr fontId="6"/>
  </si>
  <si>
    <t>精神障がい者保健福祉手帳交付者数</t>
    <rPh sb="0" eb="2">
      <t>セイシン</t>
    </rPh>
    <rPh sb="2" eb="3">
      <t>サワ</t>
    </rPh>
    <rPh sb="5" eb="6">
      <t>シャ</t>
    </rPh>
    <rPh sb="6" eb="8">
      <t>ホケン</t>
    </rPh>
    <rPh sb="8" eb="10">
      <t>フクシ</t>
    </rPh>
    <rPh sb="10" eb="12">
      <t>テチョウ</t>
    </rPh>
    <rPh sb="12" eb="14">
      <t>コウフ</t>
    </rPh>
    <rPh sb="14" eb="15">
      <t>シャ</t>
    </rPh>
    <rPh sb="15" eb="16">
      <t>カズ</t>
    </rPh>
    <phoneticPr fontId="17"/>
  </si>
  <si>
    <t>施設入所者数</t>
    <phoneticPr fontId="6"/>
  </si>
  <si>
    <t>施設入所から地域生活への移行者数</t>
    <phoneticPr fontId="6"/>
  </si>
  <si>
    <t>福祉施設から一般就労への移行者数</t>
  </si>
  <si>
    <t>就労継続支援事業所等における平均工賃月額</t>
  </si>
  <si>
    <t>保育所箇所数</t>
    <rPh sb="0" eb="2">
      <t>ホイク</t>
    </rPh>
    <rPh sb="2" eb="3">
      <t>ショ</t>
    </rPh>
    <phoneticPr fontId="17"/>
  </si>
  <si>
    <t>保育所定員数</t>
    <rPh sb="0" eb="2">
      <t>ホイク</t>
    </rPh>
    <rPh sb="2" eb="3">
      <t>ショ</t>
    </rPh>
    <phoneticPr fontId="17"/>
  </si>
  <si>
    <t>保育所入所者数</t>
    <rPh sb="0" eb="2">
      <t>ホイク</t>
    </rPh>
    <rPh sb="2" eb="3">
      <t>ショ</t>
    </rPh>
    <phoneticPr fontId="17"/>
  </si>
  <si>
    <t>保育園入所待機児童数</t>
    <rPh sb="2" eb="3">
      <t>エン</t>
    </rPh>
    <rPh sb="3" eb="5">
      <t>ニュウショ</t>
    </rPh>
    <rPh sb="5" eb="7">
      <t>タイキ</t>
    </rPh>
    <rPh sb="7" eb="9">
      <t>ジドウ</t>
    </rPh>
    <rPh sb="9" eb="10">
      <t>スウ</t>
    </rPh>
    <phoneticPr fontId="17"/>
  </si>
  <si>
    <t>保育士数</t>
    <rPh sb="0" eb="2">
      <t>ホイク</t>
    </rPh>
    <rPh sb="2" eb="3">
      <t>シ</t>
    </rPh>
    <rPh sb="3" eb="4">
      <t>スウ</t>
    </rPh>
    <phoneticPr fontId="17"/>
  </si>
  <si>
    <t>保育費扶養者負担金（保育料）の軽減率</t>
  </si>
  <si>
    <t>障がい児保育を実施している保育園数</t>
  </si>
  <si>
    <t>保育園での障がい児の受入人数</t>
  </si>
  <si>
    <t>乳児家庭全戸訪問事業における面接数</t>
    <rPh sb="14" eb="16">
      <t>メンセツ</t>
    </rPh>
    <phoneticPr fontId="11"/>
  </si>
  <si>
    <t>出生数</t>
    <rPh sb="0" eb="2">
      <t>シュッセイ</t>
    </rPh>
    <rPh sb="2" eb="3">
      <t>スウ</t>
    </rPh>
    <phoneticPr fontId="11"/>
  </si>
  <si>
    <t>児童虐待通告受理件数</t>
  </si>
  <si>
    <t>生活保護率</t>
    <rPh sb="0" eb="2">
      <t>セイカツ</t>
    </rPh>
    <rPh sb="2" eb="4">
      <t>ホゴ</t>
    </rPh>
    <rPh sb="4" eb="5">
      <t>リツ</t>
    </rPh>
    <phoneticPr fontId="17"/>
  </si>
  <si>
    <t>国民健康保険被保険者数</t>
    <rPh sb="0" eb="1">
      <t>コク</t>
    </rPh>
    <rPh sb="1" eb="2">
      <t>ミン</t>
    </rPh>
    <rPh sb="2" eb="4">
      <t>ケンコウ</t>
    </rPh>
    <rPh sb="4" eb="6">
      <t>ホケン</t>
    </rPh>
    <rPh sb="6" eb="7">
      <t>ヒ</t>
    </rPh>
    <rPh sb="7" eb="10">
      <t>ホケンシャ</t>
    </rPh>
    <rPh sb="10" eb="11">
      <t>カズ</t>
    </rPh>
    <phoneticPr fontId="17"/>
  </si>
  <si>
    <t>特定健康診査受診率</t>
    <rPh sb="0" eb="2">
      <t>トクテイ</t>
    </rPh>
    <rPh sb="2" eb="4">
      <t>ケンコウ</t>
    </rPh>
    <rPh sb="4" eb="6">
      <t>シンサ</t>
    </rPh>
    <rPh sb="6" eb="8">
      <t>ジュシン</t>
    </rPh>
    <rPh sb="8" eb="9">
      <t>リツ</t>
    </rPh>
    <phoneticPr fontId="17"/>
  </si>
  <si>
    <t>国民健康保険
被保険者1人あたり費用額</t>
    <rPh sb="0" eb="2">
      <t>コクミン</t>
    </rPh>
    <rPh sb="2" eb="4">
      <t>ケンコウ</t>
    </rPh>
    <rPh sb="4" eb="6">
      <t>ホケン</t>
    </rPh>
    <rPh sb="7" eb="11">
      <t>ヒホケンシャ</t>
    </rPh>
    <rPh sb="11" eb="13">
      <t>ヒトリ</t>
    </rPh>
    <rPh sb="16" eb="18">
      <t>ヒヨウ</t>
    </rPh>
    <rPh sb="18" eb="19">
      <t>ガク</t>
    </rPh>
    <phoneticPr fontId="17"/>
  </si>
  <si>
    <t>国民健康保険被保険者一人当たりの医療費の増加率</t>
  </si>
  <si>
    <t>住宅用太陽光発電システム設置家庭数</t>
    <rPh sb="0" eb="3">
      <t>ジュウタクヨウ</t>
    </rPh>
    <rPh sb="3" eb="6">
      <t>タイヨウコウ</t>
    </rPh>
    <rPh sb="6" eb="8">
      <t>ハツデン</t>
    </rPh>
    <rPh sb="12" eb="14">
      <t>セッチ</t>
    </rPh>
    <rPh sb="14" eb="16">
      <t>カテイ</t>
    </rPh>
    <rPh sb="16" eb="17">
      <t>スウ</t>
    </rPh>
    <phoneticPr fontId="6"/>
  </si>
  <si>
    <t>公害苦情件数</t>
    <rPh sb="0" eb="2">
      <t>コウガイ</t>
    </rPh>
    <rPh sb="2" eb="4">
      <t>クジョウ</t>
    </rPh>
    <rPh sb="4" eb="6">
      <t>ケンスウ</t>
    </rPh>
    <phoneticPr fontId="17"/>
  </si>
  <si>
    <t>工場・事業所数</t>
  </si>
  <si>
    <t>ごみ総排出量</t>
    <rPh sb="2" eb="3">
      <t>ソウ</t>
    </rPh>
    <rPh sb="3" eb="5">
      <t>ハイシュツ</t>
    </rPh>
    <rPh sb="5" eb="6">
      <t>リョウ</t>
    </rPh>
    <phoneticPr fontId="17"/>
  </si>
  <si>
    <t>直接搬入量</t>
    <rPh sb="0" eb="2">
      <t>チョクセツ</t>
    </rPh>
    <rPh sb="2" eb="4">
      <t>ハンニュウ</t>
    </rPh>
    <rPh sb="4" eb="5">
      <t>リョウ</t>
    </rPh>
    <phoneticPr fontId="17"/>
  </si>
  <si>
    <t>うち資源物の直接搬入量</t>
    <rPh sb="2" eb="5">
      <t>シゲンブツ</t>
    </rPh>
    <rPh sb="6" eb="8">
      <t>チョクセツ</t>
    </rPh>
    <rPh sb="8" eb="10">
      <t>ハンニュウ</t>
    </rPh>
    <rPh sb="10" eb="11">
      <t>リョウ</t>
    </rPh>
    <phoneticPr fontId="17"/>
  </si>
  <si>
    <t>ごみ収集量</t>
    <rPh sb="2" eb="4">
      <t>シュウシュウ</t>
    </rPh>
    <rPh sb="4" eb="5">
      <t>リョウ</t>
    </rPh>
    <phoneticPr fontId="17"/>
  </si>
  <si>
    <t>うち可燃収集量</t>
    <rPh sb="2" eb="4">
      <t>カネン</t>
    </rPh>
    <rPh sb="4" eb="6">
      <t>シュウシュウ</t>
    </rPh>
    <rPh sb="6" eb="7">
      <t>リョウ</t>
    </rPh>
    <phoneticPr fontId="17"/>
  </si>
  <si>
    <t>うち資源収集量</t>
    <rPh sb="2" eb="4">
      <t>シゲン</t>
    </rPh>
    <rPh sb="4" eb="6">
      <t>シュウシュウ</t>
    </rPh>
    <rPh sb="6" eb="7">
      <t>リョウ</t>
    </rPh>
    <phoneticPr fontId="17"/>
  </si>
  <si>
    <t>うち可燃・資源以外の収集量</t>
    <rPh sb="2" eb="4">
      <t>カネン</t>
    </rPh>
    <rPh sb="5" eb="7">
      <t>シゲン</t>
    </rPh>
    <rPh sb="7" eb="9">
      <t>イガイ</t>
    </rPh>
    <rPh sb="10" eb="12">
      <t>シュウシュウ</t>
    </rPh>
    <rPh sb="12" eb="13">
      <t>リョウ</t>
    </rPh>
    <phoneticPr fontId="17"/>
  </si>
  <si>
    <t>集団回収量</t>
    <rPh sb="0" eb="2">
      <t>シュウダン</t>
    </rPh>
    <rPh sb="2" eb="4">
      <t>カイシュウ</t>
    </rPh>
    <rPh sb="4" eb="5">
      <t>リョウ</t>
    </rPh>
    <phoneticPr fontId="17"/>
  </si>
  <si>
    <t>リサイクル率</t>
    <rPh sb="5" eb="6">
      <t>リツ</t>
    </rPh>
    <phoneticPr fontId="17"/>
  </si>
  <si>
    <t>都市公園数</t>
    <rPh sb="4" eb="5">
      <t>スウ</t>
    </rPh>
    <phoneticPr fontId="17"/>
  </si>
  <si>
    <t>市民一人当たり都市公園面積</t>
    <rPh sb="0" eb="2">
      <t>シミン</t>
    </rPh>
    <rPh sb="2" eb="4">
      <t>ヒトリ</t>
    </rPh>
    <rPh sb="4" eb="5">
      <t>ア</t>
    </rPh>
    <phoneticPr fontId="6"/>
  </si>
  <si>
    <t>公共賃貸住宅戸数</t>
    <rPh sb="0" eb="2">
      <t>コウキョウ</t>
    </rPh>
    <rPh sb="2" eb="4">
      <t>チンタイ</t>
    </rPh>
    <rPh sb="4" eb="6">
      <t>ジュウタク</t>
    </rPh>
    <rPh sb="6" eb="8">
      <t>コスウ</t>
    </rPh>
    <phoneticPr fontId="17"/>
  </si>
  <si>
    <t>地域優良賃貸住宅供給戸数</t>
    <rPh sb="0" eb="2">
      <t>チイキ</t>
    </rPh>
    <rPh sb="2" eb="4">
      <t>ユウリョウ</t>
    </rPh>
    <rPh sb="4" eb="6">
      <t>チンタイ</t>
    </rPh>
    <rPh sb="6" eb="8">
      <t>ジュウタク</t>
    </rPh>
    <rPh sb="8" eb="10">
      <t>キョウキュウ</t>
    </rPh>
    <rPh sb="10" eb="12">
      <t>コスウ</t>
    </rPh>
    <phoneticPr fontId="17"/>
  </si>
  <si>
    <t>一般世帯持ち家率</t>
    <rPh sb="0" eb="2">
      <t>イッパン</t>
    </rPh>
    <rPh sb="2" eb="4">
      <t>セタイ</t>
    </rPh>
    <rPh sb="4" eb="5">
      <t>モ</t>
    </rPh>
    <rPh sb="6" eb="7">
      <t>イエ</t>
    </rPh>
    <rPh sb="7" eb="8">
      <t>リツ</t>
    </rPh>
    <phoneticPr fontId="17"/>
  </si>
  <si>
    <t>上水道普及率</t>
    <rPh sb="0" eb="3">
      <t>ジョウスイドウ</t>
    </rPh>
    <rPh sb="3" eb="5">
      <t>フキュウ</t>
    </rPh>
    <rPh sb="5" eb="6">
      <t>リツ</t>
    </rPh>
    <phoneticPr fontId="17"/>
  </si>
  <si>
    <t>上水道有収率</t>
    <rPh sb="3" eb="4">
      <t>ユウ</t>
    </rPh>
    <rPh sb="4" eb="5">
      <t>シュウカク</t>
    </rPh>
    <rPh sb="5" eb="6">
      <t>リツ</t>
    </rPh>
    <phoneticPr fontId="17"/>
  </si>
  <si>
    <t>下水道普及率</t>
    <rPh sb="0" eb="1">
      <t>ゲ</t>
    </rPh>
    <rPh sb="3" eb="5">
      <t>フキュウ</t>
    </rPh>
    <rPh sb="5" eb="6">
      <t>リツ</t>
    </rPh>
    <phoneticPr fontId="17"/>
  </si>
  <si>
    <t>下水道雨水整備率</t>
    <rPh sb="0" eb="3">
      <t>ゲスイドウ</t>
    </rPh>
    <rPh sb="3" eb="5">
      <t>ウスイ</t>
    </rPh>
    <rPh sb="5" eb="7">
      <t>セイビ</t>
    </rPh>
    <rPh sb="7" eb="8">
      <t>リツ</t>
    </rPh>
    <phoneticPr fontId="17"/>
  </si>
  <si>
    <t>消防署，分署，出張所数</t>
    <rPh sb="0" eb="3">
      <t>ショウボウショ</t>
    </rPh>
    <rPh sb="4" eb="6">
      <t>ブンショ</t>
    </rPh>
    <rPh sb="7" eb="9">
      <t>シュッチョウ</t>
    </rPh>
    <rPh sb="9" eb="10">
      <t>トコロ</t>
    </rPh>
    <rPh sb="10" eb="11">
      <t>スウ</t>
    </rPh>
    <phoneticPr fontId="17"/>
  </si>
  <si>
    <t>消防車両保有数（救急車含む）</t>
    <rPh sb="0" eb="2">
      <t>ショウボウ</t>
    </rPh>
    <rPh sb="2" eb="4">
      <t>シャリョウ</t>
    </rPh>
    <rPh sb="4" eb="6">
      <t>ホユウ</t>
    </rPh>
    <rPh sb="6" eb="7">
      <t>スウ</t>
    </rPh>
    <rPh sb="11" eb="12">
      <t>フク</t>
    </rPh>
    <phoneticPr fontId="17"/>
  </si>
  <si>
    <t>刑法犯認知件数</t>
    <rPh sb="0" eb="2">
      <t>ケイホウ</t>
    </rPh>
    <rPh sb="2" eb="3">
      <t>ハン</t>
    </rPh>
    <rPh sb="3" eb="5">
      <t>ニンチ</t>
    </rPh>
    <rPh sb="5" eb="7">
      <t>ケンスウ</t>
    </rPh>
    <phoneticPr fontId="17"/>
  </si>
  <si>
    <t>観光客入込み客数</t>
    <rPh sb="0" eb="2">
      <t>カンコウ</t>
    </rPh>
    <rPh sb="2" eb="3">
      <t>キャク</t>
    </rPh>
    <rPh sb="3" eb="5">
      <t>イリコ</t>
    </rPh>
    <rPh sb="6" eb="7">
      <t>キャク</t>
    </rPh>
    <rPh sb="7" eb="8">
      <t>スウ</t>
    </rPh>
    <phoneticPr fontId="17"/>
  </si>
  <si>
    <t>ホテル，旅館客室数</t>
    <rPh sb="4" eb="6">
      <t>リョカン</t>
    </rPh>
    <rPh sb="6" eb="7">
      <t>キャク</t>
    </rPh>
    <rPh sb="7" eb="8">
      <t>シツ</t>
    </rPh>
    <rPh sb="8" eb="9">
      <t>スウ</t>
    </rPh>
    <phoneticPr fontId="17"/>
  </si>
  <si>
    <t>中央卸売市場取扱高（青果物）</t>
    <rPh sb="0" eb="2">
      <t>チュウオウ</t>
    </rPh>
    <phoneticPr fontId="17"/>
  </si>
  <si>
    <t>中央卸売市場取扱高（水産物）</t>
    <rPh sb="0" eb="2">
      <t>チュウオウ</t>
    </rPh>
    <phoneticPr fontId="17"/>
  </si>
  <si>
    <t>民営事業所総数</t>
    <rPh sb="0" eb="2">
      <t>ミンエイ</t>
    </rPh>
    <rPh sb="2" eb="4">
      <t>ジギョウ</t>
    </rPh>
    <rPh sb="4" eb="5">
      <t>ショ</t>
    </rPh>
    <rPh sb="5" eb="7">
      <t>ソウスウ</t>
    </rPh>
    <phoneticPr fontId="6"/>
  </si>
  <si>
    <t>　第1次産業</t>
    <rPh sb="1" eb="2">
      <t>ダイ</t>
    </rPh>
    <rPh sb="3" eb="4">
      <t>ジ</t>
    </rPh>
    <rPh sb="4" eb="6">
      <t>サンギョウ</t>
    </rPh>
    <phoneticPr fontId="17"/>
  </si>
  <si>
    <t>　第2次産業</t>
    <rPh sb="1" eb="2">
      <t>ダイ</t>
    </rPh>
    <rPh sb="3" eb="4">
      <t>ジ</t>
    </rPh>
    <rPh sb="4" eb="6">
      <t>サンギョウ</t>
    </rPh>
    <phoneticPr fontId="17"/>
  </si>
  <si>
    <t>　第3次産業</t>
    <rPh sb="1" eb="2">
      <t>ダイ</t>
    </rPh>
    <rPh sb="3" eb="4">
      <t>ジ</t>
    </rPh>
    <rPh sb="4" eb="6">
      <t>サンギョウ</t>
    </rPh>
    <phoneticPr fontId="17"/>
  </si>
  <si>
    <t xml:space="preserve"> 従業者総数</t>
    <rPh sb="1" eb="4">
      <t>ジュウギョウシャ</t>
    </rPh>
    <rPh sb="4" eb="6">
      <t>ソウスウ</t>
    </rPh>
    <phoneticPr fontId="17"/>
  </si>
  <si>
    <t>卸売業事業所数</t>
    <rPh sb="0" eb="2">
      <t>オロシウリ</t>
    </rPh>
    <rPh sb="2" eb="3">
      <t>ギョウ</t>
    </rPh>
    <rPh sb="3" eb="5">
      <t>ジギョウ</t>
    </rPh>
    <rPh sb="5" eb="6">
      <t>ショ</t>
    </rPh>
    <rPh sb="6" eb="7">
      <t>スウ</t>
    </rPh>
    <phoneticPr fontId="17"/>
  </si>
  <si>
    <t>卸売業従業者数</t>
    <rPh sb="0" eb="2">
      <t>オロシウリ</t>
    </rPh>
    <rPh sb="2" eb="3">
      <t>ギョウ</t>
    </rPh>
    <rPh sb="3" eb="6">
      <t>ジュウギョウシャ</t>
    </rPh>
    <rPh sb="6" eb="7">
      <t>スウ</t>
    </rPh>
    <phoneticPr fontId="17"/>
  </si>
  <si>
    <t>卸売業年間商品販売額</t>
    <rPh sb="0" eb="3">
      <t>オロシウリギョウ</t>
    </rPh>
    <rPh sb="3" eb="5">
      <t>ネンカン</t>
    </rPh>
    <rPh sb="5" eb="7">
      <t>ショウヒン</t>
    </rPh>
    <rPh sb="7" eb="9">
      <t>ハンバイ</t>
    </rPh>
    <rPh sb="9" eb="10">
      <t>ガク</t>
    </rPh>
    <phoneticPr fontId="17"/>
  </si>
  <si>
    <t>小売業事業所数</t>
    <rPh sb="0" eb="3">
      <t>コウリギョウ</t>
    </rPh>
    <rPh sb="3" eb="5">
      <t>ジギョウ</t>
    </rPh>
    <rPh sb="5" eb="6">
      <t>ショ</t>
    </rPh>
    <rPh sb="6" eb="7">
      <t>スウ</t>
    </rPh>
    <phoneticPr fontId="17"/>
  </si>
  <si>
    <t>小売業従業者数</t>
    <rPh sb="0" eb="3">
      <t>コウリギョウ</t>
    </rPh>
    <rPh sb="3" eb="6">
      <t>ジュウギョウシャ</t>
    </rPh>
    <rPh sb="6" eb="7">
      <t>スウ</t>
    </rPh>
    <phoneticPr fontId="17"/>
  </si>
  <si>
    <t>小売業年間商品販売額</t>
    <rPh sb="0" eb="3">
      <t>コウリギョウ</t>
    </rPh>
    <rPh sb="3" eb="5">
      <t>ネンカン</t>
    </rPh>
    <rPh sb="5" eb="7">
      <t>ショウヒン</t>
    </rPh>
    <rPh sb="7" eb="9">
      <t>ハンバイ</t>
    </rPh>
    <rPh sb="9" eb="10">
      <t>ガク</t>
    </rPh>
    <phoneticPr fontId="17"/>
  </si>
  <si>
    <t>製造業事業所数</t>
    <rPh sb="0" eb="3">
      <t>セイゾウギョウ</t>
    </rPh>
    <rPh sb="3" eb="6">
      <t>ジギョウショ</t>
    </rPh>
    <rPh sb="6" eb="7">
      <t>スウ</t>
    </rPh>
    <phoneticPr fontId="17"/>
  </si>
  <si>
    <t>従業者数</t>
    <rPh sb="0" eb="2">
      <t>ジュウギョウ</t>
    </rPh>
    <rPh sb="2" eb="3">
      <t>シャ</t>
    </rPh>
    <rPh sb="3" eb="4">
      <t>スウ</t>
    </rPh>
    <phoneticPr fontId="17"/>
  </si>
  <si>
    <t>製造品出荷額等</t>
    <rPh sb="0" eb="2">
      <t>セイゾウ</t>
    </rPh>
    <rPh sb="2" eb="3">
      <t>シナ</t>
    </rPh>
    <rPh sb="3" eb="5">
      <t>シュッカ</t>
    </rPh>
    <rPh sb="5" eb="6">
      <t>ガク</t>
    </rPh>
    <rPh sb="6" eb="7">
      <t>トウ</t>
    </rPh>
    <phoneticPr fontId="17"/>
  </si>
  <si>
    <t>従業者規模4～299人の製造業事業所数</t>
    <rPh sb="0" eb="2">
      <t>ジュウギョウ</t>
    </rPh>
    <rPh sb="2" eb="3">
      <t>シャ</t>
    </rPh>
    <rPh sb="3" eb="5">
      <t>キボ</t>
    </rPh>
    <rPh sb="10" eb="11">
      <t>ヒト</t>
    </rPh>
    <rPh sb="12" eb="15">
      <t>セイゾウギョウ</t>
    </rPh>
    <rPh sb="15" eb="17">
      <t>ジギョウ</t>
    </rPh>
    <rPh sb="17" eb="18">
      <t>ショ</t>
    </rPh>
    <rPh sb="18" eb="19">
      <t>スウ</t>
    </rPh>
    <phoneticPr fontId="17"/>
  </si>
  <si>
    <t>従業者規模4～299人の製造業従業者数</t>
    <phoneticPr fontId="8"/>
  </si>
  <si>
    <t>従業者規模4～299人の
製造業製造品出荷額等</t>
    <rPh sb="22" eb="23">
      <t>トウ</t>
    </rPh>
    <phoneticPr fontId="17"/>
  </si>
  <si>
    <t>田，畑面積</t>
  </si>
  <si>
    <t>ほ場整備済面積</t>
  </si>
  <si>
    <t>総農家戸数</t>
    <rPh sb="0" eb="1">
      <t>ソウ</t>
    </rPh>
    <rPh sb="1" eb="3">
      <t>ノウカ</t>
    </rPh>
    <rPh sb="3" eb="5">
      <t>コスウ</t>
    </rPh>
    <phoneticPr fontId="17"/>
  </si>
  <si>
    <t>販売農家戸数</t>
    <rPh sb="0" eb="2">
      <t>ハンバイ</t>
    </rPh>
    <rPh sb="2" eb="4">
      <t>ノウカ</t>
    </rPh>
    <rPh sb="4" eb="6">
      <t>コスウ</t>
    </rPh>
    <phoneticPr fontId="17"/>
  </si>
  <si>
    <t>認定農業者数</t>
    <rPh sb="0" eb="2">
      <t>ニンテイ</t>
    </rPh>
    <rPh sb="2" eb="5">
      <t>ノウギョウシャ</t>
    </rPh>
    <rPh sb="5" eb="6">
      <t>スウ</t>
    </rPh>
    <phoneticPr fontId="17"/>
  </si>
  <si>
    <t>ｋ㎡</t>
  </si>
  <si>
    <t>㎡</t>
  </si>
  <si>
    <t>床</t>
  </si>
  <si>
    <t>箇所</t>
  </si>
  <si>
    <t>‰</t>
  </si>
  <si>
    <t>ｔ</t>
  </si>
  <si>
    <t>－</t>
  </si>
  <si>
    <t>宇都宮市</t>
  </si>
  <si>
    <t>別記</t>
    <rPh sb="0" eb="2">
      <t>ベッキ</t>
    </rPh>
    <phoneticPr fontId="16"/>
  </si>
  <si>
    <t>道路</t>
    <rPh sb="0" eb="2">
      <t>ドウロ</t>
    </rPh>
    <phoneticPr fontId="6"/>
  </si>
  <si>
    <t>交通</t>
    <phoneticPr fontId="6"/>
  </si>
  <si>
    <t>交通</t>
    <rPh sb="0" eb="2">
      <t>コウツウ</t>
    </rPh>
    <phoneticPr fontId="8"/>
  </si>
  <si>
    <t>土地区画整理事業</t>
  </si>
  <si>
    <t>自治</t>
  </si>
  <si>
    <t>財政</t>
    <rPh sb="0" eb="2">
      <t>ザイセイ</t>
    </rPh>
    <phoneticPr fontId="16"/>
  </si>
  <si>
    <t>男女共同参画</t>
    <phoneticPr fontId="16"/>
  </si>
  <si>
    <t>市道改良済総延長</t>
  </si>
  <si>
    <t>市道舗装済総延長</t>
  </si>
  <si>
    <t>歩道延長</t>
    <rPh sb="0" eb="2">
      <t>ホドウ</t>
    </rPh>
    <rPh sb="2" eb="4">
      <t>エンチョウ</t>
    </rPh>
    <phoneticPr fontId="17"/>
  </si>
  <si>
    <t>地中化電線改良済総延長</t>
    <rPh sb="0" eb="2">
      <t>チチュウ</t>
    </rPh>
    <rPh sb="2" eb="3">
      <t>カ</t>
    </rPh>
    <rPh sb="3" eb="5">
      <t>デンセン</t>
    </rPh>
    <rPh sb="5" eb="7">
      <t>カイリョウ</t>
    </rPh>
    <rPh sb="7" eb="8">
      <t>ス</t>
    </rPh>
    <rPh sb="8" eb="9">
      <t>ソウ</t>
    </rPh>
    <phoneticPr fontId="17"/>
  </si>
  <si>
    <t>地中化電線計画総延長</t>
    <rPh sb="0" eb="2">
      <t>チチュウ</t>
    </rPh>
    <rPh sb="2" eb="3">
      <t>カ</t>
    </rPh>
    <rPh sb="3" eb="5">
      <t>デンセン</t>
    </rPh>
    <rPh sb="5" eb="7">
      <t>ケイカク</t>
    </rPh>
    <rPh sb="7" eb="8">
      <t>ソウ</t>
    </rPh>
    <phoneticPr fontId="17"/>
  </si>
  <si>
    <t>都市計画道路計画延長</t>
    <rPh sb="4" eb="6">
      <t>ドウロ</t>
    </rPh>
    <rPh sb="6" eb="8">
      <t>ケイカク</t>
    </rPh>
    <phoneticPr fontId="17"/>
  </si>
  <si>
    <t>都市計画道路整備済延長</t>
    <rPh sb="4" eb="6">
      <t>ドウロ</t>
    </rPh>
    <rPh sb="6" eb="8">
      <t>セイビ</t>
    </rPh>
    <phoneticPr fontId="17"/>
  </si>
  <si>
    <t>路線バス総車両数（民間）</t>
    <rPh sb="0" eb="2">
      <t>ロセン</t>
    </rPh>
    <rPh sb="4" eb="5">
      <t>ソウ</t>
    </rPh>
    <rPh sb="5" eb="7">
      <t>シャリョウ</t>
    </rPh>
    <rPh sb="7" eb="8">
      <t>スウ</t>
    </rPh>
    <rPh sb="9" eb="11">
      <t>ミンカン</t>
    </rPh>
    <phoneticPr fontId="17"/>
  </si>
  <si>
    <t>路線バス総車両数（市営）</t>
    <rPh sb="0" eb="2">
      <t>ロセン</t>
    </rPh>
    <rPh sb="4" eb="5">
      <t>ソウ</t>
    </rPh>
    <rPh sb="5" eb="7">
      <t>シャリョウ</t>
    </rPh>
    <rPh sb="7" eb="8">
      <t>スウ</t>
    </rPh>
    <rPh sb="9" eb="11">
      <t>シエイ</t>
    </rPh>
    <phoneticPr fontId="17"/>
  </si>
  <si>
    <t>ノンステップバス車両数（民営）</t>
    <rPh sb="8" eb="10">
      <t>シャリョウ</t>
    </rPh>
    <rPh sb="10" eb="11">
      <t>スウ</t>
    </rPh>
    <rPh sb="12" eb="14">
      <t>ミンエイ</t>
    </rPh>
    <phoneticPr fontId="17"/>
  </si>
  <si>
    <t>ノンステップバス車両数（市営）</t>
    <rPh sb="8" eb="10">
      <t>シャリョウ</t>
    </rPh>
    <rPh sb="10" eb="11">
      <t>スウ</t>
    </rPh>
    <rPh sb="12" eb="14">
      <t>シエイ</t>
    </rPh>
    <phoneticPr fontId="17"/>
  </si>
  <si>
    <t>自家用乗用車保有台数</t>
    <rPh sb="0" eb="3">
      <t>ジカヨウ</t>
    </rPh>
    <rPh sb="3" eb="6">
      <t>ジョウヨウシャ</t>
    </rPh>
    <rPh sb="6" eb="8">
      <t>ホユウ</t>
    </rPh>
    <rPh sb="8" eb="10">
      <t>ダイスウ</t>
    </rPh>
    <phoneticPr fontId="17"/>
  </si>
  <si>
    <t>ノンステップバスに対する補助金額</t>
    <rPh sb="9" eb="10">
      <t>タイ</t>
    </rPh>
    <rPh sb="12" eb="15">
      <t>ホジョキン</t>
    </rPh>
    <rPh sb="15" eb="16">
      <t>ガク</t>
    </rPh>
    <phoneticPr fontId="6"/>
  </si>
  <si>
    <t>DIDs面積</t>
    <rPh sb="4" eb="6">
      <t>メンセキ</t>
    </rPh>
    <phoneticPr fontId="17"/>
  </si>
  <si>
    <t>DIDs人口</t>
    <rPh sb="4" eb="6">
      <t>ジンコウ</t>
    </rPh>
    <phoneticPr fontId="17"/>
  </si>
  <si>
    <t>市街地再開発計画面積</t>
  </si>
  <si>
    <t>土地区画整理（面積）事業認可</t>
  </si>
  <si>
    <t>土地区画整理（面積）実施済面積</t>
  </si>
  <si>
    <t>CATV加入世帯数</t>
    <rPh sb="4" eb="6">
      <t>カニュウ</t>
    </rPh>
    <rPh sb="6" eb="8">
      <t>セタイ</t>
    </rPh>
    <rPh sb="8" eb="9">
      <t>スウ</t>
    </rPh>
    <phoneticPr fontId="17"/>
  </si>
  <si>
    <t>携帯電話普及率(PHSを含む）</t>
  </si>
  <si>
    <t>パソコン普及率</t>
  </si>
  <si>
    <t>自治会加入率</t>
    <rPh sb="0" eb="3">
      <t>ジチカイ</t>
    </rPh>
    <rPh sb="3" eb="5">
      <t>カニュウ</t>
    </rPh>
    <rPh sb="5" eb="6">
      <t>リツ</t>
    </rPh>
    <phoneticPr fontId="17"/>
  </si>
  <si>
    <t>財政力指数</t>
    <rPh sb="0" eb="2">
      <t>ザイセイ</t>
    </rPh>
    <rPh sb="2" eb="3">
      <t>リョク</t>
    </rPh>
    <rPh sb="3" eb="5">
      <t>シスウ</t>
    </rPh>
    <phoneticPr fontId="17"/>
  </si>
  <si>
    <t>経常収支比率</t>
    <rPh sb="0" eb="2">
      <t>ケイジョウ</t>
    </rPh>
    <rPh sb="2" eb="4">
      <t>シュウシ</t>
    </rPh>
    <rPh sb="4" eb="6">
      <t>ヒリツ</t>
    </rPh>
    <phoneticPr fontId="1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</si>
  <si>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7"/>
  </si>
  <si>
    <t>実質収支比率</t>
    <rPh sb="0" eb="2">
      <t>ジッシツ</t>
    </rPh>
    <rPh sb="2" eb="4">
      <t>シュウシ</t>
    </rPh>
    <rPh sb="4" eb="6">
      <t>ヒリツ</t>
    </rPh>
    <phoneticPr fontId="17"/>
  </si>
  <si>
    <t>市債残高</t>
    <rPh sb="0" eb="2">
      <t>シサイ</t>
    </rPh>
    <rPh sb="2" eb="4">
      <t>ザンダカ</t>
    </rPh>
    <phoneticPr fontId="17"/>
  </si>
  <si>
    <t>自主財源比率</t>
    <rPh sb="0" eb="2">
      <t>ジシュ</t>
    </rPh>
    <rPh sb="2" eb="4">
      <t>ザイゲン</t>
    </rPh>
    <rPh sb="4" eb="6">
      <t>ヒリツ</t>
    </rPh>
    <phoneticPr fontId="17"/>
  </si>
  <si>
    <t>義務的経費比率</t>
    <rPh sb="0" eb="3">
      <t>ギムテキ</t>
    </rPh>
    <rPh sb="3" eb="5">
      <t>ケイヒ</t>
    </rPh>
    <rPh sb="5" eb="7">
      <t>ヒリツ</t>
    </rPh>
    <phoneticPr fontId="17"/>
  </si>
  <si>
    <t>実質赤字比率</t>
    <rPh sb="0" eb="2">
      <t>ジッシツ</t>
    </rPh>
    <rPh sb="2" eb="4">
      <t>アカジ</t>
    </rPh>
    <rPh sb="4" eb="6">
      <t>ヒリツ</t>
    </rPh>
    <phoneticPr fontId="1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</si>
  <si>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7"/>
  </si>
  <si>
    <t>将来負担比率</t>
    <rPh sb="0" eb="2">
      <t>ショウライ</t>
    </rPh>
    <rPh sb="2" eb="4">
      <t>フタン</t>
    </rPh>
    <rPh sb="4" eb="6">
      <t>ヒリツ</t>
    </rPh>
    <phoneticPr fontId="17"/>
  </si>
  <si>
    <t>市職員総数</t>
    <rPh sb="0" eb="1">
      <t>シ</t>
    </rPh>
    <rPh sb="1" eb="3">
      <t>ショクイン</t>
    </rPh>
    <rPh sb="3" eb="4">
      <t>ソウ</t>
    </rPh>
    <rPh sb="4" eb="5">
      <t>スウ</t>
    </rPh>
    <phoneticPr fontId="17"/>
  </si>
  <si>
    <t>各種審議会等委員に占める女性の割合</t>
    <rPh sb="0" eb="2">
      <t>カクシュ</t>
    </rPh>
    <rPh sb="2" eb="5">
      <t>シンギカイ</t>
    </rPh>
    <rPh sb="5" eb="6">
      <t>トウ</t>
    </rPh>
    <rPh sb="6" eb="8">
      <t>イイン</t>
    </rPh>
    <rPh sb="9" eb="10">
      <t>シ</t>
    </rPh>
    <rPh sb="12" eb="14">
      <t>ジョセイ</t>
    </rPh>
    <rPh sb="15" eb="17">
      <t>ワリアイ</t>
    </rPh>
    <phoneticPr fontId="18"/>
  </si>
  <si>
    <t>15～34歳人口</t>
    <rPh sb="5" eb="6">
      <t>サイ</t>
    </rPh>
    <rPh sb="6" eb="8">
      <t>ジンコウ</t>
    </rPh>
    <phoneticPr fontId="17"/>
  </si>
  <si>
    <t>15～34歳人口の非労働力者のうち家事・通学していない者</t>
    <rPh sb="5" eb="6">
      <t>サイ</t>
    </rPh>
    <rPh sb="6" eb="8">
      <t>ジンコウ</t>
    </rPh>
    <rPh sb="9" eb="10">
      <t>ヒ</t>
    </rPh>
    <rPh sb="10" eb="13">
      <t>ロウドウリョク</t>
    </rPh>
    <rPh sb="13" eb="14">
      <t>シャ</t>
    </rPh>
    <rPh sb="17" eb="19">
      <t>カジ</t>
    </rPh>
    <rPh sb="20" eb="22">
      <t>ツウガク</t>
    </rPh>
    <rPh sb="27" eb="28">
      <t>モノ</t>
    </rPh>
    <phoneticPr fontId="17"/>
  </si>
  <si>
    <t>15～19歳女性の労働力人口</t>
  </si>
  <si>
    <t>20～24歳女性の労働力人口</t>
  </si>
  <si>
    <t>25～29歳女性の労働力人口</t>
    <rPh sb="9" eb="12">
      <t>ロウドウリョク</t>
    </rPh>
    <rPh sb="12" eb="14">
      <t>ジンコウ</t>
    </rPh>
    <phoneticPr fontId="17"/>
  </si>
  <si>
    <t>40～44歳女性の労働力人口</t>
    <rPh sb="5" eb="6">
      <t>サイ</t>
    </rPh>
    <rPh sb="6" eb="8">
      <t>ジョセイ</t>
    </rPh>
    <rPh sb="9" eb="12">
      <t>ロウドウリョク</t>
    </rPh>
    <rPh sb="12" eb="14">
      <t>ジンコウ</t>
    </rPh>
    <phoneticPr fontId="17"/>
  </si>
  <si>
    <t>45～49歳女性の労働力人口</t>
  </si>
  <si>
    <t>55～59歳女性の労働力人口</t>
  </si>
  <si>
    <t>60～64歳女性の労働力人口</t>
  </si>
  <si>
    <t>65～69歳女性の労働力人口</t>
  </si>
  <si>
    <t>70～74歳女性の労働力人口</t>
  </si>
  <si>
    <t>75～79歳女性の労働力人口</t>
  </si>
  <si>
    <t>80～84歳女性の労働力人口</t>
  </si>
  <si>
    <t>85歳以上女性の労働力人口</t>
    <rPh sb="2" eb="3">
      <t>サイ</t>
    </rPh>
    <rPh sb="3" eb="5">
      <t>イジョウ</t>
    </rPh>
    <phoneticPr fontId="17"/>
  </si>
  <si>
    <t>15～19歳女性人口（労働力不詳を除く）</t>
    <phoneticPr fontId="6"/>
  </si>
  <si>
    <t>20～24歳女性人口（労働力不詳を除く）</t>
  </si>
  <si>
    <t>25～29歳女性人口（労働力不詳を除く）</t>
    <rPh sb="5" eb="6">
      <t>サイ</t>
    </rPh>
    <rPh sb="6" eb="8">
      <t>ジョセイ</t>
    </rPh>
    <rPh sb="8" eb="10">
      <t>ジンコウ</t>
    </rPh>
    <rPh sb="11" eb="14">
      <t>ロウドウリョク</t>
    </rPh>
    <rPh sb="14" eb="16">
      <t>フショウ</t>
    </rPh>
    <rPh sb="17" eb="18">
      <t>ノゾ</t>
    </rPh>
    <phoneticPr fontId="17"/>
  </si>
  <si>
    <t>30～34歳女性人口（労働力不詳を除く）</t>
    <rPh sb="5" eb="6">
      <t>サイ</t>
    </rPh>
    <rPh sb="6" eb="8">
      <t>ジョセイ</t>
    </rPh>
    <rPh sb="8" eb="10">
      <t>ジンコウ</t>
    </rPh>
    <phoneticPr fontId="17"/>
  </si>
  <si>
    <t>35～39歳女性人口（労働力不詳を除く）</t>
    <rPh sb="8" eb="10">
      <t>ジンコウ</t>
    </rPh>
    <phoneticPr fontId="17"/>
  </si>
  <si>
    <t>40～44歳女性人口（労働力不詳を除く）</t>
    <rPh sb="5" eb="6">
      <t>サイ</t>
    </rPh>
    <rPh sb="6" eb="8">
      <t>ジョセイ</t>
    </rPh>
    <phoneticPr fontId="17"/>
  </si>
  <si>
    <t>45～49歳女性人口（労働力不詳を除く）</t>
  </si>
  <si>
    <t>50～54歳女性人口（労働力不詳を除く）</t>
  </si>
  <si>
    <t>55～59歳女性人口（労働力不詳を除く）</t>
  </si>
  <si>
    <t>60～64歳女性人口（労働力不詳を除く）</t>
  </si>
  <si>
    <t>65～69歳女性人口（労働力不詳を除く）</t>
  </si>
  <si>
    <t>70～74歳女性人口（労働力不詳を除く）</t>
  </si>
  <si>
    <t>75～79歳女性人口（労働力不詳を除く）</t>
  </si>
  <si>
    <t>80～84歳女性人口（労働力不詳を除く）</t>
  </si>
  <si>
    <t>85歳以上女性人口（労働力不詳を除く）</t>
    <rPh sb="2" eb="3">
      <t>サイ</t>
    </rPh>
    <rPh sb="3" eb="5">
      <t>イジョウ</t>
    </rPh>
    <phoneticPr fontId="17"/>
  </si>
  <si>
    <t>ｈａ</t>
  </si>
  <si>
    <t>-</t>
  </si>
  <si>
    <t>-</t>
    <phoneticPr fontId="8"/>
  </si>
  <si>
    <t>50～54歳女性の労働力人口</t>
  </si>
  <si>
    <t>‐</t>
  </si>
  <si>
    <t>従業者規模4～299人の
製造業従業者数</t>
  </si>
  <si>
    <t>エコファーマーの認定数</t>
  </si>
  <si>
    <t>日本語指導が必要な外国人児童生徒数</t>
  </si>
  <si>
    <t>自治体コード</t>
    <rPh sb="0" eb="3">
      <t>ジチタイ</t>
    </rPh>
    <phoneticPr fontId="3"/>
  </si>
  <si>
    <t>中核市移行前</t>
    <rPh sb="0" eb="3">
      <t>チュウカクシ</t>
    </rPh>
    <rPh sb="3" eb="5">
      <t>イコウ</t>
    </rPh>
    <rPh sb="5" eb="6">
      <t>マエ</t>
    </rPh>
    <phoneticPr fontId="3"/>
  </si>
  <si>
    <t>都市名</t>
    <rPh sb="0" eb="3">
      <t>トシメイ</t>
    </rPh>
    <phoneticPr fontId="6"/>
  </si>
  <si>
    <t>順　位</t>
    <rPh sb="0" eb="1">
      <t>ジュン</t>
    </rPh>
    <rPh sb="2" eb="3">
      <t>クライ</t>
    </rPh>
    <phoneticPr fontId="3"/>
  </si>
  <si>
    <t>都市名</t>
    <rPh sb="0" eb="3">
      <t>トシメイ</t>
    </rPh>
    <phoneticPr fontId="3"/>
  </si>
  <si>
    <t>盛岡市</t>
    <rPh sb="0" eb="3">
      <t>モリオカシ</t>
    </rPh>
    <phoneticPr fontId="3"/>
  </si>
  <si>
    <t>① 行政分野を選択してください。</t>
    <rPh sb="2" eb="4">
      <t>ギョウセイ</t>
    </rPh>
    <rPh sb="4" eb="6">
      <t>ブンヤ</t>
    </rPh>
    <rPh sb="7" eb="9">
      <t>センタク</t>
    </rPh>
    <phoneticPr fontId="3"/>
  </si>
  <si>
    <t>② 項目を選択してください。</t>
    <rPh sb="2" eb="4">
      <t>コウモク</t>
    </rPh>
    <rPh sb="5" eb="7">
      <t>センタク</t>
    </rPh>
    <phoneticPr fontId="3"/>
  </si>
  <si>
    <t>⇒</t>
    <phoneticPr fontId="3"/>
  </si>
  <si>
    <t>医療</t>
    <phoneticPr fontId="8"/>
  </si>
  <si>
    <t>介護・高齢</t>
    <rPh sb="0" eb="2">
      <t>カイゴ</t>
    </rPh>
    <rPh sb="3" eb="5">
      <t>コウレイ</t>
    </rPh>
    <phoneticPr fontId="8"/>
  </si>
  <si>
    <t>公園・住宅・上下水道</t>
    <rPh sb="0" eb="2">
      <t>コウエン</t>
    </rPh>
    <rPh sb="3" eb="5">
      <t>ジュウタク</t>
    </rPh>
    <rPh sb="6" eb="8">
      <t>ジョウゲ</t>
    </rPh>
    <rPh sb="8" eb="10">
      <t>スイドウ</t>
    </rPh>
    <phoneticPr fontId="8"/>
  </si>
  <si>
    <t>生活安全</t>
    <rPh sb="0" eb="2">
      <t>セイカツ</t>
    </rPh>
    <rPh sb="2" eb="4">
      <t>アンゼン</t>
    </rPh>
    <phoneticPr fontId="6"/>
  </si>
  <si>
    <t>観光・商業</t>
    <rPh sb="0" eb="2">
      <t>カンコウ</t>
    </rPh>
    <rPh sb="3" eb="5">
      <t>ショウギョウ</t>
    </rPh>
    <phoneticPr fontId="8"/>
  </si>
  <si>
    <t>工業・農業</t>
    <rPh sb="0" eb="2">
      <t>コウギョウ</t>
    </rPh>
    <rPh sb="3" eb="5">
      <t>ノウギョウ</t>
    </rPh>
    <phoneticPr fontId="8"/>
  </si>
  <si>
    <t>都市整備</t>
    <rPh sb="0" eb="2">
      <t>トシ</t>
    </rPh>
    <rPh sb="2" eb="4">
      <t>セイビ</t>
    </rPh>
    <phoneticPr fontId="8"/>
  </si>
  <si>
    <t>財政等</t>
    <rPh sb="0" eb="2">
      <t>ザイセイ</t>
    </rPh>
    <rPh sb="2" eb="3">
      <t>トウ</t>
    </rPh>
    <phoneticPr fontId="3"/>
  </si>
  <si>
    <t>調査未実施</t>
    <rPh sb="0" eb="2">
      <t>チョウサ</t>
    </rPh>
    <rPh sb="2" eb="5">
      <t>ミジッシ</t>
    </rPh>
    <phoneticPr fontId="3"/>
  </si>
  <si>
    <t>障がい者福祉</t>
    <phoneticPr fontId="8"/>
  </si>
  <si>
    <t>盛岡市議会情報データベース</t>
    <rPh sb="0" eb="2">
      <t>モリオカ</t>
    </rPh>
    <rPh sb="2" eb="3">
      <t>シ</t>
    </rPh>
    <rPh sb="3" eb="5">
      <t>ギカイ</t>
    </rPh>
    <rPh sb="5" eb="7">
      <t>ジョウホウ</t>
    </rPh>
    <phoneticPr fontId="3"/>
  </si>
  <si>
    <t>③行政水準調査による中核市比較（実数編）</t>
    <rPh sb="1" eb="3">
      <t>ギョウセイ</t>
    </rPh>
    <rPh sb="3" eb="5">
      <t>スイジュン</t>
    </rPh>
    <rPh sb="5" eb="7">
      <t>チョウサ</t>
    </rPh>
    <rPh sb="10" eb="13">
      <t>チュウカクシ</t>
    </rPh>
    <rPh sb="13" eb="15">
      <t>ヒカク</t>
    </rPh>
    <rPh sb="16" eb="18">
      <t>ジッスウ</t>
    </rPh>
    <rPh sb="18" eb="19">
      <t>ヘン</t>
    </rPh>
    <phoneticPr fontId="3"/>
  </si>
  <si>
    <t>行政水準調査による中核市比較（実数編）一覧表</t>
    <rPh sb="0" eb="2">
      <t>ギョウセイ</t>
    </rPh>
    <rPh sb="2" eb="4">
      <t>スイジュン</t>
    </rPh>
    <rPh sb="4" eb="6">
      <t>チョウサ</t>
    </rPh>
    <rPh sb="9" eb="12">
      <t>チュウカクシ</t>
    </rPh>
    <rPh sb="12" eb="14">
      <t>ヒカク</t>
    </rPh>
    <rPh sb="15" eb="17">
      <t>ジッスウ</t>
    </rPh>
    <rPh sb="17" eb="18">
      <t>ヘン</t>
    </rPh>
    <rPh sb="19" eb="21">
      <t>イチラン</t>
    </rPh>
    <rPh sb="21" eb="22">
      <t>ヒョウ</t>
    </rPh>
    <phoneticPr fontId="3"/>
  </si>
  <si>
    <t>行政水準調査による中核市比較（実数編）</t>
    <rPh sb="0" eb="2">
      <t>ギョウセイ</t>
    </rPh>
    <rPh sb="2" eb="4">
      <t>スイジュン</t>
    </rPh>
    <rPh sb="4" eb="6">
      <t>チョウサ</t>
    </rPh>
    <rPh sb="9" eb="12">
      <t>チュウカクシ</t>
    </rPh>
    <rPh sb="12" eb="14">
      <t>ヒカク</t>
    </rPh>
    <rPh sb="15" eb="17">
      <t>ジッスウ</t>
    </rPh>
    <rPh sb="17" eb="18">
      <t>ヘン</t>
    </rPh>
    <phoneticPr fontId="3"/>
  </si>
  <si>
    <t>財政等</t>
    <rPh sb="0" eb="3">
      <t>ザイセイトウ</t>
    </rPh>
    <phoneticPr fontId="3"/>
  </si>
  <si>
    <t>市域面積</t>
    <rPh sb="0" eb="2">
      <t>シイキ</t>
    </rPh>
    <rPh sb="2" eb="4">
      <t>メンセキ</t>
    </rPh>
    <phoneticPr fontId="37"/>
  </si>
  <si>
    <t>住民基本台帳登録人口</t>
    <rPh sb="0" eb="2">
      <t>ジュウミン</t>
    </rPh>
    <rPh sb="2" eb="4">
      <t>キホン</t>
    </rPh>
    <rPh sb="4" eb="6">
      <t>ダイチョウ</t>
    </rPh>
    <rPh sb="6" eb="8">
      <t>トウロク</t>
    </rPh>
    <rPh sb="8" eb="10">
      <t>ジンコウ</t>
    </rPh>
    <phoneticPr fontId="37"/>
  </si>
  <si>
    <t>年少人口比率（0～14歳）</t>
    <rPh sb="4" eb="6">
      <t>ヒリツ</t>
    </rPh>
    <rPh sb="11" eb="12">
      <t>サイ</t>
    </rPh>
    <phoneticPr fontId="37"/>
  </si>
  <si>
    <t>生産年齢人口比率
（15～64歳）</t>
    <rPh sb="15" eb="16">
      <t>サイ</t>
    </rPh>
    <phoneticPr fontId="37"/>
  </si>
  <si>
    <t>老年人口比率（65歳～）</t>
    <rPh sb="7" eb="10">
      <t>６５サイ</t>
    </rPh>
    <phoneticPr fontId="37"/>
  </si>
  <si>
    <t>0～5歳人口</t>
    <rPh sb="3" eb="4">
      <t>サイ</t>
    </rPh>
    <rPh sb="4" eb="6">
      <t>ジンコウ</t>
    </rPh>
    <phoneticPr fontId="38"/>
  </si>
  <si>
    <t>12歳未満人口</t>
    <rPh sb="2" eb="3">
      <t>サイ</t>
    </rPh>
    <rPh sb="3" eb="5">
      <t>ミマン</t>
    </rPh>
    <rPh sb="5" eb="7">
      <t>ジンコウ</t>
    </rPh>
    <phoneticPr fontId="37"/>
  </si>
  <si>
    <t>18歳未満人口</t>
    <rPh sb="2" eb="3">
      <t>サイ</t>
    </rPh>
    <rPh sb="3" eb="5">
      <t>ミマン</t>
    </rPh>
    <rPh sb="5" eb="7">
      <t>ジンコウ</t>
    </rPh>
    <phoneticPr fontId="37"/>
  </si>
  <si>
    <t>75歳以上人口</t>
    <rPh sb="2" eb="3">
      <t>サイ</t>
    </rPh>
    <rPh sb="3" eb="5">
      <t>イジョウ</t>
    </rPh>
    <rPh sb="5" eb="7">
      <t>ジンコウ</t>
    </rPh>
    <phoneticPr fontId="37"/>
  </si>
  <si>
    <t>世帯数</t>
    <rPh sb="0" eb="2">
      <t>セタイ</t>
    </rPh>
    <rPh sb="2" eb="3">
      <t>スウ</t>
    </rPh>
    <phoneticPr fontId="37"/>
  </si>
  <si>
    <t>住民基本台帳登録人口のうち外国人数</t>
    <rPh sb="0" eb="2">
      <t>ジュウミン</t>
    </rPh>
    <rPh sb="2" eb="4">
      <t>キホン</t>
    </rPh>
    <rPh sb="4" eb="6">
      <t>ダイチョウ</t>
    </rPh>
    <rPh sb="6" eb="8">
      <t>トウロク</t>
    </rPh>
    <rPh sb="8" eb="10">
      <t>ジンコウ</t>
    </rPh>
    <rPh sb="13" eb="15">
      <t>ガイコク</t>
    </rPh>
    <rPh sb="15" eb="16">
      <t>ジン</t>
    </rPh>
    <rPh sb="16" eb="17">
      <t>スウ</t>
    </rPh>
    <phoneticPr fontId="37"/>
  </si>
  <si>
    <t>推計人口</t>
    <rPh sb="0" eb="2">
      <t>スイケイ</t>
    </rPh>
    <rPh sb="2" eb="4">
      <t>ジンコウ</t>
    </rPh>
    <phoneticPr fontId="37"/>
  </si>
  <si>
    <t>夜間人口（国勢調査）</t>
    <rPh sb="0" eb="2">
      <t>ヤカン</t>
    </rPh>
    <rPh sb="2" eb="4">
      <t>ジンコウ</t>
    </rPh>
    <rPh sb="5" eb="7">
      <t>コクセイ</t>
    </rPh>
    <rPh sb="7" eb="9">
      <t>チョウサ</t>
    </rPh>
    <phoneticPr fontId="37"/>
  </si>
  <si>
    <t>昼間人口（国勢調査）</t>
    <rPh sb="0" eb="2">
      <t>チュウカン</t>
    </rPh>
    <rPh sb="2" eb="4">
      <t>ジンコウ</t>
    </rPh>
    <rPh sb="5" eb="7">
      <t>コクセイ</t>
    </rPh>
    <rPh sb="7" eb="9">
      <t>チョウサ</t>
    </rPh>
    <phoneticPr fontId="37"/>
  </si>
  <si>
    <t>生涯学習センター（公民館）利用者数</t>
    <rPh sb="0" eb="2">
      <t>ショウガイ</t>
    </rPh>
    <rPh sb="2" eb="4">
      <t>ガクシュウ</t>
    </rPh>
    <rPh sb="9" eb="12">
      <t>コウミンカン</t>
    </rPh>
    <rPh sb="13" eb="16">
      <t>リヨウシャ</t>
    </rPh>
    <rPh sb="16" eb="17">
      <t>スウ</t>
    </rPh>
    <phoneticPr fontId="38"/>
  </si>
  <si>
    <t>市立図書館年間貸出数</t>
    <rPh sb="0" eb="2">
      <t>シリツ</t>
    </rPh>
    <rPh sb="2" eb="5">
      <t>トショカン</t>
    </rPh>
    <rPh sb="5" eb="7">
      <t>ネンカン</t>
    </rPh>
    <rPh sb="7" eb="9">
      <t>カシダシ</t>
    </rPh>
    <rPh sb="9" eb="10">
      <t>スウ</t>
    </rPh>
    <phoneticPr fontId="37"/>
  </si>
  <si>
    <t>市立図書館における児童書の貸出数</t>
    <rPh sb="0" eb="2">
      <t>シリツ</t>
    </rPh>
    <rPh sb="2" eb="5">
      <t>トショカン</t>
    </rPh>
    <rPh sb="9" eb="12">
      <t>ジドウショ</t>
    </rPh>
    <rPh sb="13" eb="15">
      <t>カシダシ</t>
    </rPh>
    <rPh sb="15" eb="16">
      <t>スウ</t>
    </rPh>
    <phoneticPr fontId="37"/>
  </si>
  <si>
    <t>市立図書館蔵書数</t>
    <rPh sb="0" eb="2">
      <t>シリツ</t>
    </rPh>
    <rPh sb="2" eb="5">
      <t>トショカン</t>
    </rPh>
    <rPh sb="5" eb="7">
      <t>ゾウショ</t>
    </rPh>
    <rPh sb="7" eb="8">
      <t>スウ</t>
    </rPh>
    <phoneticPr fontId="37"/>
  </si>
  <si>
    <t>学校と地域が連携して，学校を支援する協議会等を設置している小学校及び中学校数（市立）</t>
    <rPh sb="37" eb="38">
      <t>スウ</t>
    </rPh>
    <rPh sb="39" eb="41">
      <t>シリツ</t>
    </rPh>
    <phoneticPr fontId="37"/>
  </si>
  <si>
    <t>放課後児童クラブ設置数</t>
  </si>
  <si>
    <t>市立文化財展示施設等の延べ床面積</t>
    <rPh sb="0" eb="2">
      <t>シリツ</t>
    </rPh>
    <rPh sb="2" eb="5">
      <t>ブンカザイ</t>
    </rPh>
    <rPh sb="7" eb="9">
      <t>シセツ</t>
    </rPh>
    <rPh sb="9" eb="10">
      <t>トウ</t>
    </rPh>
    <phoneticPr fontId="37"/>
  </si>
  <si>
    <t>市立文化財収蔵施設等の延べ床面積</t>
    <rPh sb="0" eb="2">
      <t>シリツ</t>
    </rPh>
    <rPh sb="2" eb="5">
      <t>ブンカザイ</t>
    </rPh>
    <rPh sb="5" eb="7">
      <t>シュウゾウ</t>
    </rPh>
    <rPh sb="7" eb="9">
      <t>シセツ</t>
    </rPh>
    <rPh sb="9" eb="10">
      <t>トウ</t>
    </rPh>
    <rPh sb="11" eb="12">
      <t>ノ</t>
    </rPh>
    <rPh sb="13" eb="16">
      <t>ユカメンセキ</t>
    </rPh>
    <phoneticPr fontId="37"/>
  </si>
  <si>
    <t>公会堂，市民会館大ホール収容定員（市立の施設）</t>
    <rPh sb="8" eb="9">
      <t>ダイ</t>
    </rPh>
    <rPh sb="14" eb="15">
      <t>サダム</t>
    </rPh>
    <rPh sb="15" eb="16">
      <t>イン</t>
    </rPh>
    <rPh sb="17" eb="19">
      <t>シリツ</t>
    </rPh>
    <rPh sb="20" eb="22">
      <t>シセツ</t>
    </rPh>
    <phoneticPr fontId="38"/>
  </si>
  <si>
    <t>公会堂，市民会館利用者数
（市立の施設）</t>
    <rPh sb="8" eb="11">
      <t>リヨウシャ</t>
    </rPh>
    <rPh sb="11" eb="12">
      <t>スウ</t>
    </rPh>
    <rPh sb="14" eb="16">
      <t>シリツ</t>
    </rPh>
    <rPh sb="17" eb="19">
      <t>シセツ</t>
    </rPh>
    <phoneticPr fontId="39"/>
  </si>
  <si>
    <r>
      <t>公会堂，</t>
    </r>
    <r>
      <rPr>
        <sz val="9"/>
        <color indexed="10"/>
        <rFont val="ＭＳ 明朝"/>
        <family val="1"/>
        <charset val="128"/>
      </rPr>
      <t>会館等</t>
    </r>
    <r>
      <rPr>
        <sz val="9"/>
        <rFont val="ＭＳ 明朝"/>
        <family val="1"/>
        <charset val="128"/>
      </rPr>
      <t>大ホール収容定員（市立以外の施設）</t>
    </r>
    <rPh sb="6" eb="7">
      <t>トウ</t>
    </rPh>
    <rPh sb="7" eb="8">
      <t>ダイ</t>
    </rPh>
    <rPh sb="13" eb="14">
      <t>サダム</t>
    </rPh>
    <rPh sb="14" eb="15">
      <t>イン</t>
    </rPh>
    <rPh sb="18" eb="20">
      <t>イガイ</t>
    </rPh>
    <phoneticPr fontId="38"/>
  </si>
  <si>
    <t>幼稚園在園者数（市立，市立以外の計）</t>
    <rPh sb="3" eb="4">
      <t>ザイ</t>
    </rPh>
    <phoneticPr fontId="37"/>
  </si>
  <si>
    <t>市立小学校数</t>
    <rPh sb="5" eb="6">
      <t>スウ</t>
    </rPh>
    <phoneticPr fontId="37"/>
  </si>
  <si>
    <t>市立小学校教員数</t>
    <rPh sb="5" eb="7">
      <t>キョウイン</t>
    </rPh>
    <rPh sb="7" eb="8">
      <t>スウ</t>
    </rPh>
    <phoneticPr fontId="37"/>
  </si>
  <si>
    <t>市立中学校数</t>
    <rPh sb="5" eb="6">
      <t>スウ</t>
    </rPh>
    <phoneticPr fontId="37"/>
  </si>
  <si>
    <t>市立中学校教員数</t>
    <rPh sb="5" eb="7">
      <t>キョウイン</t>
    </rPh>
    <rPh sb="7" eb="8">
      <t>スウ</t>
    </rPh>
    <phoneticPr fontId="37"/>
  </si>
  <si>
    <t>市立中学校生徒数のうち帰国子女数</t>
    <rPh sb="0" eb="2">
      <t>シリツ</t>
    </rPh>
    <rPh sb="2" eb="5">
      <t>チュウガッコウ</t>
    </rPh>
    <rPh sb="5" eb="8">
      <t>セイトスウ</t>
    </rPh>
    <rPh sb="11" eb="15">
      <t>キコクシジョ</t>
    </rPh>
    <rPh sb="15" eb="16">
      <t>スウ</t>
    </rPh>
    <phoneticPr fontId="37"/>
  </si>
  <si>
    <t>市立中学校英語授業助手数</t>
    <rPh sb="5" eb="7">
      <t>エイゴ</t>
    </rPh>
    <rPh sb="7" eb="9">
      <t>ジュギョウ</t>
    </rPh>
    <rPh sb="9" eb="11">
      <t>ジョシュ</t>
    </rPh>
    <rPh sb="11" eb="12">
      <t>スウ</t>
    </rPh>
    <phoneticPr fontId="37"/>
  </si>
  <si>
    <t>市立小中学校の耐震化率（校舎・体育館）</t>
    <rPh sb="0" eb="2">
      <t>シリツ</t>
    </rPh>
    <rPh sb="2" eb="6">
      <t>ショウチュウガッコウ</t>
    </rPh>
    <rPh sb="7" eb="10">
      <t>タイシンカ</t>
    </rPh>
    <rPh sb="10" eb="11">
      <t>リツ</t>
    </rPh>
    <rPh sb="12" eb="14">
      <t>コウシャ</t>
    </rPh>
    <rPh sb="15" eb="17">
      <t>タイイク</t>
    </rPh>
    <rPh sb="17" eb="18">
      <t>カン</t>
    </rPh>
    <phoneticPr fontId="37"/>
  </si>
  <si>
    <t>市立小学校図書館図書の充足率</t>
    <rPh sb="0" eb="2">
      <t>シリツ</t>
    </rPh>
    <rPh sb="2" eb="4">
      <t>ショウガク</t>
    </rPh>
    <rPh sb="4" eb="5">
      <t>コウ</t>
    </rPh>
    <rPh sb="5" eb="8">
      <t>トショカン</t>
    </rPh>
    <rPh sb="8" eb="10">
      <t>トショ</t>
    </rPh>
    <rPh sb="11" eb="14">
      <t>ジュウソクリツ</t>
    </rPh>
    <phoneticPr fontId="37"/>
  </si>
  <si>
    <t>市立中学校図書館図書の充足率</t>
    <rPh sb="0" eb="2">
      <t>シリツ</t>
    </rPh>
    <rPh sb="2" eb="4">
      <t>チュウガク</t>
    </rPh>
    <rPh sb="4" eb="5">
      <t>コウ</t>
    </rPh>
    <rPh sb="5" eb="8">
      <t>トショカン</t>
    </rPh>
    <rPh sb="8" eb="10">
      <t>トショ</t>
    </rPh>
    <rPh sb="11" eb="14">
      <t>ジュウソクリツ</t>
    </rPh>
    <phoneticPr fontId="37"/>
  </si>
  <si>
    <t>栄養職員を配置している市立小・中学校数</t>
    <rPh sb="5" eb="7">
      <t>ハイチ</t>
    </rPh>
    <rPh sb="11" eb="13">
      <t>イチリツ</t>
    </rPh>
    <rPh sb="13" eb="14">
      <t>ショウ</t>
    </rPh>
    <rPh sb="15" eb="18">
      <t>チュウガッコウ</t>
    </rPh>
    <rPh sb="18" eb="19">
      <t>スウ</t>
    </rPh>
    <phoneticPr fontId="37"/>
  </si>
  <si>
    <t>栄養職員人数（市立小・中学校）</t>
    <rPh sb="0" eb="2">
      <t>エイヨウ</t>
    </rPh>
    <rPh sb="2" eb="4">
      <t>ショクイン</t>
    </rPh>
    <rPh sb="4" eb="6">
      <t>ニンズウ</t>
    </rPh>
    <rPh sb="7" eb="9">
      <t>シリツ</t>
    </rPh>
    <rPh sb="9" eb="10">
      <t>ショウ</t>
    </rPh>
    <rPh sb="11" eb="14">
      <t>チュウガッコウ</t>
    </rPh>
    <phoneticPr fontId="37"/>
  </si>
  <si>
    <t>栄養教諭人数（市立小・中学校）</t>
    <rPh sb="0" eb="2">
      <t>エイヨウ</t>
    </rPh>
    <rPh sb="2" eb="4">
      <t>キョウユ</t>
    </rPh>
    <rPh sb="4" eb="6">
      <t>ニンズウ</t>
    </rPh>
    <rPh sb="7" eb="9">
      <t>シリツ</t>
    </rPh>
    <rPh sb="9" eb="10">
      <t>ショウ</t>
    </rPh>
    <rPh sb="11" eb="14">
      <t>チュウガッコウ</t>
    </rPh>
    <phoneticPr fontId="37"/>
  </si>
  <si>
    <t>学校給食センター数</t>
    <rPh sb="8" eb="9">
      <t>スウ</t>
    </rPh>
    <phoneticPr fontId="37"/>
  </si>
  <si>
    <t>栄養職員を配置している学校給食センター数</t>
    <rPh sb="19" eb="20">
      <t>スウ</t>
    </rPh>
    <phoneticPr fontId="37"/>
  </si>
  <si>
    <t>栄養職員人数（学校給食センター）</t>
    <rPh sb="0" eb="2">
      <t>エイヨウ</t>
    </rPh>
    <rPh sb="2" eb="4">
      <t>ショクイン</t>
    </rPh>
    <rPh sb="4" eb="6">
      <t>ニンズウ</t>
    </rPh>
    <rPh sb="7" eb="9">
      <t>ガッコウ</t>
    </rPh>
    <rPh sb="9" eb="11">
      <t>キュウショク</t>
    </rPh>
    <phoneticPr fontId="37"/>
  </si>
  <si>
    <t>栄養教諭人数（学校給食センター）</t>
    <rPh sb="0" eb="2">
      <t>エイヨウ</t>
    </rPh>
    <rPh sb="2" eb="4">
      <t>キョウユ</t>
    </rPh>
    <rPh sb="4" eb="6">
      <t>ニンズウ</t>
    </rPh>
    <rPh sb="7" eb="9">
      <t>ガッコウ</t>
    </rPh>
    <rPh sb="9" eb="11">
      <t>キュウショク</t>
    </rPh>
    <phoneticPr fontId="37"/>
  </si>
  <si>
    <t>体育館箇所数</t>
    <rPh sb="0" eb="3">
      <t>タイイクカン</t>
    </rPh>
    <rPh sb="3" eb="5">
      <t>カショ</t>
    </rPh>
    <rPh sb="5" eb="6">
      <t>カズ</t>
    </rPh>
    <phoneticPr fontId="38"/>
  </si>
  <si>
    <t>体育館延床面積</t>
    <rPh sb="0" eb="3">
      <t>タイイクカン</t>
    </rPh>
    <rPh sb="3" eb="4">
      <t>ノ</t>
    </rPh>
    <rPh sb="4" eb="5">
      <t>ユカ</t>
    </rPh>
    <rPh sb="5" eb="7">
      <t>メンセキ</t>
    </rPh>
    <phoneticPr fontId="38"/>
  </si>
  <si>
    <t>陸上競技場箇所数</t>
    <rPh sb="0" eb="2">
      <t>リクジョウ</t>
    </rPh>
    <rPh sb="2" eb="5">
      <t>キョウギジョウ</t>
    </rPh>
    <rPh sb="5" eb="7">
      <t>カショ</t>
    </rPh>
    <rPh sb="7" eb="8">
      <t>カズ</t>
    </rPh>
    <phoneticPr fontId="37"/>
  </si>
  <si>
    <t>陸上競技場敷地面積</t>
    <rPh sb="0" eb="2">
      <t>リクジョウ</t>
    </rPh>
    <rPh sb="2" eb="5">
      <t>キョウギジョウ</t>
    </rPh>
    <rPh sb="5" eb="7">
      <t>シキチ</t>
    </rPh>
    <rPh sb="7" eb="9">
      <t>メンセキ</t>
    </rPh>
    <phoneticPr fontId="37"/>
  </si>
  <si>
    <t>野球場箇所数</t>
    <rPh sb="0" eb="3">
      <t>ヤキュウジョウ</t>
    </rPh>
    <rPh sb="3" eb="5">
      <t>カショ</t>
    </rPh>
    <rPh sb="5" eb="6">
      <t>カズ</t>
    </rPh>
    <phoneticPr fontId="37"/>
  </si>
  <si>
    <t>野球場敷地面積</t>
    <rPh sb="0" eb="3">
      <t>ヤキュウジョウ</t>
    </rPh>
    <rPh sb="3" eb="5">
      <t>シキチ</t>
    </rPh>
    <rPh sb="5" eb="7">
      <t>メンセキ</t>
    </rPh>
    <phoneticPr fontId="37"/>
  </si>
  <si>
    <t>プール箇所数</t>
    <rPh sb="3" eb="5">
      <t>カショ</t>
    </rPh>
    <rPh sb="5" eb="6">
      <t>カズ</t>
    </rPh>
    <phoneticPr fontId="37"/>
  </si>
  <si>
    <t>プール水面面積</t>
    <rPh sb="3" eb="5">
      <t>スイメン</t>
    </rPh>
    <rPh sb="5" eb="7">
      <t>メンセキ</t>
    </rPh>
    <phoneticPr fontId="37"/>
  </si>
  <si>
    <t>スポーツ実施率</t>
    <rPh sb="4" eb="6">
      <t>ジッシ</t>
    </rPh>
    <rPh sb="6" eb="7">
      <t>リツ</t>
    </rPh>
    <phoneticPr fontId="37"/>
  </si>
  <si>
    <t>有効求人倍率</t>
    <rPh sb="0" eb="2">
      <t>ユウコウ</t>
    </rPh>
    <rPh sb="2" eb="4">
      <t>キュウジン</t>
    </rPh>
    <rPh sb="4" eb="6">
      <t>バイリツ</t>
    </rPh>
    <phoneticPr fontId="37"/>
  </si>
  <si>
    <t>就職率</t>
    <rPh sb="0" eb="2">
      <t>シュウショク</t>
    </rPh>
    <rPh sb="2" eb="3">
      <t>リツ</t>
    </rPh>
    <phoneticPr fontId="37"/>
  </si>
  <si>
    <t>完全失業率</t>
    <rPh sb="0" eb="2">
      <t>カンゼン</t>
    </rPh>
    <rPh sb="2" eb="4">
      <t>シツギョウ</t>
    </rPh>
    <rPh sb="4" eb="5">
      <t>リツ</t>
    </rPh>
    <phoneticPr fontId="37"/>
  </si>
  <si>
    <t>労働力率</t>
    <rPh sb="0" eb="3">
      <t>ロウドウリョク</t>
    </rPh>
    <rPh sb="3" eb="4">
      <t>リツ</t>
    </rPh>
    <phoneticPr fontId="37"/>
  </si>
  <si>
    <t>病院数</t>
  </si>
  <si>
    <t>病院病床数</t>
  </si>
  <si>
    <t>一般診療所数</t>
  </si>
  <si>
    <t>医師数</t>
    <rPh sb="0" eb="2">
      <t>イシ</t>
    </rPh>
    <rPh sb="2" eb="3">
      <t>スウ</t>
    </rPh>
    <phoneticPr fontId="37"/>
  </si>
  <si>
    <t>死亡者数合計</t>
    <rPh sb="0" eb="3">
      <t>シボウシャ</t>
    </rPh>
    <rPh sb="3" eb="4">
      <t>スウ</t>
    </rPh>
    <phoneticPr fontId="38"/>
  </si>
  <si>
    <t>心疾患（高血圧性疾患を除く）</t>
    <rPh sb="7" eb="8">
      <t>セイ</t>
    </rPh>
    <rPh sb="8" eb="10">
      <t>シッカン</t>
    </rPh>
    <phoneticPr fontId="38"/>
  </si>
  <si>
    <t>合計特殊出生率</t>
    <rPh sb="0" eb="2">
      <t>ゴウケイ</t>
    </rPh>
    <rPh sb="2" eb="4">
      <t>トクシュ</t>
    </rPh>
    <rPh sb="4" eb="7">
      <t>シュッショウリツ</t>
    </rPh>
    <phoneticPr fontId="37"/>
  </si>
  <si>
    <t>任意予防接種に対する助成費（幼児インフルエンザ予防接種）</t>
    <rPh sb="0" eb="2">
      <t>ニンイ</t>
    </rPh>
    <rPh sb="2" eb="4">
      <t>ヨボウ</t>
    </rPh>
    <rPh sb="4" eb="6">
      <t>セッシュ</t>
    </rPh>
    <rPh sb="7" eb="8">
      <t>タイ</t>
    </rPh>
    <rPh sb="10" eb="13">
      <t>ジョセイヒ</t>
    </rPh>
    <rPh sb="14" eb="16">
      <t>ヨウジ</t>
    </rPh>
    <rPh sb="23" eb="25">
      <t>ヨボウ</t>
    </rPh>
    <rPh sb="25" eb="27">
      <t>セッシュ</t>
    </rPh>
    <phoneticPr fontId="37"/>
  </si>
  <si>
    <t>食中毒発生件数</t>
    <rPh sb="0" eb="3">
      <t>ショクチュウドク</t>
    </rPh>
    <rPh sb="3" eb="5">
      <t>ハッセイ</t>
    </rPh>
    <rPh sb="5" eb="7">
      <t>ケンスウ</t>
    </rPh>
    <phoneticPr fontId="37"/>
  </si>
  <si>
    <t>食中毒患者数</t>
    <rPh sb="0" eb="3">
      <t>ショクチュウドク</t>
    </rPh>
    <rPh sb="3" eb="5">
      <t>カンジャ</t>
    </rPh>
    <rPh sb="5" eb="6">
      <t>スウ</t>
    </rPh>
    <phoneticPr fontId="37"/>
  </si>
  <si>
    <t>老人福祉センター箇所数</t>
    <rPh sb="8" eb="10">
      <t>カショ</t>
    </rPh>
    <rPh sb="10" eb="11">
      <t>カズ</t>
    </rPh>
    <phoneticPr fontId="38"/>
  </si>
  <si>
    <t>養護老人ホーム箇所数</t>
    <rPh sb="0" eb="2">
      <t>ヨウゴ</t>
    </rPh>
    <rPh sb="2" eb="4">
      <t>ロウジン</t>
    </rPh>
    <rPh sb="7" eb="9">
      <t>カショ</t>
    </rPh>
    <rPh sb="9" eb="10">
      <t>カズ</t>
    </rPh>
    <phoneticPr fontId="37"/>
  </si>
  <si>
    <t>養護老人ホーム定員</t>
    <rPh sb="0" eb="2">
      <t>ヨウゴ</t>
    </rPh>
    <rPh sb="2" eb="4">
      <t>ロウジン</t>
    </rPh>
    <rPh sb="7" eb="9">
      <t>テイイン</t>
    </rPh>
    <phoneticPr fontId="37"/>
  </si>
  <si>
    <t>特別養護老人ホーム箇所数</t>
    <rPh sb="0" eb="2">
      <t>トクベツ</t>
    </rPh>
    <rPh sb="9" eb="11">
      <t>カショ</t>
    </rPh>
    <rPh sb="11" eb="12">
      <t>スウ</t>
    </rPh>
    <phoneticPr fontId="37"/>
  </si>
  <si>
    <t>特別養護老人ホーム定員</t>
    <rPh sb="9" eb="11">
      <t>テイイン</t>
    </rPh>
    <phoneticPr fontId="38"/>
  </si>
  <si>
    <t>介護老人保健施設箇所数</t>
    <rPh sb="0" eb="2">
      <t>カイゴ</t>
    </rPh>
    <rPh sb="2" eb="4">
      <t>ロウジン</t>
    </rPh>
    <rPh sb="4" eb="6">
      <t>ホケン</t>
    </rPh>
    <rPh sb="6" eb="8">
      <t>シセツ</t>
    </rPh>
    <rPh sb="8" eb="10">
      <t>カショ</t>
    </rPh>
    <rPh sb="10" eb="11">
      <t>カズ</t>
    </rPh>
    <phoneticPr fontId="37"/>
  </si>
  <si>
    <t>介護老人保健施設定員</t>
    <rPh sb="0" eb="2">
      <t>カイゴ</t>
    </rPh>
    <rPh sb="2" eb="4">
      <t>ロウジン</t>
    </rPh>
    <rPh sb="4" eb="6">
      <t>ホケン</t>
    </rPh>
    <rPh sb="6" eb="8">
      <t>シセツ</t>
    </rPh>
    <rPh sb="8" eb="10">
      <t>テイイン</t>
    </rPh>
    <phoneticPr fontId="37"/>
  </si>
  <si>
    <t>認知症対応型共同生活介護箇所数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rPh sb="12" eb="14">
      <t>カショ</t>
    </rPh>
    <rPh sb="14" eb="15">
      <t>スウ</t>
    </rPh>
    <phoneticPr fontId="37"/>
  </si>
  <si>
    <t>認知症対応型共同生活介護定員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rPh sb="12" eb="14">
      <t>テイイン</t>
    </rPh>
    <phoneticPr fontId="37"/>
  </si>
  <si>
    <t>認知症対応型通所介護箇所数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37"/>
  </si>
  <si>
    <t>認知症対応型通所介護定員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rPh sb="10" eb="12">
      <t>テイイン</t>
    </rPh>
    <phoneticPr fontId="37"/>
  </si>
  <si>
    <t>小規模多機能型居宅介護箇所数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カショ</t>
    </rPh>
    <rPh sb="13" eb="14">
      <t>スウ</t>
    </rPh>
    <phoneticPr fontId="37"/>
  </si>
  <si>
    <t>小規模多機能型居宅介護定員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テイイン</t>
    </rPh>
    <phoneticPr fontId="37"/>
  </si>
  <si>
    <t>居宅（介護予防）サービス受給者数</t>
    <rPh sb="0" eb="2">
      <t>キョタク</t>
    </rPh>
    <rPh sb="3" eb="5">
      <t>カイゴ</t>
    </rPh>
    <rPh sb="5" eb="7">
      <t>ヨボウ</t>
    </rPh>
    <rPh sb="12" eb="15">
      <t>ジュキュウシャ</t>
    </rPh>
    <rPh sb="15" eb="16">
      <t>スウ</t>
    </rPh>
    <phoneticPr fontId="37"/>
  </si>
  <si>
    <t>地域密着型（介護予防）サービス受給者数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rPh sb="15" eb="18">
      <t>ジュキュウシャ</t>
    </rPh>
    <rPh sb="18" eb="19">
      <t>スウ</t>
    </rPh>
    <phoneticPr fontId="37"/>
  </si>
  <si>
    <t>施設サービス受給者数</t>
    <rPh sb="0" eb="2">
      <t>シセツ</t>
    </rPh>
    <rPh sb="6" eb="9">
      <t>ジュキュウシャ</t>
    </rPh>
    <rPh sb="9" eb="10">
      <t>スウ</t>
    </rPh>
    <phoneticPr fontId="37"/>
  </si>
  <si>
    <t>居宅（介護予防）サービス保険給付費</t>
    <rPh sb="0" eb="2">
      <t>キョタク</t>
    </rPh>
    <rPh sb="3" eb="5">
      <t>カイゴ</t>
    </rPh>
    <rPh sb="5" eb="7">
      <t>ヨボウ</t>
    </rPh>
    <rPh sb="12" eb="14">
      <t>ホケン</t>
    </rPh>
    <rPh sb="14" eb="16">
      <t>キュウフ</t>
    </rPh>
    <rPh sb="16" eb="17">
      <t>ヒ</t>
    </rPh>
    <phoneticPr fontId="37"/>
  </si>
  <si>
    <t>地域密着型（介護予防）サービス保険給付費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rPh sb="15" eb="17">
      <t>ホケン</t>
    </rPh>
    <rPh sb="17" eb="19">
      <t>キュウフ</t>
    </rPh>
    <rPh sb="19" eb="20">
      <t>ヒ</t>
    </rPh>
    <phoneticPr fontId="37"/>
  </si>
  <si>
    <t>施設サービス保険給付費</t>
    <rPh sb="0" eb="2">
      <t>シセツ</t>
    </rPh>
    <rPh sb="6" eb="8">
      <t>ホケン</t>
    </rPh>
    <rPh sb="8" eb="10">
      <t>キュウフ</t>
    </rPh>
    <rPh sb="10" eb="11">
      <t>ヒ</t>
    </rPh>
    <phoneticPr fontId="37"/>
  </si>
  <si>
    <t>地域包括支援センター箇所数</t>
    <rPh sb="0" eb="2">
      <t>チイキ</t>
    </rPh>
    <rPh sb="2" eb="4">
      <t>ホウカツ</t>
    </rPh>
    <rPh sb="4" eb="6">
      <t>シエン</t>
    </rPh>
    <rPh sb="10" eb="12">
      <t>カショ</t>
    </rPh>
    <rPh sb="12" eb="13">
      <t>スウ</t>
    </rPh>
    <phoneticPr fontId="37"/>
  </si>
  <si>
    <t>要介護認定者数</t>
    <rPh sb="0" eb="1">
      <t>ヨウ</t>
    </rPh>
    <rPh sb="1" eb="3">
      <t>カイゴ</t>
    </rPh>
    <rPh sb="3" eb="5">
      <t>ニンテイ</t>
    </rPh>
    <rPh sb="5" eb="6">
      <t>シャ</t>
    </rPh>
    <rPh sb="6" eb="7">
      <t>スウ</t>
    </rPh>
    <phoneticPr fontId="37"/>
  </si>
  <si>
    <t>要介護４</t>
    <rPh sb="0" eb="1">
      <t>ヨウ</t>
    </rPh>
    <rPh sb="1" eb="3">
      <t>カイゴ</t>
    </rPh>
    <phoneticPr fontId="37"/>
  </si>
  <si>
    <t>要介護５</t>
    <rPh sb="0" eb="1">
      <t>ヨウ</t>
    </rPh>
    <rPh sb="1" eb="3">
      <t>カイゴ</t>
    </rPh>
    <phoneticPr fontId="37"/>
  </si>
  <si>
    <t>市社会福祉協議会ﾎﾞﾗﾝﾃｨｱｾﾝﾀｰ登録団体数</t>
    <rPh sb="0" eb="1">
      <t>シ</t>
    </rPh>
    <rPh sb="1" eb="3">
      <t>シャカイ</t>
    </rPh>
    <rPh sb="3" eb="5">
      <t>フクシ</t>
    </rPh>
    <rPh sb="5" eb="8">
      <t>キョウギカイ</t>
    </rPh>
    <rPh sb="19" eb="21">
      <t>トウロク</t>
    </rPh>
    <rPh sb="21" eb="23">
      <t>ダンタイ</t>
    </rPh>
    <rPh sb="23" eb="24">
      <t>スウ</t>
    </rPh>
    <phoneticPr fontId="37"/>
  </si>
  <si>
    <t>シルバー人材センター会員数</t>
    <rPh sb="4" eb="6">
      <t>ジンザイ</t>
    </rPh>
    <rPh sb="10" eb="12">
      <t>カイイン</t>
    </rPh>
    <rPh sb="12" eb="13">
      <t>スウ</t>
    </rPh>
    <phoneticPr fontId="37"/>
  </si>
  <si>
    <t>老人クラブ会員数</t>
    <rPh sb="0" eb="2">
      <t>ロウジン</t>
    </rPh>
    <rPh sb="5" eb="7">
      <t>カイイン</t>
    </rPh>
    <rPh sb="7" eb="8">
      <t>スウ</t>
    </rPh>
    <phoneticPr fontId="37"/>
  </si>
  <si>
    <t>身体障がい者手帳交付者数</t>
  </si>
  <si>
    <t>療育手帳交付者数</t>
  </si>
  <si>
    <t>精神障がい者保健福祉手帳交付者数</t>
    <rPh sb="0" eb="2">
      <t>セイシン</t>
    </rPh>
    <rPh sb="2" eb="3">
      <t>サワ</t>
    </rPh>
    <rPh sb="5" eb="6">
      <t>シャ</t>
    </rPh>
    <rPh sb="6" eb="8">
      <t>ホケン</t>
    </rPh>
    <rPh sb="8" eb="10">
      <t>フクシ</t>
    </rPh>
    <rPh sb="10" eb="12">
      <t>テチョウ</t>
    </rPh>
    <rPh sb="12" eb="14">
      <t>コウフ</t>
    </rPh>
    <rPh sb="14" eb="15">
      <t>シャ</t>
    </rPh>
    <rPh sb="15" eb="16">
      <t>カズ</t>
    </rPh>
    <phoneticPr fontId="37"/>
  </si>
  <si>
    <t>グループホーム利用者数</t>
    <rPh sb="7" eb="10">
      <t>リヨウシャ</t>
    </rPh>
    <rPh sb="10" eb="11">
      <t>スウ</t>
    </rPh>
    <phoneticPr fontId="37"/>
  </si>
  <si>
    <t>施設入所者数</t>
    <rPh sb="0" eb="2">
      <t>シセツ</t>
    </rPh>
    <rPh sb="2" eb="5">
      <t>ニュウショシャ</t>
    </rPh>
    <rPh sb="5" eb="6">
      <t>スウ</t>
    </rPh>
    <phoneticPr fontId="37"/>
  </si>
  <si>
    <t>施設入所から地域生活への移行者数</t>
    <rPh sb="0" eb="2">
      <t>シセツ</t>
    </rPh>
    <rPh sb="2" eb="4">
      <t>ニュウショ</t>
    </rPh>
    <rPh sb="6" eb="8">
      <t>チイキ</t>
    </rPh>
    <rPh sb="8" eb="10">
      <t>セイカツ</t>
    </rPh>
    <rPh sb="12" eb="14">
      <t>イコウ</t>
    </rPh>
    <rPh sb="14" eb="15">
      <t>シャ</t>
    </rPh>
    <rPh sb="15" eb="16">
      <t>カズ</t>
    </rPh>
    <phoneticPr fontId="37"/>
  </si>
  <si>
    <t>福祉施設（日中活動系サービス）の利用者数</t>
    <rPh sb="0" eb="2">
      <t>フクシ</t>
    </rPh>
    <rPh sb="2" eb="4">
      <t>シセツ</t>
    </rPh>
    <rPh sb="5" eb="7">
      <t>ニッチュウ</t>
    </rPh>
    <rPh sb="7" eb="9">
      <t>カツドウ</t>
    </rPh>
    <rPh sb="9" eb="10">
      <t>ケイ</t>
    </rPh>
    <rPh sb="16" eb="19">
      <t>リヨウシャ</t>
    </rPh>
    <rPh sb="19" eb="20">
      <t>スウ</t>
    </rPh>
    <phoneticPr fontId="37"/>
  </si>
  <si>
    <t>福祉施設から一般就労への移行者数</t>
    <rPh sb="0" eb="2">
      <t>フクシ</t>
    </rPh>
    <rPh sb="2" eb="4">
      <t>シセツ</t>
    </rPh>
    <rPh sb="6" eb="8">
      <t>イッパン</t>
    </rPh>
    <rPh sb="8" eb="10">
      <t>シュウロウ</t>
    </rPh>
    <rPh sb="12" eb="14">
      <t>イコウ</t>
    </rPh>
    <rPh sb="14" eb="15">
      <t>シャ</t>
    </rPh>
    <rPh sb="15" eb="16">
      <t>カズ</t>
    </rPh>
    <phoneticPr fontId="37"/>
  </si>
  <si>
    <t>就労継続支援事業所等における平均工賃月額</t>
    <rPh sb="0" eb="2">
      <t>シュウロウ</t>
    </rPh>
    <rPh sb="2" eb="4">
      <t>ケイゾク</t>
    </rPh>
    <rPh sb="4" eb="6">
      <t>シエン</t>
    </rPh>
    <rPh sb="6" eb="9">
      <t>ジギョウショ</t>
    </rPh>
    <rPh sb="9" eb="10">
      <t>トウ</t>
    </rPh>
    <rPh sb="14" eb="16">
      <t>ヘイキン</t>
    </rPh>
    <rPh sb="16" eb="18">
      <t>コウチン</t>
    </rPh>
    <rPh sb="18" eb="20">
      <t>ゲツガク</t>
    </rPh>
    <phoneticPr fontId="37"/>
  </si>
  <si>
    <t>保育所箇所数</t>
    <rPh sb="0" eb="2">
      <t>ホイク</t>
    </rPh>
    <rPh sb="2" eb="3">
      <t>ショ</t>
    </rPh>
    <phoneticPr fontId="37"/>
  </si>
  <si>
    <t>保育所定員数</t>
    <rPh sb="0" eb="2">
      <t>ホイク</t>
    </rPh>
    <rPh sb="2" eb="3">
      <t>ショ</t>
    </rPh>
    <phoneticPr fontId="37"/>
  </si>
  <si>
    <t>保育所入所者数</t>
    <rPh sb="0" eb="2">
      <t>ホイク</t>
    </rPh>
    <rPh sb="2" eb="3">
      <t>ショ</t>
    </rPh>
    <phoneticPr fontId="37"/>
  </si>
  <si>
    <t>保育園入所待機児童数</t>
    <rPh sb="2" eb="3">
      <t>エン</t>
    </rPh>
    <rPh sb="3" eb="5">
      <t>ニュウショ</t>
    </rPh>
    <rPh sb="5" eb="7">
      <t>タイキ</t>
    </rPh>
    <rPh sb="7" eb="9">
      <t>ジドウ</t>
    </rPh>
    <rPh sb="9" eb="10">
      <t>スウ</t>
    </rPh>
    <phoneticPr fontId="37"/>
  </si>
  <si>
    <t>保育士数</t>
    <rPh sb="0" eb="2">
      <t>ホイク</t>
    </rPh>
    <rPh sb="2" eb="3">
      <t>シ</t>
    </rPh>
    <rPh sb="3" eb="4">
      <t>スウ</t>
    </rPh>
    <phoneticPr fontId="37"/>
  </si>
  <si>
    <t>ファミリーサポートセンター　依頼会員数</t>
    <rPh sb="14" eb="16">
      <t>イライ</t>
    </rPh>
    <rPh sb="16" eb="18">
      <t>カイイン</t>
    </rPh>
    <rPh sb="18" eb="19">
      <t>スウ</t>
    </rPh>
    <phoneticPr fontId="37"/>
  </si>
  <si>
    <t>ファミリーサポートセンター　協力会員数</t>
    <rPh sb="14" eb="16">
      <t>キョウリョク</t>
    </rPh>
    <rPh sb="16" eb="18">
      <t>カイイン</t>
    </rPh>
    <rPh sb="18" eb="19">
      <t>スウ</t>
    </rPh>
    <phoneticPr fontId="37"/>
  </si>
  <si>
    <t>ファミリーサポートセンター　両方会員数</t>
    <rPh sb="14" eb="16">
      <t>リョウホウ</t>
    </rPh>
    <rPh sb="16" eb="18">
      <t>カイイン</t>
    </rPh>
    <rPh sb="18" eb="19">
      <t>スウ</t>
    </rPh>
    <phoneticPr fontId="37"/>
  </si>
  <si>
    <t>乳児家庭全戸訪問事業における面接数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rPh sb="14" eb="16">
      <t>メンセツ</t>
    </rPh>
    <rPh sb="16" eb="17">
      <t>スウ</t>
    </rPh>
    <phoneticPr fontId="37"/>
  </si>
  <si>
    <t>出生数</t>
    <rPh sb="0" eb="2">
      <t>シュッショウ</t>
    </rPh>
    <rPh sb="2" eb="3">
      <t>スウ</t>
    </rPh>
    <phoneticPr fontId="37"/>
  </si>
  <si>
    <t>1歳6ヶ月児健康診査受診率</t>
    <rPh sb="1" eb="2">
      <t>サイ</t>
    </rPh>
    <rPh sb="4" eb="5">
      <t>ゲツ</t>
    </rPh>
    <rPh sb="5" eb="6">
      <t>ジ</t>
    </rPh>
    <rPh sb="6" eb="8">
      <t>ケンコウ</t>
    </rPh>
    <rPh sb="8" eb="10">
      <t>シンサ</t>
    </rPh>
    <rPh sb="10" eb="12">
      <t>ジュシン</t>
    </rPh>
    <rPh sb="12" eb="13">
      <t>リツ</t>
    </rPh>
    <phoneticPr fontId="37"/>
  </si>
  <si>
    <t>3歳児健康診査受診率</t>
    <rPh sb="1" eb="3">
      <t>サイジ</t>
    </rPh>
    <rPh sb="3" eb="5">
      <t>ケンコウ</t>
    </rPh>
    <rPh sb="5" eb="7">
      <t>シンサ</t>
    </rPh>
    <rPh sb="7" eb="9">
      <t>ジュシン</t>
    </rPh>
    <rPh sb="9" eb="10">
      <t>リツ</t>
    </rPh>
    <phoneticPr fontId="37"/>
  </si>
  <si>
    <t>児童虐待通告受理件数</t>
    <rPh sb="0" eb="2">
      <t>ジドウ</t>
    </rPh>
    <rPh sb="2" eb="4">
      <t>ギャクタイ</t>
    </rPh>
    <rPh sb="4" eb="6">
      <t>ツウコク</t>
    </rPh>
    <rPh sb="6" eb="8">
      <t>ジュリ</t>
    </rPh>
    <rPh sb="8" eb="10">
      <t>ケンスウ</t>
    </rPh>
    <phoneticPr fontId="37"/>
  </si>
  <si>
    <t>生活保護率</t>
    <rPh sb="0" eb="2">
      <t>セイカツ</t>
    </rPh>
    <rPh sb="2" eb="4">
      <t>ホゴ</t>
    </rPh>
    <rPh sb="4" eb="5">
      <t>リツ</t>
    </rPh>
    <phoneticPr fontId="37"/>
  </si>
  <si>
    <t>国民健康保険被保険者数</t>
    <rPh sb="0" eb="1">
      <t>コク</t>
    </rPh>
    <rPh sb="1" eb="2">
      <t>ミン</t>
    </rPh>
    <rPh sb="2" eb="4">
      <t>ケンコウ</t>
    </rPh>
    <rPh sb="4" eb="6">
      <t>ホケン</t>
    </rPh>
    <rPh sb="6" eb="7">
      <t>ヒ</t>
    </rPh>
    <rPh sb="7" eb="10">
      <t>ホケンシャ</t>
    </rPh>
    <rPh sb="10" eb="11">
      <t>カズ</t>
    </rPh>
    <phoneticPr fontId="37"/>
  </si>
  <si>
    <t>特定健康診査受診率</t>
    <rPh sb="0" eb="2">
      <t>トクテイ</t>
    </rPh>
    <rPh sb="2" eb="4">
      <t>ケンコウ</t>
    </rPh>
    <rPh sb="4" eb="6">
      <t>シンサ</t>
    </rPh>
    <rPh sb="6" eb="8">
      <t>ジュシン</t>
    </rPh>
    <rPh sb="8" eb="9">
      <t>リツ</t>
    </rPh>
    <phoneticPr fontId="37"/>
  </si>
  <si>
    <t>国民健康保険
被保険者1人あたり費用額</t>
    <rPh sb="0" eb="2">
      <t>コクミン</t>
    </rPh>
    <rPh sb="2" eb="4">
      <t>ケンコウ</t>
    </rPh>
    <rPh sb="4" eb="6">
      <t>ホケン</t>
    </rPh>
    <rPh sb="7" eb="11">
      <t>ヒホケンシャ</t>
    </rPh>
    <rPh sb="11" eb="13">
      <t>ヒトリ</t>
    </rPh>
    <rPh sb="16" eb="18">
      <t>ヒヨウ</t>
    </rPh>
    <rPh sb="18" eb="19">
      <t>ガク</t>
    </rPh>
    <phoneticPr fontId="37"/>
  </si>
  <si>
    <t>住宅用太陽光発電システム設置家庭数</t>
    <rPh sb="0" eb="3">
      <t>ジュウタクヨウ</t>
    </rPh>
    <rPh sb="3" eb="6">
      <t>タイヨウコウ</t>
    </rPh>
    <rPh sb="6" eb="8">
      <t>ハツデン</t>
    </rPh>
    <rPh sb="12" eb="14">
      <t>セッチ</t>
    </rPh>
    <rPh sb="14" eb="16">
      <t>カテイ</t>
    </rPh>
    <rPh sb="16" eb="17">
      <t>スウ</t>
    </rPh>
    <phoneticPr fontId="43"/>
  </si>
  <si>
    <t>公害苦情件数</t>
    <rPh sb="0" eb="2">
      <t>コウガイ</t>
    </rPh>
    <rPh sb="2" eb="4">
      <t>クジョウ</t>
    </rPh>
    <rPh sb="4" eb="6">
      <t>ケンスウ</t>
    </rPh>
    <phoneticPr fontId="37"/>
  </si>
  <si>
    <t>河川BOD環境基準達成率</t>
    <rPh sb="0" eb="2">
      <t>カセン</t>
    </rPh>
    <rPh sb="5" eb="7">
      <t>カンキョウ</t>
    </rPh>
    <rPh sb="7" eb="9">
      <t>キジュン</t>
    </rPh>
    <rPh sb="9" eb="12">
      <t>タッセイリツ</t>
    </rPh>
    <phoneticPr fontId="37"/>
  </si>
  <si>
    <t>ごみ総排出量</t>
    <rPh sb="2" eb="3">
      <t>ソウ</t>
    </rPh>
    <rPh sb="3" eb="5">
      <t>ハイシュツ</t>
    </rPh>
    <rPh sb="5" eb="6">
      <t>リョウ</t>
    </rPh>
    <phoneticPr fontId="37"/>
  </si>
  <si>
    <t>直接搬入量</t>
    <rPh sb="0" eb="2">
      <t>チョクセツ</t>
    </rPh>
    <rPh sb="2" eb="4">
      <t>ハンニュウ</t>
    </rPh>
    <rPh sb="4" eb="5">
      <t>リョウ</t>
    </rPh>
    <phoneticPr fontId="37"/>
  </si>
  <si>
    <t>うち資源物の直接搬入量</t>
    <rPh sb="2" eb="5">
      <t>シゲンブツ</t>
    </rPh>
    <rPh sb="6" eb="8">
      <t>チョクセツ</t>
    </rPh>
    <rPh sb="8" eb="10">
      <t>ハンニュウ</t>
    </rPh>
    <rPh sb="10" eb="11">
      <t>リョウ</t>
    </rPh>
    <phoneticPr fontId="37"/>
  </si>
  <si>
    <t>ごみ収集量</t>
    <rPh sb="2" eb="4">
      <t>シュウシュウ</t>
    </rPh>
    <rPh sb="4" eb="5">
      <t>リョウ</t>
    </rPh>
    <phoneticPr fontId="37"/>
  </si>
  <si>
    <t>うち可燃収集量</t>
    <rPh sb="2" eb="4">
      <t>カネン</t>
    </rPh>
    <rPh sb="4" eb="6">
      <t>シュウシュウ</t>
    </rPh>
    <rPh sb="6" eb="7">
      <t>リョウ</t>
    </rPh>
    <phoneticPr fontId="37"/>
  </si>
  <si>
    <t>うち資源収集量</t>
    <rPh sb="2" eb="4">
      <t>シゲン</t>
    </rPh>
    <rPh sb="4" eb="6">
      <t>シュウシュウ</t>
    </rPh>
    <rPh sb="6" eb="7">
      <t>リョウ</t>
    </rPh>
    <phoneticPr fontId="37"/>
  </si>
  <si>
    <t>うち可燃・資源以外の収集量</t>
    <rPh sb="2" eb="4">
      <t>カネン</t>
    </rPh>
    <rPh sb="5" eb="7">
      <t>シゲン</t>
    </rPh>
    <rPh sb="7" eb="9">
      <t>イガイ</t>
    </rPh>
    <rPh sb="10" eb="12">
      <t>シュウシュウ</t>
    </rPh>
    <rPh sb="12" eb="13">
      <t>リョウ</t>
    </rPh>
    <phoneticPr fontId="37"/>
  </si>
  <si>
    <t>集団回収量</t>
    <rPh sb="0" eb="2">
      <t>シュウダン</t>
    </rPh>
    <rPh sb="2" eb="4">
      <t>カイシュウ</t>
    </rPh>
    <rPh sb="4" eb="5">
      <t>リョウ</t>
    </rPh>
    <phoneticPr fontId="37"/>
  </si>
  <si>
    <t>リサイクル率</t>
    <rPh sb="5" eb="6">
      <t>リツ</t>
    </rPh>
    <phoneticPr fontId="37"/>
  </si>
  <si>
    <t>都市公園数</t>
    <rPh sb="4" eb="5">
      <t>スウ</t>
    </rPh>
    <phoneticPr fontId="37"/>
  </si>
  <si>
    <t>市民一人当たり
都市公園面積</t>
    <rPh sb="0" eb="2">
      <t>シミン</t>
    </rPh>
    <rPh sb="2" eb="4">
      <t>ヒトリ</t>
    </rPh>
    <rPh sb="4" eb="5">
      <t>ア</t>
    </rPh>
    <phoneticPr fontId="37"/>
  </si>
  <si>
    <t>公共賃貸住宅戸数</t>
    <rPh sb="0" eb="2">
      <t>コウキョウ</t>
    </rPh>
    <rPh sb="2" eb="4">
      <t>チンタイ</t>
    </rPh>
    <rPh sb="4" eb="6">
      <t>ジュウタク</t>
    </rPh>
    <rPh sb="6" eb="8">
      <t>コスウ</t>
    </rPh>
    <phoneticPr fontId="37"/>
  </si>
  <si>
    <t>地域優良賃貸住宅供給戸数</t>
    <rPh sb="0" eb="2">
      <t>チイキ</t>
    </rPh>
    <rPh sb="2" eb="4">
      <t>ユウリョウ</t>
    </rPh>
    <rPh sb="4" eb="6">
      <t>チンタイ</t>
    </rPh>
    <rPh sb="6" eb="8">
      <t>ジュウタク</t>
    </rPh>
    <rPh sb="8" eb="10">
      <t>キョウキュウ</t>
    </rPh>
    <rPh sb="10" eb="12">
      <t>コスウ</t>
    </rPh>
    <phoneticPr fontId="37"/>
  </si>
  <si>
    <t>市営住宅公募戸数</t>
    <rPh sb="0" eb="2">
      <t>シエイ</t>
    </rPh>
    <rPh sb="2" eb="4">
      <t>ジュウタク</t>
    </rPh>
    <rPh sb="4" eb="6">
      <t>コウボ</t>
    </rPh>
    <rPh sb="6" eb="8">
      <t>コスウ</t>
    </rPh>
    <phoneticPr fontId="37"/>
  </si>
  <si>
    <t>市営住宅応募件数</t>
    <rPh sb="0" eb="2">
      <t>シエイ</t>
    </rPh>
    <rPh sb="2" eb="4">
      <t>ジュウタク</t>
    </rPh>
    <rPh sb="4" eb="6">
      <t>オウボ</t>
    </rPh>
    <rPh sb="6" eb="8">
      <t>ケンスウ</t>
    </rPh>
    <phoneticPr fontId="37"/>
  </si>
  <si>
    <t>サービス付き高齢者向け住宅登録件数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5" eb="17">
      <t>ケンスウ</t>
    </rPh>
    <phoneticPr fontId="37"/>
  </si>
  <si>
    <t>サービス付き高齢者向け住宅登録戸数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5" eb="17">
      <t>コスウ</t>
    </rPh>
    <phoneticPr fontId="37"/>
  </si>
  <si>
    <t>一般世帯持ち家率</t>
    <rPh sb="0" eb="2">
      <t>イッパン</t>
    </rPh>
    <rPh sb="2" eb="4">
      <t>セタイ</t>
    </rPh>
    <rPh sb="4" eb="5">
      <t>モ</t>
    </rPh>
    <rPh sb="6" eb="7">
      <t>イエ</t>
    </rPh>
    <rPh sb="7" eb="8">
      <t>リツ</t>
    </rPh>
    <phoneticPr fontId="37"/>
  </si>
  <si>
    <t>上水道普及率</t>
    <rPh sb="0" eb="3">
      <t>ジョウスイドウ</t>
    </rPh>
    <rPh sb="3" eb="5">
      <t>フキュウ</t>
    </rPh>
    <rPh sb="5" eb="6">
      <t>リツ</t>
    </rPh>
    <phoneticPr fontId="37"/>
  </si>
  <si>
    <t>上水道有収率</t>
    <rPh sb="3" eb="4">
      <t>ユウ</t>
    </rPh>
    <rPh sb="4" eb="5">
      <t>シュウカク</t>
    </rPh>
    <rPh sb="5" eb="6">
      <t>リツ</t>
    </rPh>
    <phoneticPr fontId="37"/>
  </si>
  <si>
    <t>下水道普及率</t>
    <rPh sb="0" eb="1">
      <t>ゲ</t>
    </rPh>
    <rPh sb="3" eb="5">
      <t>フキュウ</t>
    </rPh>
    <rPh sb="5" eb="6">
      <t>リツ</t>
    </rPh>
    <phoneticPr fontId="37"/>
  </si>
  <si>
    <t>下水道雨水整備率</t>
    <rPh sb="0" eb="3">
      <t>ゲスイドウ</t>
    </rPh>
    <rPh sb="3" eb="5">
      <t>ウスイ</t>
    </rPh>
    <rPh sb="5" eb="7">
      <t>セイビ</t>
    </rPh>
    <rPh sb="7" eb="8">
      <t>リツ</t>
    </rPh>
    <phoneticPr fontId="37"/>
  </si>
  <si>
    <t>消防署，分署，出張所数</t>
    <rPh sb="0" eb="3">
      <t>ショウボウショ</t>
    </rPh>
    <rPh sb="4" eb="6">
      <t>ブンショ</t>
    </rPh>
    <rPh sb="7" eb="9">
      <t>シュッチョウ</t>
    </rPh>
    <rPh sb="9" eb="10">
      <t>トコロ</t>
    </rPh>
    <rPh sb="10" eb="11">
      <t>スウ</t>
    </rPh>
    <phoneticPr fontId="37"/>
  </si>
  <si>
    <t>消防車両保有数</t>
    <rPh sb="0" eb="2">
      <t>ショウボウ</t>
    </rPh>
    <rPh sb="2" eb="4">
      <t>シャリョウ</t>
    </rPh>
    <rPh sb="4" eb="6">
      <t>ホユウ</t>
    </rPh>
    <rPh sb="6" eb="7">
      <t>スウ</t>
    </rPh>
    <phoneticPr fontId="37"/>
  </si>
  <si>
    <t>刑法犯認知件数</t>
    <rPh sb="0" eb="2">
      <t>ケイホウ</t>
    </rPh>
    <rPh sb="2" eb="3">
      <t>ハン</t>
    </rPh>
    <rPh sb="3" eb="5">
      <t>ニンチ</t>
    </rPh>
    <rPh sb="5" eb="7">
      <t>ケンスウ</t>
    </rPh>
    <phoneticPr fontId="37"/>
  </si>
  <si>
    <t>観光客入込み客数</t>
    <rPh sb="0" eb="2">
      <t>カンコウ</t>
    </rPh>
    <rPh sb="2" eb="3">
      <t>キャク</t>
    </rPh>
    <rPh sb="3" eb="5">
      <t>イリコ</t>
    </rPh>
    <rPh sb="6" eb="7">
      <t>キャク</t>
    </rPh>
    <rPh sb="7" eb="8">
      <t>スウ</t>
    </rPh>
    <phoneticPr fontId="37"/>
  </si>
  <si>
    <t>ホテル，旅館客室数</t>
    <rPh sb="4" eb="6">
      <t>リョカン</t>
    </rPh>
    <rPh sb="6" eb="7">
      <t>キャク</t>
    </rPh>
    <rPh sb="7" eb="8">
      <t>シツ</t>
    </rPh>
    <rPh sb="8" eb="9">
      <t>スウ</t>
    </rPh>
    <phoneticPr fontId="37"/>
  </si>
  <si>
    <t>中央卸売市場取扱高（青果物）</t>
    <rPh sb="0" eb="2">
      <t>チュウオウ</t>
    </rPh>
    <rPh sb="2" eb="4">
      <t>オロシウリ</t>
    </rPh>
    <phoneticPr fontId="37"/>
  </si>
  <si>
    <t>中央卸売市場取扱高（水産物）</t>
    <rPh sb="0" eb="2">
      <t>チュウオウ</t>
    </rPh>
    <rPh sb="2" eb="4">
      <t>オロシウリ</t>
    </rPh>
    <phoneticPr fontId="37"/>
  </si>
  <si>
    <t>民営事業所総数</t>
    <rPh sb="0" eb="2">
      <t>ミンエイ</t>
    </rPh>
    <rPh sb="2" eb="5">
      <t>ジギョウショ</t>
    </rPh>
    <rPh sb="5" eb="7">
      <t>ソウスウ</t>
    </rPh>
    <phoneticPr fontId="37"/>
  </si>
  <si>
    <t>　第1次産業</t>
    <rPh sb="1" eb="2">
      <t>ダイ</t>
    </rPh>
    <rPh sb="3" eb="4">
      <t>ジ</t>
    </rPh>
    <rPh sb="4" eb="6">
      <t>サンギョウ</t>
    </rPh>
    <phoneticPr fontId="37"/>
  </si>
  <si>
    <t>　第2次産業</t>
    <rPh sb="1" eb="2">
      <t>ダイ</t>
    </rPh>
    <rPh sb="3" eb="4">
      <t>ジ</t>
    </rPh>
    <rPh sb="4" eb="6">
      <t>サンギョウ</t>
    </rPh>
    <phoneticPr fontId="37"/>
  </si>
  <si>
    <t>　第3次産業</t>
    <rPh sb="1" eb="2">
      <t>ダイ</t>
    </rPh>
    <rPh sb="3" eb="4">
      <t>ジ</t>
    </rPh>
    <rPh sb="4" eb="6">
      <t>サンギョウ</t>
    </rPh>
    <phoneticPr fontId="37"/>
  </si>
  <si>
    <t xml:space="preserve"> 従業者総数</t>
    <rPh sb="1" eb="4">
      <t>ジュウギョウシャ</t>
    </rPh>
    <rPh sb="4" eb="6">
      <t>ソウスウ</t>
    </rPh>
    <phoneticPr fontId="37"/>
  </si>
  <si>
    <t>卸売業事業所数</t>
    <rPh sb="0" eb="2">
      <t>オロシウリ</t>
    </rPh>
    <rPh sb="2" eb="3">
      <t>ギョウ</t>
    </rPh>
    <rPh sb="3" eb="5">
      <t>ジギョウ</t>
    </rPh>
    <rPh sb="5" eb="6">
      <t>ショ</t>
    </rPh>
    <rPh sb="6" eb="7">
      <t>スウ</t>
    </rPh>
    <phoneticPr fontId="37"/>
  </si>
  <si>
    <t>卸売業従業者数</t>
    <rPh sb="0" eb="2">
      <t>オロシウリ</t>
    </rPh>
    <rPh sb="2" eb="3">
      <t>ギョウ</t>
    </rPh>
    <rPh sb="3" eb="6">
      <t>ジュウギョウシャ</t>
    </rPh>
    <rPh sb="6" eb="7">
      <t>スウ</t>
    </rPh>
    <phoneticPr fontId="37"/>
  </si>
  <si>
    <t>卸売業年間商品販売額</t>
    <rPh sb="0" eb="3">
      <t>オロシウリギョウ</t>
    </rPh>
    <rPh sb="3" eb="5">
      <t>ネンカン</t>
    </rPh>
    <rPh sb="5" eb="7">
      <t>ショウヒン</t>
    </rPh>
    <rPh sb="7" eb="9">
      <t>ハンバイ</t>
    </rPh>
    <rPh sb="9" eb="10">
      <t>ガク</t>
    </rPh>
    <phoneticPr fontId="37"/>
  </si>
  <si>
    <t>小売業事業所数</t>
    <rPh sb="0" eb="3">
      <t>コウリギョウ</t>
    </rPh>
    <rPh sb="3" eb="5">
      <t>ジギョウ</t>
    </rPh>
    <rPh sb="5" eb="6">
      <t>ショ</t>
    </rPh>
    <rPh sb="6" eb="7">
      <t>スウ</t>
    </rPh>
    <phoneticPr fontId="37"/>
  </si>
  <si>
    <t>小売業従業者数</t>
    <rPh sb="0" eb="3">
      <t>コウリギョウ</t>
    </rPh>
    <rPh sb="3" eb="6">
      <t>ジュウギョウシャ</t>
    </rPh>
    <rPh sb="6" eb="7">
      <t>スウ</t>
    </rPh>
    <phoneticPr fontId="37"/>
  </si>
  <si>
    <t>小売業年間商品販売額</t>
    <rPh sb="0" eb="3">
      <t>コウリギョウ</t>
    </rPh>
    <rPh sb="3" eb="5">
      <t>ネンカン</t>
    </rPh>
    <rPh sb="5" eb="7">
      <t>ショウヒン</t>
    </rPh>
    <rPh sb="7" eb="9">
      <t>ハンバイ</t>
    </rPh>
    <rPh sb="9" eb="10">
      <t>ガク</t>
    </rPh>
    <phoneticPr fontId="37"/>
  </si>
  <si>
    <t>製造業事業所数</t>
    <rPh sb="0" eb="3">
      <t>セイゾウギョウ</t>
    </rPh>
    <rPh sb="3" eb="6">
      <t>ジギョウショ</t>
    </rPh>
    <rPh sb="6" eb="7">
      <t>スウ</t>
    </rPh>
    <phoneticPr fontId="37"/>
  </si>
  <si>
    <t>従業者数</t>
    <rPh sb="0" eb="2">
      <t>ジュウギョウ</t>
    </rPh>
    <rPh sb="2" eb="3">
      <t>シャ</t>
    </rPh>
    <rPh sb="3" eb="4">
      <t>スウ</t>
    </rPh>
    <phoneticPr fontId="37"/>
  </si>
  <si>
    <t>製造品出荷額等</t>
    <rPh sb="0" eb="2">
      <t>セイゾウ</t>
    </rPh>
    <rPh sb="2" eb="3">
      <t>シナ</t>
    </rPh>
    <rPh sb="3" eb="5">
      <t>シュッカ</t>
    </rPh>
    <rPh sb="5" eb="6">
      <t>ガク</t>
    </rPh>
    <rPh sb="6" eb="7">
      <t>トウ</t>
    </rPh>
    <phoneticPr fontId="37"/>
  </si>
  <si>
    <t>従業者規模4～299人の
製造業事業所数</t>
    <rPh sb="0" eb="2">
      <t>ジュウギョウ</t>
    </rPh>
    <rPh sb="2" eb="3">
      <t>シャ</t>
    </rPh>
    <rPh sb="3" eb="5">
      <t>キボ</t>
    </rPh>
    <rPh sb="10" eb="11">
      <t>ヒト</t>
    </rPh>
    <rPh sb="13" eb="16">
      <t>セイゾウギョウ</t>
    </rPh>
    <rPh sb="16" eb="18">
      <t>ジギョウ</t>
    </rPh>
    <rPh sb="18" eb="19">
      <t>ショ</t>
    </rPh>
    <rPh sb="19" eb="20">
      <t>スウ</t>
    </rPh>
    <phoneticPr fontId="37"/>
  </si>
  <si>
    <t>従業者規模4～299人の
製造業製造品出荷額等</t>
    <rPh sb="22" eb="23">
      <t>トウ</t>
    </rPh>
    <phoneticPr fontId="37"/>
  </si>
  <si>
    <t>総農家戸数</t>
    <rPh sb="0" eb="1">
      <t>ソウ</t>
    </rPh>
    <rPh sb="1" eb="3">
      <t>ノウカ</t>
    </rPh>
    <rPh sb="3" eb="5">
      <t>コスウ</t>
    </rPh>
    <phoneticPr fontId="37"/>
  </si>
  <si>
    <t>販売農家戸数</t>
    <rPh sb="0" eb="2">
      <t>ハンバイ</t>
    </rPh>
    <rPh sb="2" eb="4">
      <t>ノウカ</t>
    </rPh>
    <rPh sb="4" eb="6">
      <t>コスウ</t>
    </rPh>
    <phoneticPr fontId="37"/>
  </si>
  <si>
    <t>認定農業者数</t>
    <rPh sb="0" eb="2">
      <t>ニンテイ</t>
    </rPh>
    <rPh sb="2" eb="5">
      <t>ノウギョウシャ</t>
    </rPh>
    <rPh sb="5" eb="6">
      <t>スウ</t>
    </rPh>
    <phoneticPr fontId="37"/>
  </si>
  <si>
    <t>人</t>
    <rPh sb="0" eb="1">
      <t>ヒト</t>
    </rPh>
    <phoneticPr fontId="37"/>
  </si>
  <si>
    <t>世帯</t>
    <rPh sb="0" eb="2">
      <t>セタイ</t>
    </rPh>
    <phoneticPr fontId="37"/>
  </si>
  <si>
    <t>点</t>
    <rPh sb="0" eb="1">
      <t>テン</t>
    </rPh>
    <phoneticPr fontId="37"/>
  </si>
  <si>
    <t>冊</t>
    <rPh sb="0" eb="1">
      <t>サツ</t>
    </rPh>
    <phoneticPr fontId="37"/>
  </si>
  <si>
    <t>箇所</t>
    <rPh sb="0" eb="2">
      <t>カショ</t>
    </rPh>
    <phoneticPr fontId="37"/>
  </si>
  <si>
    <t>人</t>
    <rPh sb="0" eb="1">
      <t>ヒト</t>
    </rPh>
    <phoneticPr fontId="43"/>
  </si>
  <si>
    <t>人</t>
    <rPh sb="0" eb="1">
      <t>ニン</t>
    </rPh>
    <phoneticPr fontId="37"/>
  </si>
  <si>
    <t>倍</t>
    <rPh sb="0" eb="1">
      <t>バイ</t>
    </rPh>
    <phoneticPr fontId="37"/>
  </si>
  <si>
    <t>円</t>
    <rPh sb="0" eb="1">
      <t>エン</t>
    </rPh>
    <phoneticPr fontId="37"/>
  </si>
  <si>
    <t>件</t>
    <rPh sb="0" eb="1">
      <t>ケン</t>
    </rPh>
    <phoneticPr fontId="37"/>
  </si>
  <si>
    <t>千円</t>
    <rPh sb="0" eb="1">
      <t>セン</t>
    </rPh>
    <rPh sb="1" eb="2">
      <t>エン</t>
    </rPh>
    <phoneticPr fontId="37"/>
  </si>
  <si>
    <t>団体</t>
    <rPh sb="0" eb="2">
      <t>ダンタイ</t>
    </rPh>
    <phoneticPr fontId="37"/>
  </si>
  <si>
    <t>回</t>
    <rPh sb="0" eb="1">
      <t>カイ</t>
    </rPh>
    <phoneticPr fontId="37"/>
  </si>
  <si>
    <t>台</t>
    <rPh sb="0" eb="1">
      <t>ダイケイ</t>
    </rPh>
    <phoneticPr fontId="37"/>
  </si>
  <si>
    <t>世帯</t>
    <rPh sb="0" eb="2">
      <t>セタイ</t>
    </rPh>
    <phoneticPr fontId="41"/>
  </si>
  <si>
    <t>戸</t>
    <rPh sb="0" eb="1">
      <t>ト</t>
    </rPh>
    <phoneticPr fontId="37"/>
  </si>
  <si>
    <t>ヵ所</t>
    <rPh sb="1" eb="2">
      <t>トコロ</t>
    </rPh>
    <phoneticPr fontId="37"/>
  </si>
  <si>
    <t>台</t>
    <rPh sb="0" eb="1">
      <t>ダイ</t>
    </rPh>
    <phoneticPr fontId="37"/>
  </si>
  <si>
    <t>室</t>
    <rPh sb="0" eb="1">
      <t>シツ</t>
    </rPh>
    <phoneticPr fontId="37"/>
  </si>
  <si>
    <t>千円</t>
    <rPh sb="0" eb="1">
      <t>セン</t>
    </rPh>
    <rPh sb="1" eb="2">
      <t>センエン</t>
    </rPh>
    <phoneticPr fontId="37"/>
  </si>
  <si>
    <t>百万円</t>
    <rPh sb="0" eb="1">
      <t>ヒャク</t>
    </rPh>
    <rPh sb="1" eb="3">
      <t>マンエン</t>
    </rPh>
    <phoneticPr fontId="37"/>
  </si>
  <si>
    <t>百万円</t>
    <rPh sb="0" eb="3">
      <t>ヒャクマンエン</t>
    </rPh>
    <phoneticPr fontId="37"/>
  </si>
  <si>
    <t>後日</t>
    <rPh sb="0" eb="2">
      <t>ゴジツ</t>
    </rPh>
    <phoneticPr fontId="44"/>
  </si>
  <si>
    <t>調査中</t>
    <rPh sb="0" eb="3">
      <t>チョウサチュウ</t>
    </rPh>
    <phoneticPr fontId="44"/>
  </si>
  <si>
    <t>結果待ち</t>
    <rPh sb="0" eb="2">
      <t>ケッカ</t>
    </rPh>
    <rPh sb="2" eb="3">
      <t>マ</t>
    </rPh>
    <phoneticPr fontId="44"/>
  </si>
  <si>
    <t>市道実延長</t>
    <rPh sb="0" eb="2">
      <t>シドウ</t>
    </rPh>
    <rPh sb="2" eb="3">
      <t>ジツ</t>
    </rPh>
    <rPh sb="3" eb="5">
      <t>エンチョウ</t>
    </rPh>
    <phoneticPr fontId="37"/>
  </si>
  <si>
    <t>市道面積</t>
    <rPh sb="0" eb="2">
      <t>シドウ</t>
    </rPh>
    <rPh sb="2" eb="4">
      <t>メンセキ</t>
    </rPh>
    <phoneticPr fontId="37"/>
  </si>
  <si>
    <t>歩道延長</t>
    <rPh sb="0" eb="2">
      <t>ホドウ</t>
    </rPh>
    <rPh sb="2" eb="4">
      <t>エンチョウ</t>
    </rPh>
    <phoneticPr fontId="37"/>
  </si>
  <si>
    <t>地中化電線改良済総延長</t>
    <rPh sb="0" eb="2">
      <t>チチュウ</t>
    </rPh>
    <rPh sb="2" eb="3">
      <t>カ</t>
    </rPh>
    <rPh sb="3" eb="5">
      <t>デンセン</t>
    </rPh>
    <rPh sb="5" eb="7">
      <t>カイリョウ</t>
    </rPh>
    <rPh sb="7" eb="8">
      <t>ス</t>
    </rPh>
    <rPh sb="8" eb="9">
      <t>ソウ</t>
    </rPh>
    <phoneticPr fontId="37"/>
  </si>
  <si>
    <t>地中化電線計画総延長</t>
    <rPh sb="0" eb="2">
      <t>チチュウ</t>
    </rPh>
    <rPh sb="2" eb="3">
      <t>カ</t>
    </rPh>
    <rPh sb="3" eb="5">
      <t>デンセン</t>
    </rPh>
    <rPh sb="5" eb="7">
      <t>ケイカク</t>
    </rPh>
    <rPh sb="7" eb="8">
      <t>ソウ</t>
    </rPh>
    <phoneticPr fontId="37"/>
  </si>
  <si>
    <t>都市計画道路計画延長</t>
    <rPh sb="4" eb="6">
      <t>ドウロ</t>
    </rPh>
    <rPh sb="6" eb="8">
      <t>ケイカク</t>
    </rPh>
    <phoneticPr fontId="37"/>
  </si>
  <si>
    <t>都市計画道路整備済延長</t>
    <rPh sb="4" eb="6">
      <t>ドウロ</t>
    </rPh>
    <rPh sb="6" eb="8">
      <t>セイビ</t>
    </rPh>
    <phoneticPr fontId="37"/>
  </si>
  <si>
    <t>鉄道利用者数</t>
    <rPh sb="0" eb="2">
      <t>テツドウ</t>
    </rPh>
    <rPh sb="2" eb="5">
      <t>リヨウシャ</t>
    </rPh>
    <rPh sb="5" eb="6">
      <t>スウ</t>
    </rPh>
    <phoneticPr fontId="37"/>
  </si>
  <si>
    <t>路線バスの利用者数（民間）</t>
    <rPh sb="0" eb="2">
      <t>ロセン</t>
    </rPh>
    <rPh sb="5" eb="8">
      <t>リヨウシャ</t>
    </rPh>
    <rPh sb="8" eb="9">
      <t>スウ</t>
    </rPh>
    <rPh sb="10" eb="12">
      <t>ミンカン</t>
    </rPh>
    <phoneticPr fontId="37"/>
  </si>
  <si>
    <t>路線バスの利用者数（市営）</t>
    <rPh sb="0" eb="2">
      <t>ロセン</t>
    </rPh>
    <rPh sb="5" eb="8">
      <t>リヨウシャ</t>
    </rPh>
    <rPh sb="8" eb="9">
      <t>スウ</t>
    </rPh>
    <rPh sb="10" eb="12">
      <t>シエイ</t>
    </rPh>
    <phoneticPr fontId="37"/>
  </si>
  <si>
    <t>路線バス総車両数（民間）</t>
    <rPh sb="0" eb="2">
      <t>ロセン</t>
    </rPh>
    <rPh sb="4" eb="5">
      <t>ソウ</t>
    </rPh>
    <rPh sb="5" eb="7">
      <t>シャリョウ</t>
    </rPh>
    <rPh sb="7" eb="8">
      <t>スウ</t>
    </rPh>
    <rPh sb="9" eb="11">
      <t>ミンカン</t>
    </rPh>
    <phoneticPr fontId="37"/>
  </si>
  <si>
    <t>路線バス総車両数（市営）</t>
    <rPh sb="0" eb="2">
      <t>ロセン</t>
    </rPh>
    <rPh sb="4" eb="5">
      <t>ソウ</t>
    </rPh>
    <rPh sb="5" eb="7">
      <t>シャリョウ</t>
    </rPh>
    <rPh sb="7" eb="8">
      <t>スウ</t>
    </rPh>
    <rPh sb="9" eb="11">
      <t>シエイ</t>
    </rPh>
    <phoneticPr fontId="37"/>
  </si>
  <si>
    <t>ノンステップバス車両数（民営）</t>
    <rPh sb="8" eb="10">
      <t>シャリョウ</t>
    </rPh>
    <rPh sb="10" eb="11">
      <t>スウ</t>
    </rPh>
    <rPh sb="12" eb="14">
      <t>ミンエイ</t>
    </rPh>
    <phoneticPr fontId="37"/>
  </si>
  <si>
    <t>ノンステップバス車両数（市営）</t>
    <rPh sb="8" eb="10">
      <t>シャリョウ</t>
    </rPh>
    <rPh sb="10" eb="11">
      <t>スウ</t>
    </rPh>
    <rPh sb="12" eb="14">
      <t>シエイ</t>
    </rPh>
    <phoneticPr fontId="37"/>
  </si>
  <si>
    <t>路線バスに対する補助金額（民間）</t>
    <rPh sb="0" eb="2">
      <t>ロセン</t>
    </rPh>
    <rPh sb="5" eb="6">
      <t>タイ</t>
    </rPh>
    <rPh sb="8" eb="10">
      <t>ホジョ</t>
    </rPh>
    <rPh sb="10" eb="12">
      <t>キンガク</t>
    </rPh>
    <rPh sb="13" eb="15">
      <t>ミンカン</t>
    </rPh>
    <phoneticPr fontId="37"/>
  </si>
  <si>
    <t>自家用乗用車保有台数</t>
    <rPh sb="0" eb="3">
      <t>ジカヨウ</t>
    </rPh>
    <rPh sb="3" eb="6">
      <t>ジョウヨウシャ</t>
    </rPh>
    <rPh sb="6" eb="8">
      <t>ホユウ</t>
    </rPh>
    <rPh sb="8" eb="10">
      <t>ダイスウ</t>
    </rPh>
    <phoneticPr fontId="37"/>
  </si>
  <si>
    <t>自転車走行空間の整備延長</t>
    <rPh sb="0" eb="3">
      <t>ジテンシャ</t>
    </rPh>
    <rPh sb="3" eb="5">
      <t>ソウコウ</t>
    </rPh>
    <rPh sb="5" eb="7">
      <t>クウカン</t>
    </rPh>
    <rPh sb="8" eb="10">
      <t>セイビ</t>
    </rPh>
    <rPh sb="10" eb="12">
      <t>エンチョウ</t>
    </rPh>
    <phoneticPr fontId="37"/>
  </si>
  <si>
    <t>ノンステップバスに対する補助金額</t>
    <rPh sb="9" eb="10">
      <t>タイ</t>
    </rPh>
    <rPh sb="12" eb="15">
      <t>ホジョキン</t>
    </rPh>
    <rPh sb="15" eb="16">
      <t>ガク</t>
    </rPh>
    <phoneticPr fontId="37"/>
  </si>
  <si>
    <t>DIDs面積</t>
    <rPh sb="4" eb="6">
      <t>メンセキ</t>
    </rPh>
    <phoneticPr fontId="37"/>
  </si>
  <si>
    <t>DIDs人口</t>
    <rPh sb="4" eb="6">
      <t>ジンコウ</t>
    </rPh>
    <phoneticPr fontId="37"/>
  </si>
  <si>
    <t>中心市街地区域内における通行量の経年変化率</t>
    <rPh sb="0" eb="2">
      <t>チュウシン</t>
    </rPh>
    <rPh sb="2" eb="5">
      <t>シガイチ</t>
    </rPh>
    <rPh sb="5" eb="8">
      <t>クイキナイ</t>
    </rPh>
    <rPh sb="12" eb="15">
      <t>ツウコウリョウ</t>
    </rPh>
    <rPh sb="16" eb="18">
      <t>ケイネン</t>
    </rPh>
    <rPh sb="18" eb="20">
      <t>ヘンカ</t>
    </rPh>
    <rPh sb="20" eb="21">
      <t>リツ</t>
    </rPh>
    <phoneticPr fontId="37"/>
  </si>
  <si>
    <t>CATV加入世帯数</t>
    <rPh sb="4" eb="6">
      <t>カニュウ</t>
    </rPh>
    <rPh sb="6" eb="8">
      <t>セタイ</t>
    </rPh>
    <rPh sb="8" eb="9">
      <t>スウ</t>
    </rPh>
    <phoneticPr fontId="37"/>
  </si>
  <si>
    <t>携帯電話普及率(PHSを含む）
スマートフォン除く</t>
    <rPh sb="23" eb="24">
      <t>ノゾ</t>
    </rPh>
    <phoneticPr fontId="37"/>
  </si>
  <si>
    <t>スマートフォン普及率</t>
    <rPh sb="7" eb="9">
      <t>フキュウ</t>
    </rPh>
    <rPh sb="9" eb="10">
      <t>リツ</t>
    </rPh>
    <phoneticPr fontId="37"/>
  </si>
  <si>
    <t>パソコン普及率（デスクトップ型）</t>
    <rPh sb="14" eb="15">
      <t>ガタ</t>
    </rPh>
    <phoneticPr fontId="37"/>
  </si>
  <si>
    <t>パソコン普及率（ノート型（モバイル・ネットブック含む））</t>
    <rPh sb="4" eb="6">
      <t>フキュウ</t>
    </rPh>
    <rPh sb="6" eb="7">
      <t>リツ</t>
    </rPh>
    <rPh sb="11" eb="12">
      <t>ガタ</t>
    </rPh>
    <rPh sb="24" eb="25">
      <t>フク</t>
    </rPh>
    <phoneticPr fontId="37"/>
  </si>
  <si>
    <t>タブレット端末普及率</t>
    <rPh sb="5" eb="7">
      <t>タンマツ</t>
    </rPh>
    <rPh sb="7" eb="9">
      <t>フキュウ</t>
    </rPh>
    <rPh sb="9" eb="10">
      <t>リツ</t>
    </rPh>
    <phoneticPr fontId="37"/>
  </si>
  <si>
    <t>自治会加入率</t>
    <rPh sb="0" eb="3">
      <t>ジチカイ</t>
    </rPh>
    <rPh sb="3" eb="5">
      <t>カニュウ</t>
    </rPh>
    <rPh sb="5" eb="6">
      <t>リツ</t>
    </rPh>
    <phoneticPr fontId="37"/>
  </si>
  <si>
    <t>財政力指数</t>
    <rPh sb="0" eb="2">
      <t>ザイセイ</t>
    </rPh>
    <rPh sb="2" eb="3">
      <t>リョク</t>
    </rPh>
    <rPh sb="3" eb="5">
      <t>シスウ</t>
    </rPh>
    <phoneticPr fontId="37"/>
  </si>
  <si>
    <t>経常収支比率</t>
    <rPh sb="0" eb="2">
      <t>ケイジョウ</t>
    </rPh>
    <rPh sb="2" eb="4">
      <t>シュウシ</t>
    </rPh>
    <rPh sb="4" eb="6">
      <t>ヒリツ</t>
    </rPh>
    <phoneticPr fontId="3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</si>
  <si>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37"/>
  </si>
  <si>
    <t>実質収支比率</t>
    <rPh sb="0" eb="2">
      <t>ジッシツ</t>
    </rPh>
    <rPh sb="2" eb="4">
      <t>シュウシ</t>
    </rPh>
    <rPh sb="4" eb="6">
      <t>ヒリツ</t>
    </rPh>
    <phoneticPr fontId="37"/>
  </si>
  <si>
    <t>市債残高</t>
    <rPh sb="0" eb="2">
      <t>シサイ</t>
    </rPh>
    <rPh sb="2" eb="4">
      <t>ザンダカ</t>
    </rPh>
    <phoneticPr fontId="37"/>
  </si>
  <si>
    <t>自主財源比率</t>
    <rPh sb="0" eb="2">
      <t>ジシュ</t>
    </rPh>
    <rPh sb="2" eb="4">
      <t>ザイゲン</t>
    </rPh>
    <rPh sb="4" eb="6">
      <t>ヒリツ</t>
    </rPh>
    <phoneticPr fontId="37"/>
  </si>
  <si>
    <t>義務的経費比率</t>
    <rPh sb="0" eb="3">
      <t>ギムテキ</t>
    </rPh>
    <rPh sb="3" eb="5">
      <t>ケイヒ</t>
    </rPh>
    <rPh sb="5" eb="7">
      <t>ヒリツ</t>
    </rPh>
    <phoneticPr fontId="37"/>
  </si>
  <si>
    <t>実質赤字比率</t>
    <rPh sb="0" eb="2">
      <t>ジッシツ</t>
    </rPh>
    <rPh sb="2" eb="4">
      <t>アカジ</t>
    </rPh>
    <rPh sb="4" eb="6">
      <t>ヒリツ</t>
    </rPh>
    <phoneticPr fontId="3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</si>
  <si>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37"/>
  </si>
  <si>
    <t>将来負担比率</t>
    <rPh sb="0" eb="2">
      <t>ショウライ</t>
    </rPh>
    <rPh sb="2" eb="4">
      <t>フタン</t>
    </rPh>
    <rPh sb="4" eb="6">
      <t>ヒリツ</t>
    </rPh>
    <phoneticPr fontId="37"/>
  </si>
  <si>
    <t>市職員総数</t>
    <rPh sb="0" eb="1">
      <t>シ</t>
    </rPh>
    <rPh sb="1" eb="3">
      <t>ショクイン</t>
    </rPh>
    <rPh sb="3" eb="4">
      <t>ソウ</t>
    </rPh>
    <rPh sb="4" eb="5">
      <t>スウ</t>
    </rPh>
    <phoneticPr fontId="37"/>
  </si>
  <si>
    <t>各種審議会等委員に占める女性の割合</t>
    <rPh sb="0" eb="2">
      <t>カクシュ</t>
    </rPh>
    <rPh sb="2" eb="5">
      <t>シンギカイ</t>
    </rPh>
    <rPh sb="5" eb="6">
      <t>トウ</t>
    </rPh>
    <rPh sb="6" eb="8">
      <t>イイン</t>
    </rPh>
    <rPh sb="9" eb="10">
      <t>シ</t>
    </rPh>
    <rPh sb="12" eb="14">
      <t>ジョセイ</t>
    </rPh>
    <rPh sb="15" eb="17">
      <t>ワリアイ</t>
    </rPh>
    <phoneticPr fontId="38"/>
  </si>
  <si>
    <t>15～34歳人口</t>
    <rPh sb="5" eb="6">
      <t>サイ</t>
    </rPh>
    <rPh sb="6" eb="8">
      <t>ジンコウ</t>
    </rPh>
    <phoneticPr fontId="37"/>
  </si>
  <si>
    <t>15～34歳人口の非労働力者のうち家事・通学していない者</t>
    <rPh sb="5" eb="6">
      <t>サイ</t>
    </rPh>
    <rPh sb="6" eb="8">
      <t>ジンコウ</t>
    </rPh>
    <rPh sb="9" eb="10">
      <t>ヒ</t>
    </rPh>
    <rPh sb="10" eb="13">
      <t>ロウドウリョク</t>
    </rPh>
    <rPh sb="13" eb="14">
      <t>シャ</t>
    </rPh>
    <rPh sb="17" eb="19">
      <t>カジ</t>
    </rPh>
    <rPh sb="20" eb="22">
      <t>ツウガク</t>
    </rPh>
    <rPh sb="27" eb="28">
      <t>モノ</t>
    </rPh>
    <phoneticPr fontId="37"/>
  </si>
  <si>
    <t>25～29歳女性の労働力人口</t>
    <rPh sb="9" eb="12">
      <t>ロウドウリョク</t>
    </rPh>
    <rPh sb="12" eb="14">
      <t>ジンコウ</t>
    </rPh>
    <phoneticPr fontId="37"/>
  </si>
  <si>
    <t>30～34歳女性の労働力人口</t>
    <rPh sb="5" eb="6">
      <t>サイ</t>
    </rPh>
    <rPh sb="6" eb="8">
      <t>ジョセイ</t>
    </rPh>
    <rPh sb="9" eb="12">
      <t>ロウドウリョク</t>
    </rPh>
    <rPh sb="12" eb="14">
      <t>ジンコウ</t>
    </rPh>
    <phoneticPr fontId="37"/>
  </si>
  <si>
    <t>35～39歳女性の労働力人口</t>
    <rPh sb="12" eb="14">
      <t>ジンコウ</t>
    </rPh>
    <phoneticPr fontId="37"/>
  </si>
  <si>
    <t>40～44歳女性の労働力人口</t>
    <rPh sb="5" eb="6">
      <t>サイ</t>
    </rPh>
    <rPh sb="6" eb="8">
      <t>ジョセイ</t>
    </rPh>
    <rPh sb="9" eb="12">
      <t>ロウドウリョク</t>
    </rPh>
    <rPh sb="12" eb="14">
      <t>ジンコウ</t>
    </rPh>
    <phoneticPr fontId="37"/>
  </si>
  <si>
    <t>85歳以上女性の労働力人口</t>
    <rPh sb="2" eb="3">
      <t>サイ</t>
    </rPh>
    <rPh sb="3" eb="5">
      <t>イジョウ</t>
    </rPh>
    <phoneticPr fontId="37"/>
  </si>
  <si>
    <t>15～19歳女性人口（労働力不詳を除く）</t>
  </si>
  <si>
    <t>25～29歳女性人口（労働力不詳を除く）</t>
    <rPh sb="5" eb="6">
      <t>サイ</t>
    </rPh>
    <rPh sb="6" eb="8">
      <t>ジョセイ</t>
    </rPh>
    <rPh sb="8" eb="10">
      <t>ジンコウ</t>
    </rPh>
    <rPh sb="11" eb="14">
      <t>ロウドウリョク</t>
    </rPh>
    <rPh sb="14" eb="16">
      <t>フショウ</t>
    </rPh>
    <rPh sb="17" eb="18">
      <t>ノゾ</t>
    </rPh>
    <phoneticPr fontId="37"/>
  </si>
  <si>
    <t>30～34歳女性人口（労働力不詳を除く）</t>
    <rPh sb="5" eb="6">
      <t>サイ</t>
    </rPh>
    <rPh sb="6" eb="8">
      <t>ジョセイ</t>
    </rPh>
    <rPh sb="8" eb="10">
      <t>ジンコウ</t>
    </rPh>
    <phoneticPr fontId="37"/>
  </si>
  <si>
    <t>35～39歳女性人口（労働力不詳を除く）</t>
    <rPh sb="8" eb="10">
      <t>ジンコウ</t>
    </rPh>
    <phoneticPr fontId="37"/>
  </si>
  <si>
    <t>40～44歳女性人口（労働力不詳を除く）</t>
    <rPh sb="5" eb="6">
      <t>サイ</t>
    </rPh>
    <rPh sb="6" eb="8">
      <t>ジョセイ</t>
    </rPh>
    <phoneticPr fontId="37"/>
  </si>
  <si>
    <t>85歳以上女性人口（労働力不詳を除く）</t>
    <rPh sb="2" eb="3">
      <t>サイ</t>
    </rPh>
    <rPh sb="3" eb="5">
      <t>イジョウ</t>
    </rPh>
    <phoneticPr fontId="37"/>
  </si>
  <si>
    <t>千人</t>
    <rPh sb="0" eb="2">
      <t>センニン</t>
    </rPh>
    <phoneticPr fontId="37"/>
  </si>
  <si>
    <t>台</t>
    <rPh sb="0" eb="1">
      <t>ダイ</t>
    </rPh>
    <phoneticPr fontId="45"/>
  </si>
  <si>
    <t>千円</t>
    <rPh sb="0" eb="2">
      <t>センエン</t>
    </rPh>
    <phoneticPr fontId="37"/>
  </si>
  <si>
    <t>38,000～39,000</t>
  </si>
  <si>
    <t xml:space="preserve">75,650
</t>
  </si>
  <si>
    <t>中核市移行前</t>
    <rPh sb="0" eb="3">
      <t>チュウカクシ</t>
    </rPh>
    <rPh sb="3" eb="5">
      <t>イコウ</t>
    </rPh>
    <rPh sb="5" eb="6">
      <t>マエ</t>
    </rPh>
    <phoneticPr fontId="3"/>
  </si>
  <si>
    <t>調査未実施</t>
    <rPh sb="0" eb="2">
      <t>チョウサ</t>
    </rPh>
    <rPh sb="2" eb="5">
      <t>ミジッシ</t>
    </rPh>
    <phoneticPr fontId="3"/>
  </si>
  <si>
    <t>スマートフォン普及率</t>
    <rPh sb="7" eb="9">
      <t>フキュウ</t>
    </rPh>
    <rPh sb="9" eb="10">
      <t>リツ</t>
    </rPh>
    <phoneticPr fontId="3"/>
  </si>
  <si>
    <t>パソコン普及率（ノート型，モバイルネットブック）</t>
    <rPh sb="11" eb="12">
      <t>ガタ</t>
    </rPh>
    <phoneticPr fontId="8"/>
  </si>
  <si>
    <t>タブレット端末普及率</t>
    <rPh sb="5" eb="7">
      <t>タンマツ</t>
    </rPh>
    <rPh sb="7" eb="10">
      <t>フキュウリツ</t>
    </rPh>
    <phoneticPr fontId="3"/>
  </si>
  <si>
    <t>※朱書きは追加された項目若しくは変更があった項目</t>
    <rPh sb="1" eb="3">
      <t>シュガ</t>
    </rPh>
    <rPh sb="5" eb="7">
      <t>ツイカ</t>
    </rPh>
    <rPh sb="10" eb="12">
      <t>コウモク</t>
    </rPh>
    <rPh sb="12" eb="13">
      <t>モ</t>
    </rPh>
    <rPh sb="16" eb="18">
      <t>ヘンコウ</t>
    </rPh>
    <rPh sb="22" eb="24">
      <t>コウモク</t>
    </rPh>
    <phoneticPr fontId="3"/>
  </si>
  <si>
    <t>パソコン普及率（デスクトップ型）（Ｈ26まではデスクトップ型以外も含む）</t>
    <rPh sb="14" eb="15">
      <t>ガタ</t>
    </rPh>
    <rPh sb="29" eb="30">
      <t>ガタ</t>
    </rPh>
    <rPh sb="30" eb="32">
      <t>イガイ</t>
    </rPh>
    <rPh sb="33" eb="34">
      <t>フク</t>
    </rPh>
    <phoneticPr fontId="8"/>
  </si>
  <si>
    <t>都市拠点（市内中心部）の通行量（平日）</t>
    <phoneticPr fontId="3"/>
  </si>
  <si>
    <t>中心市街地区域内における通行量の経年変化率（Ｈ26までは都市拠点（市内中心部）の通行量（平日））</t>
    <rPh sb="0" eb="2">
      <t>チュウシン</t>
    </rPh>
    <rPh sb="2" eb="5">
      <t>シガイチ</t>
    </rPh>
    <rPh sb="5" eb="8">
      <t>クイキナイ</t>
    </rPh>
    <rPh sb="12" eb="15">
      <t>ツウコウリョウ</t>
    </rPh>
    <rPh sb="16" eb="18">
      <t>ケイネン</t>
    </rPh>
    <rPh sb="18" eb="20">
      <t>ヘンカ</t>
    </rPh>
    <rPh sb="20" eb="21">
      <t>リツ</t>
    </rPh>
    <phoneticPr fontId="8"/>
  </si>
  <si>
    <r>
      <t>公会堂，</t>
    </r>
    <r>
      <rPr>
        <sz val="9"/>
        <color indexed="8"/>
        <rFont val="ＭＳ 明朝"/>
        <family val="1"/>
        <charset val="128"/>
      </rPr>
      <t>会館等大ホール収容定員（市立以外の施設）</t>
    </r>
    <rPh sb="6" eb="7">
      <t>トウ</t>
    </rPh>
    <rPh sb="7" eb="8">
      <t>ダイ</t>
    </rPh>
    <rPh sb="13" eb="14">
      <t>サダム</t>
    </rPh>
    <rPh sb="14" eb="15">
      <t>イン</t>
    </rPh>
    <rPh sb="18" eb="20">
      <t>イガイ</t>
    </rPh>
    <phoneticPr fontId="38"/>
  </si>
  <si>
    <t>要介護（要支援）認定者数</t>
    <rPh sb="0" eb="1">
      <t>ヨウ</t>
    </rPh>
    <rPh sb="1" eb="3">
      <t>カイゴ</t>
    </rPh>
    <rPh sb="4" eb="7">
      <t>ヨウシエン</t>
    </rPh>
    <rPh sb="8" eb="10">
      <t>ニンテイ</t>
    </rPh>
    <rPh sb="10" eb="11">
      <t>シャ</t>
    </rPh>
    <rPh sb="11" eb="12">
      <t>スウ</t>
    </rPh>
    <phoneticPr fontId="37"/>
  </si>
  <si>
    <t>保育所入所待機児童数</t>
    <rPh sb="2" eb="3">
      <t>ショ</t>
    </rPh>
    <rPh sb="3" eb="5">
      <t>ニュウショ</t>
    </rPh>
    <rPh sb="5" eb="7">
      <t>タイキ</t>
    </rPh>
    <rPh sb="7" eb="9">
      <t>ジドウ</t>
    </rPh>
    <rPh sb="9" eb="10">
      <t>スウ</t>
    </rPh>
    <phoneticPr fontId="37"/>
  </si>
  <si>
    <t>函館市</t>
    <rPh sb="0" eb="3">
      <t>ハコダテシ</t>
    </rPh>
    <phoneticPr fontId="41"/>
  </si>
  <si>
    <t>旭川市</t>
    <rPh sb="0" eb="3">
      <t>アサヒカワシ</t>
    </rPh>
    <phoneticPr fontId="41"/>
  </si>
  <si>
    <t>青森市</t>
    <rPh sb="0" eb="2">
      <t>アオモリ</t>
    </rPh>
    <rPh sb="2" eb="3">
      <t>シ</t>
    </rPh>
    <phoneticPr fontId="41"/>
  </si>
  <si>
    <t>八戸市</t>
    <rPh sb="0" eb="3">
      <t>ハチノヘシ</t>
    </rPh>
    <phoneticPr fontId="41"/>
  </si>
  <si>
    <t>盛岡市</t>
    <rPh sb="0" eb="3">
      <t>モリオカシ</t>
    </rPh>
    <phoneticPr fontId="41"/>
  </si>
  <si>
    <t xml:space="preserve">- </t>
  </si>
  <si>
    <t>秋田市</t>
    <rPh sb="0" eb="3">
      <t>アキタシ</t>
    </rPh>
    <phoneticPr fontId="41"/>
  </si>
  <si>
    <t>郡山市</t>
    <rPh sb="0" eb="3">
      <t>コオリヤマシ</t>
    </rPh>
    <phoneticPr fontId="41"/>
  </si>
  <si>
    <t>いわき市</t>
    <rPh sb="3" eb="4">
      <t>シ</t>
    </rPh>
    <phoneticPr fontId="41"/>
  </si>
  <si>
    <t>前橋市</t>
    <rPh sb="0" eb="3">
      <t>マエバシシ</t>
    </rPh>
    <phoneticPr fontId="41"/>
  </si>
  <si>
    <t>高崎市</t>
    <rPh sb="0" eb="3">
      <t>タカサキシ</t>
    </rPh>
    <phoneticPr fontId="41"/>
  </si>
  <si>
    <t>川越市</t>
    <rPh sb="0" eb="3">
      <t>カワゴエシ</t>
    </rPh>
    <phoneticPr fontId="41"/>
  </si>
  <si>
    <t>越谷市</t>
    <rPh sb="0" eb="3">
      <t>コシガヤシ</t>
    </rPh>
    <phoneticPr fontId="41"/>
  </si>
  <si>
    <t>　-</t>
  </si>
  <si>
    <t>船橋市</t>
    <rPh sb="0" eb="3">
      <t>フナバシシ</t>
    </rPh>
    <phoneticPr fontId="41"/>
  </si>
  <si>
    <t>…</t>
  </si>
  <si>
    <t>柏市</t>
    <rPh sb="0" eb="2">
      <t>カシワシ</t>
    </rPh>
    <phoneticPr fontId="41"/>
  </si>
  <si>
    <t>八王子市</t>
    <rPh sb="0" eb="4">
      <t>ハチオウジシ</t>
    </rPh>
    <phoneticPr fontId="41"/>
  </si>
  <si>
    <t>横須賀市</t>
    <rPh sb="0" eb="4">
      <t>ヨコスカシ</t>
    </rPh>
    <phoneticPr fontId="41"/>
  </si>
  <si>
    <t>富山市</t>
    <rPh sb="0" eb="3">
      <t>トヤマシ</t>
    </rPh>
    <phoneticPr fontId="41"/>
  </si>
  <si>
    <t>金沢市</t>
    <rPh sb="0" eb="2">
      <t>カナザワ</t>
    </rPh>
    <rPh sb="2" eb="3">
      <t>シ</t>
    </rPh>
    <phoneticPr fontId="41"/>
  </si>
  <si>
    <t>長野市</t>
    <rPh sb="0" eb="3">
      <t>ナガノシ</t>
    </rPh>
    <phoneticPr fontId="41"/>
  </si>
  <si>
    <t>―</t>
  </si>
  <si>
    <t>岐阜市</t>
    <rPh sb="0" eb="3">
      <t>ギフシ</t>
    </rPh>
    <phoneticPr fontId="41"/>
  </si>
  <si>
    <t>豊橋市</t>
    <rPh sb="0" eb="3">
      <t>トヨハシシ</t>
    </rPh>
    <phoneticPr fontId="41"/>
  </si>
  <si>
    <t>岡崎市</t>
    <rPh sb="0" eb="3">
      <t>オカザキシ</t>
    </rPh>
    <phoneticPr fontId="41"/>
  </si>
  <si>
    <t>豊田市</t>
    <rPh sb="0" eb="3">
      <t>トヨタシ</t>
    </rPh>
    <phoneticPr fontId="41"/>
  </si>
  <si>
    <t>大津市</t>
    <rPh sb="0" eb="3">
      <t>オオツシ</t>
    </rPh>
    <phoneticPr fontId="41"/>
  </si>
  <si>
    <t>豊中市</t>
    <rPh sb="0" eb="3">
      <t>トヨナカシ</t>
    </rPh>
    <phoneticPr fontId="41"/>
  </si>
  <si>
    <t>高槻市</t>
    <rPh sb="0" eb="3">
      <t>タカツキシ</t>
    </rPh>
    <phoneticPr fontId="41"/>
  </si>
  <si>
    <t>枚方市</t>
    <rPh sb="0" eb="2">
      <t>ヒラカタ</t>
    </rPh>
    <rPh sb="2" eb="3">
      <t>シ</t>
    </rPh>
    <phoneticPr fontId="41"/>
  </si>
  <si>
    <t>東大阪市</t>
    <rPh sb="0" eb="4">
      <t>ヒガシオオサカシ</t>
    </rPh>
    <phoneticPr fontId="41"/>
  </si>
  <si>
    <t>姫路市</t>
    <rPh sb="0" eb="3">
      <t>ヒメジシ</t>
    </rPh>
    <phoneticPr fontId="41"/>
  </si>
  <si>
    <t>尼崎市</t>
    <rPh sb="0" eb="3">
      <t>アマガサキシ</t>
    </rPh>
    <phoneticPr fontId="41"/>
  </si>
  <si>
    <t>西宮市</t>
    <rPh sb="0" eb="3">
      <t>ニシノミヤシ</t>
    </rPh>
    <phoneticPr fontId="41"/>
  </si>
  <si>
    <t>奈良市</t>
    <rPh sb="0" eb="3">
      <t>ナラシ</t>
    </rPh>
    <phoneticPr fontId="41"/>
  </si>
  <si>
    <t>和歌山市</t>
    <rPh sb="0" eb="4">
      <t>ワカヤマシ</t>
    </rPh>
    <phoneticPr fontId="41"/>
  </si>
  <si>
    <t>倉敷市</t>
    <rPh sb="0" eb="3">
      <t>クラシキシ</t>
    </rPh>
    <phoneticPr fontId="41"/>
  </si>
  <si>
    <t>呉市</t>
    <rPh sb="0" eb="2">
      <t>クレシ</t>
    </rPh>
    <phoneticPr fontId="41"/>
  </si>
  <si>
    <t>福山市</t>
    <rPh sb="0" eb="3">
      <t>フクヤマシ</t>
    </rPh>
    <phoneticPr fontId="41"/>
  </si>
  <si>
    <t>下関市</t>
    <rPh sb="0" eb="3">
      <t>シモノセキシ</t>
    </rPh>
    <phoneticPr fontId="41"/>
  </si>
  <si>
    <t>高松市</t>
    <rPh sb="0" eb="3">
      <t>タカマツシ</t>
    </rPh>
    <phoneticPr fontId="41"/>
  </si>
  <si>
    <t>松山市</t>
    <rPh sb="0" eb="3">
      <t>マツヤマシ</t>
    </rPh>
    <phoneticPr fontId="41"/>
  </si>
  <si>
    <t>高知市</t>
    <rPh sb="0" eb="3">
      <t>コウチシ</t>
    </rPh>
    <phoneticPr fontId="41"/>
  </si>
  <si>
    <t>久留米市</t>
    <rPh sb="0" eb="4">
      <t>クルメシ</t>
    </rPh>
    <phoneticPr fontId="41"/>
  </si>
  <si>
    <t>長崎市</t>
    <rPh sb="0" eb="3">
      <t>ナガサキシ</t>
    </rPh>
    <phoneticPr fontId="41"/>
  </si>
  <si>
    <t>佐世保市</t>
    <rPh sb="0" eb="4">
      <t>サセボシ</t>
    </rPh>
    <phoneticPr fontId="41"/>
  </si>
  <si>
    <t>大分市</t>
    <rPh sb="0" eb="3">
      <t>オオイタシ</t>
    </rPh>
    <phoneticPr fontId="41"/>
  </si>
  <si>
    <t>宮崎市</t>
    <rPh sb="0" eb="2">
      <t>ミヤザキ</t>
    </rPh>
    <rPh sb="2" eb="3">
      <t>シ</t>
    </rPh>
    <phoneticPr fontId="41"/>
  </si>
  <si>
    <t>鹿児島市</t>
    <rPh sb="0" eb="3">
      <t>カゴシマ</t>
    </rPh>
    <rPh sb="3" eb="4">
      <t>シ</t>
    </rPh>
    <phoneticPr fontId="41"/>
  </si>
  <si>
    <t>那覇市</t>
    <rPh sb="0" eb="3">
      <t>ナハシ</t>
    </rPh>
    <phoneticPr fontId="41"/>
  </si>
  <si>
    <t>非公開</t>
    <rPh sb="0" eb="3">
      <t>ヒコウカイ</t>
    </rPh>
    <phoneticPr fontId="8"/>
  </si>
  <si>
    <t>中核市移行前</t>
    <rPh sb="0" eb="3">
      <t>チュウカクシ</t>
    </rPh>
    <rPh sb="3" eb="5">
      <t>イコウ</t>
    </rPh>
    <rPh sb="5" eb="6">
      <t>マエ</t>
    </rPh>
    <phoneticPr fontId="3"/>
  </si>
  <si>
    <t>H27</t>
  </si>
  <si>
    <t>H28</t>
  </si>
  <si>
    <t>要介護（要支援）認定者数</t>
    <rPh sb="0" eb="1">
      <t>ヨウ</t>
    </rPh>
    <rPh sb="1" eb="3">
      <t>カイゴ</t>
    </rPh>
    <rPh sb="4" eb="5">
      <t>ヨウ</t>
    </rPh>
    <rPh sb="5" eb="7">
      <t>シエン</t>
    </rPh>
    <rPh sb="8" eb="10">
      <t>ニンテイ</t>
    </rPh>
    <rPh sb="10" eb="11">
      <t>シャ</t>
    </rPh>
    <rPh sb="11" eb="12">
      <t>スウ</t>
    </rPh>
    <phoneticPr fontId="8"/>
  </si>
  <si>
    <t>グラフ表示</t>
    <phoneticPr fontId="3"/>
  </si>
  <si>
    <t>△10.53</t>
  </si>
  <si>
    <t>△10.75</t>
  </si>
  <si>
    <t>△3.93</t>
  </si>
  <si>
    <t>△0.05</t>
  </si>
  <si>
    <t>松江市</t>
    <rPh sb="0" eb="3">
      <t>マツエシ</t>
    </rPh>
    <phoneticPr fontId="6"/>
  </si>
  <si>
    <t>鳥取市</t>
    <rPh sb="0" eb="3">
      <t>トットリシ</t>
    </rPh>
    <phoneticPr fontId="6"/>
  </si>
  <si>
    <t>明石市</t>
    <rPh sb="0" eb="3">
      <t>アカシシ</t>
    </rPh>
    <phoneticPr fontId="6"/>
  </si>
  <si>
    <t>八尾市</t>
    <rPh sb="0" eb="3">
      <t>ヤオシ</t>
    </rPh>
    <phoneticPr fontId="6"/>
  </si>
  <si>
    <t>川口市</t>
    <rPh sb="0" eb="3">
      <t>カワグチシ</t>
    </rPh>
    <phoneticPr fontId="6"/>
  </si>
  <si>
    <t>福島市</t>
    <rPh sb="0" eb="3">
      <t>フクシマシ</t>
    </rPh>
    <phoneticPr fontId="6"/>
  </si>
  <si>
    <t>0</t>
  </si>
  <si>
    <t>221.65</t>
  </si>
  <si>
    <t>1.60</t>
  </si>
  <si>
    <t>9（13）</t>
  </si>
  <si>
    <t>0.89</t>
  </si>
  <si>
    <t>38.90</t>
  </si>
  <si>
    <t>H29</t>
  </si>
  <si>
    <t>集計表へ戻る</t>
    <phoneticPr fontId="3"/>
  </si>
  <si>
    <t>TOPへ戻る</t>
    <phoneticPr fontId="3"/>
  </si>
  <si>
    <t>③ 集計表を開きます。</t>
    <phoneticPr fontId="3"/>
  </si>
  <si>
    <t>△9.44</t>
    <phoneticPr fontId="8"/>
  </si>
  <si>
    <t>△0.95</t>
    <phoneticPr fontId="1"/>
  </si>
  <si>
    <t>△9.19</t>
    <phoneticPr fontId="8"/>
  </si>
  <si>
    <t>不明</t>
    <rPh sb="0" eb="2">
      <t>フメイ</t>
    </rPh>
    <phoneticPr fontId="8"/>
  </si>
  <si>
    <t>ほ</t>
    <phoneticPr fontId="8"/>
  </si>
  <si>
    <t>－</t>
    <phoneticPr fontId="1"/>
  </si>
  <si>
    <t>226,725
（内，3,216外国人住民）</t>
    <rPh sb="9" eb="10">
      <t>ウチ</t>
    </rPh>
    <rPh sb="16" eb="19">
      <t>ガイコクジン</t>
    </rPh>
    <rPh sb="19" eb="21">
      <t>ジュウミン</t>
    </rPh>
    <phoneticPr fontId="8"/>
  </si>
  <si>
    <t>松江市</t>
    <rPh sb="0" eb="3">
      <t>マツエシ</t>
    </rPh>
    <phoneticPr fontId="16"/>
  </si>
  <si>
    <t>-</t>
    <phoneticPr fontId="1"/>
  </si>
  <si>
    <t>鳥取市</t>
    <rPh sb="0" eb="2">
      <t>トットリ</t>
    </rPh>
    <rPh sb="2" eb="3">
      <t>シ</t>
    </rPh>
    <phoneticPr fontId="16"/>
  </si>
  <si>
    <t>△2.31</t>
  </si>
  <si>
    <t>明石市</t>
    <rPh sb="0" eb="3">
      <t>アカシシ</t>
    </rPh>
    <phoneticPr fontId="16"/>
  </si>
  <si>
    <t>寝屋川市</t>
    <rPh sb="0" eb="4">
      <t>ネヤガワシ</t>
    </rPh>
    <phoneticPr fontId="16"/>
  </si>
  <si>
    <t>八尾市</t>
    <rPh sb="0" eb="3">
      <t>ヤオシ</t>
    </rPh>
    <phoneticPr fontId="16"/>
  </si>
  <si>
    <t>△13.13</t>
    <phoneticPr fontId="8"/>
  </si>
  <si>
    <t>△8.40</t>
    <phoneticPr fontId="8"/>
  </si>
  <si>
    <t>276,033
78,485(民間事業者)
197,548(コミバス)</t>
    <rPh sb="15" eb="17">
      <t>ミンカン</t>
    </rPh>
    <rPh sb="17" eb="19">
      <t>ジギョウ</t>
    </rPh>
    <rPh sb="19" eb="20">
      <t>シャ</t>
    </rPh>
    <phoneticPr fontId="8"/>
  </si>
  <si>
    <t>△16.05</t>
  </si>
  <si>
    <t>甲府市</t>
    <rPh sb="0" eb="3">
      <t>コウフシ</t>
    </rPh>
    <phoneticPr fontId="16"/>
  </si>
  <si>
    <t>△16.98</t>
    <phoneticPr fontId="8"/>
  </si>
  <si>
    <t>福井市</t>
    <rPh sb="0" eb="3">
      <t>フクイシ</t>
    </rPh>
    <phoneticPr fontId="16"/>
  </si>
  <si>
    <t xml:space="preserve">5,551,290.00
</t>
  </si>
  <si>
    <t>△0.9</t>
    <phoneticPr fontId="8"/>
  </si>
  <si>
    <t>87
(76)</t>
    <phoneticPr fontId="8"/>
  </si>
  <si>
    <t>7
(6)</t>
    <phoneticPr fontId="8"/>
  </si>
  <si>
    <t>川口市</t>
    <rPh sb="0" eb="3">
      <t>カワグチシ</t>
    </rPh>
    <phoneticPr fontId="16"/>
  </si>
  <si>
    <t>△0.83</t>
    <phoneticPr fontId="8"/>
  </si>
  <si>
    <t>福島市</t>
    <rPh sb="0" eb="2">
      <t>フクシマ</t>
    </rPh>
    <rPh sb="2" eb="3">
      <t>シ</t>
    </rPh>
    <phoneticPr fontId="16"/>
  </si>
  <si>
    <t>△13.75</t>
    <phoneticPr fontId="8"/>
  </si>
  <si>
    <t>山形市</t>
    <rPh sb="0" eb="3">
      <t>ヤマガタシ</t>
    </rPh>
    <phoneticPr fontId="16"/>
  </si>
  <si>
    <t>△4.57</t>
    <phoneticPr fontId="8"/>
  </si>
  <si>
    <t>枚</t>
    <rPh sb="0" eb="1">
      <t>マイ</t>
    </rPh>
    <phoneticPr fontId="37"/>
  </si>
  <si>
    <t>万円</t>
    <rPh sb="0" eb="2">
      <t>マンエン</t>
    </rPh>
    <phoneticPr fontId="37"/>
  </si>
  <si>
    <t>件</t>
    <rPh sb="0" eb="1">
      <t>ケン</t>
    </rPh>
    <phoneticPr fontId="16"/>
  </si>
  <si>
    <t>個</t>
    <rPh sb="0" eb="1">
      <t>コ</t>
    </rPh>
    <phoneticPr fontId="16"/>
  </si>
  <si>
    <t>世帯</t>
    <rPh sb="0" eb="2">
      <t>セタイ</t>
    </rPh>
    <phoneticPr fontId="55"/>
  </si>
  <si>
    <t>経営体</t>
    <rPh sb="0" eb="3">
      <t>ケイエイタイ</t>
    </rPh>
    <phoneticPr fontId="1"/>
  </si>
  <si>
    <t>戸</t>
    <rPh sb="0" eb="1">
      <t>コ</t>
    </rPh>
    <phoneticPr fontId="55"/>
  </si>
  <si>
    <t>件</t>
    <rPh sb="0" eb="1">
      <t>ケン</t>
    </rPh>
    <phoneticPr fontId="55"/>
  </si>
  <si>
    <t>人</t>
    <rPh sb="0" eb="1">
      <t>ニン</t>
    </rPh>
    <phoneticPr fontId="55"/>
  </si>
  <si>
    <t>人</t>
    <rPh sb="0" eb="1">
      <t>ヒト</t>
    </rPh>
    <phoneticPr fontId="55"/>
  </si>
  <si>
    <t>各種審議会等委員に占める女性の割合</t>
    <rPh sb="0" eb="2">
      <t>カクシュ</t>
    </rPh>
    <rPh sb="2" eb="5">
      <t>シンギカイ</t>
    </rPh>
    <rPh sb="5" eb="6">
      <t>トウ</t>
    </rPh>
    <rPh sb="6" eb="8">
      <t>イイン</t>
    </rPh>
    <rPh sb="9" eb="10">
      <t>シ</t>
    </rPh>
    <rPh sb="12" eb="14">
      <t>ジョセイ</t>
    </rPh>
    <rPh sb="15" eb="17">
      <t>ワリアイ</t>
    </rPh>
    <phoneticPr fontId="55"/>
  </si>
  <si>
    <t>広報紙への情報掲載量</t>
    <phoneticPr fontId="37"/>
  </si>
  <si>
    <t>市民1人当たりの行政コスト</t>
  </si>
  <si>
    <t>オンライン化した行政手続きの数</t>
    <phoneticPr fontId="16"/>
  </si>
  <si>
    <t>消費生活相談員数</t>
    <phoneticPr fontId="1"/>
  </si>
  <si>
    <t>うち低公害自動車導入台数</t>
    <phoneticPr fontId="1"/>
  </si>
  <si>
    <t>公用自動車台数</t>
    <phoneticPr fontId="1"/>
  </si>
  <si>
    <t>保育料の国の徴収基準額に対する実際の徴収割合（％）</t>
    <phoneticPr fontId="16"/>
  </si>
  <si>
    <t>乳児保育実施箇所数</t>
    <phoneticPr fontId="1"/>
  </si>
  <si>
    <t>心疾患（高血圧性疾患を除く）</t>
    <rPh sb="7" eb="8">
      <t>セイ</t>
    </rPh>
    <rPh sb="8" eb="10">
      <t>シッカン</t>
    </rPh>
    <phoneticPr fontId="55"/>
  </si>
  <si>
    <t>死亡者数合計</t>
    <rPh sb="0" eb="3">
      <t>シボウシャ</t>
    </rPh>
    <rPh sb="3" eb="4">
      <t>スウ</t>
    </rPh>
    <phoneticPr fontId="55"/>
  </si>
  <si>
    <t>就職率</t>
    <rPh sb="0" eb="2">
      <t>シュウショク</t>
    </rPh>
    <rPh sb="2" eb="3">
      <t>リツ</t>
    </rPh>
    <phoneticPr fontId="8"/>
  </si>
  <si>
    <t>学校トイレの洋式化率</t>
    <rPh sb="0" eb="2">
      <t>ガッコウ</t>
    </rPh>
    <rPh sb="6" eb="9">
      <t>ヨウシキカ</t>
    </rPh>
    <rPh sb="9" eb="10">
      <t>リツ</t>
    </rPh>
    <phoneticPr fontId="16"/>
  </si>
  <si>
    <t>体育館延床面積</t>
    <rPh sb="0" eb="3">
      <t>タイイクカン</t>
    </rPh>
    <rPh sb="3" eb="4">
      <t>ノ</t>
    </rPh>
    <rPh sb="4" eb="5">
      <t>ユカ</t>
    </rPh>
    <rPh sb="5" eb="7">
      <t>メンセキ</t>
    </rPh>
    <phoneticPr fontId="55"/>
  </si>
  <si>
    <t>体育館箇所数</t>
    <rPh sb="0" eb="3">
      <t>タイイクカン</t>
    </rPh>
    <rPh sb="3" eb="5">
      <t>カショ</t>
    </rPh>
    <rPh sb="5" eb="6">
      <t>カズ</t>
    </rPh>
    <phoneticPr fontId="55"/>
  </si>
  <si>
    <t>日本語指導が必要な外国人児童生徒数</t>
    <phoneticPr fontId="1"/>
  </si>
  <si>
    <t>市立小学校不登校児童数</t>
    <phoneticPr fontId="1"/>
  </si>
  <si>
    <t>市立文化財収蔵施設等の延べ床面積</t>
    <rPh sb="0" eb="2">
      <t>シリツ</t>
    </rPh>
    <rPh sb="2" eb="5">
      <t>ブンカザイ</t>
    </rPh>
    <rPh sb="5" eb="7">
      <t>シュウゾウ</t>
    </rPh>
    <rPh sb="7" eb="9">
      <t>シセツ</t>
    </rPh>
    <rPh sb="9" eb="10">
      <t>トウ</t>
    </rPh>
    <rPh sb="11" eb="12">
      <t>ノ</t>
    </rPh>
    <rPh sb="13" eb="16">
      <t>ユカメンセキ</t>
    </rPh>
    <phoneticPr fontId="8"/>
  </si>
  <si>
    <t>市立文化財展示施設等の延べ床面積</t>
    <rPh sb="0" eb="2">
      <t>シリツ</t>
    </rPh>
    <rPh sb="2" eb="5">
      <t>ブンカザイ</t>
    </rPh>
    <rPh sb="7" eb="9">
      <t>シセツ</t>
    </rPh>
    <rPh sb="9" eb="10">
      <t>トウ</t>
    </rPh>
    <phoneticPr fontId="8"/>
  </si>
  <si>
    <t>0～5歳人口</t>
    <rPh sb="3" eb="4">
      <t>サイ</t>
    </rPh>
    <rPh sb="4" eb="6">
      <t>ジンコウ</t>
    </rPh>
    <phoneticPr fontId="55"/>
  </si>
  <si>
    <t>男女共同参画</t>
    <rPh sb="0" eb="2">
      <t>ダンジョ</t>
    </rPh>
    <rPh sb="2" eb="4">
      <t>キョウドウ</t>
    </rPh>
    <rPh sb="4" eb="6">
      <t>サンカク</t>
    </rPh>
    <phoneticPr fontId="37"/>
  </si>
  <si>
    <t>農業</t>
    <rPh sb="0" eb="2">
      <t>ノウギョウ</t>
    </rPh>
    <phoneticPr fontId="1"/>
  </si>
  <si>
    <t>生涯学習センター（公民館）利用者数</t>
    <rPh sb="0" eb="2">
      <t>ショウガイ</t>
    </rPh>
    <rPh sb="2" eb="4">
      <t>ガクシュウ</t>
    </rPh>
    <rPh sb="9" eb="12">
      <t>コウミンカン</t>
    </rPh>
    <rPh sb="13" eb="16">
      <t>リヨウシャ</t>
    </rPh>
    <rPh sb="16" eb="17">
      <t>スウ</t>
    </rPh>
    <phoneticPr fontId="55"/>
  </si>
  <si>
    <t>公会堂，市民会館大ホール収容定員（市立の施設）</t>
    <rPh sb="8" eb="9">
      <t>ダイ</t>
    </rPh>
    <rPh sb="14" eb="15">
      <t>サダム</t>
    </rPh>
    <rPh sb="15" eb="16">
      <t>イン</t>
    </rPh>
    <rPh sb="17" eb="19">
      <t>シリツ</t>
    </rPh>
    <rPh sb="20" eb="22">
      <t>シセツ</t>
    </rPh>
    <phoneticPr fontId="55"/>
  </si>
  <si>
    <t>公会堂，会館等大ホール収容定員（市立以外の施設）</t>
    <rPh sb="6" eb="7">
      <t>トウ</t>
    </rPh>
    <rPh sb="7" eb="8">
      <t>ダイ</t>
    </rPh>
    <rPh sb="13" eb="14">
      <t>サダム</t>
    </rPh>
    <rPh sb="14" eb="15">
      <t>イン</t>
    </rPh>
    <rPh sb="18" eb="20">
      <t>イガイ</t>
    </rPh>
    <phoneticPr fontId="55"/>
  </si>
  <si>
    <t>老人福祉センター箇所数</t>
    <rPh sb="8" eb="10">
      <t>カショ</t>
    </rPh>
    <rPh sb="10" eb="11">
      <t>カズ</t>
    </rPh>
    <phoneticPr fontId="55"/>
  </si>
  <si>
    <t>特別養護老人ホーム定員</t>
    <rPh sb="9" eb="11">
      <t>テイイン</t>
    </rPh>
    <phoneticPr fontId="55"/>
  </si>
  <si>
    <r>
      <t>要介護</t>
    </r>
    <r>
      <rPr>
        <sz val="9"/>
        <color rgb="FFFF0000"/>
        <rFont val="ＭＳ Ｐ明朝"/>
        <family val="1"/>
        <charset val="128"/>
      </rPr>
      <t>（要支援）</t>
    </r>
    <r>
      <rPr>
        <sz val="9"/>
        <rFont val="ＭＳ Ｐ明朝"/>
        <family val="1"/>
        <charset val="128"/>
      </rPr>
      <t>認定者数</t>
    </r>
    <rPh sb="0" eb="1">
      <t>ヨウ</t>
    </rPh>
    <rPh sb="1" eb="3">
      <t>カイゴ</t>
    </rPh>
    <rPh sb="4" eb="7">
      <t>ヨウシエン</t>
    </rPh>
    <rPh sb="8" eb="10">
      <t>ニンテイ</t>
    </rPh>
    <rPh sb="10" eb="11">
      <t>シャ</t>
    </rPh>
    <rPh sb="11" eb="12">
      <t>スウ</t>
    </rPh>
    <phoneticPr fontId="37"/>
  </si>
  <si>
    <t>市社会福祉協議会ﾎﾞﾗﾝﾃｨｱｾﾝﾀー登録団体数</t>
    <rPh sb="0" eb="1">
      <t>シ</t>
    </rPh>
    <rPh sb="1" eb="3">
      <t>シャカイ</t>
    </rPh>
    <rPh sb="3" eb="5">
      <t>フクシ</t>
    </rPh>
    <rPh sb="5" eb="8">
      <t>キョウギカイ</t>
    </rPh>
    <rPh sb="19" eb="21">
      <t>トウロク</t>
    </rPh>
    <rPh sb="21" eb="23">
      <t>ダンタイ</t>
    </rPh>
    <rPh sb="23" eb="24">
      <t>スウ</t>
    </rPh>
    <phoneticPr fontId="37"/>
  </si>
  <si>
    <t>エコファーマーの認定数</t>
    <phoneticPr fontId="3"/>
  </si>
  <si>
    <t>行政サービスとして提供するスマートフォンアプリの数</t>
    <phoneticPr fontId="3"/>
  </si>
  <si>
    <t>H26</t>
    <phoneticPr fontId="3"/>
  </si>
  <si>
    <t>H30</t>
  </si>
  <si>
    <t>生涯学習センター（公民館）利用者数</t>
    <rPh sb="0" eb="2">
      <t>ショウガイ</t>
    </rPh>
    <rPh sb="2" eb="4">
      <t>ガクシュウ</t>
    </rPh>
    <rPh sb="9" eb="12">
      <t>コウミンカン</t>
    </rPh>
    <rPh sb="13" eb="16">
      <t>リヨウシャ</t>
    </rPh>
    <rPh sb="16" eb="17">
      <t>スウ</t>
    </rPh>
    <phoneticPr fontId="18"/>
  </si>
  <si>
    <t>昼間人口（国勢調査）</t>
    <rPh sb="0" eb="2">
      <t>チュウカン</t>
    </rPh>
    <rPh sb="2" eb="4">
      <t>ジンコウ</t>
    </rPh>
    <rPh sb="5" eb="7">
      <t>コクセイ</t>
    </rPh>
    <rPh sb="7" eb="9">
      <t>チョウサ</t>
    </rPh>
    <phoneticPr fontId="17"/>
  </si>
  <si>
    <t>夜間人口（国勢調査）</t>
    <rPh sb="0" eb="2">
      <t>ヤカン</t>
    </rPh>
    <rPh sb="2" eb="4">
      <t>ジンコウ</t>
    </rPh>
    <rPh sb="5" eb="7">
      <t>コクセイ</t>
    </rPh>
    <rPh sb="7" eb="9">
      <t>チョウサ</t>
    </rPh>
    <phoneticPr fontId="17"/>
  </si>
  <si>
    <t>公会堂，市民会館大ホール収容定員（市立の施設）</t>
    <rPh sb="8" eb="9">
      <t>ダイ</t>
    </rPh>
    <rPh sb="14" eb="15">
      <t>サダム</t>
    </rPh>
    <rPh sb="15" eb="16">
      <t>イン</t>
    </rPh>
    <rPh sb="17" eb="19">
      <t>シリツ</t>
    </rPh>
    <rPh sb="20" eb="22">
      <t>シセツ</t>
    </rPh>
    <phoneticPr fontId="18"/>
  </si>
  <si>
    <t>公会堂，市民会館大ホール収容定員（市立以外の施設）</t>
    <rPh sb="8" eb="9">
      <t>ダイ</t>
    </rPh>
    <rPh sb="12" eb="14">
      <t>シュウヨウ</t>
    </rPh>
    <rPh sb="14" eb="16">
      <t>テイイン</t>
    </rPh>
    <rPh sb="19" eb="21">
      <t>イガイ</t>
    </rPh>
    <phoneticPr fontId="8"/>
  </si>
  <si>
    <t>学校給食センター数</t>
    <rPh sb="8" eb="9">
      <t>スウ</t>
    </rPh>
    <phoneticPr fontId="17"/>
  </si>
  <si>
    <t>プール箇所数</t>
    <rPh sb="3" eb="5">
      <t>カショ</t>
    </rPh>
    <rPh sb="5" eb="6">
      <t>カズ</t>
    </rPh>
    <phoneticPr fontId="17"/>
  </si>
  <si>
    <t>プール水面面積</t>
    <rPh sb="3" eb="5">
      <t>スイメン</t>
    </rPh>
    <rPh sb="5" eb="7">
      <t>メンセキ</t>
    </rPh>
    <phoneticPr fontId="17"/>
  </si>
  <si>
    <t>スポーツ実施率</t>
    <rPh sb="4" eb="6">
      <t>ジッシ</t>
    </rPh>
    <rPh sb="6" eb="7">
      <t>リツ</t>
    </rPh>
    <phoneticPr fontId="17"/>
  </si>
  <si>
    <t>病院数（公・私立含む）</t>
    <rPh sb="4" eb="5">
      <t>コウ</t>
    </rPh>
    <rPh sb="6" eb="8">
      <t>シリツ</t>
    </rPh>
    <rPh sb="8" eb="9">
      <t>フク</t>
    </rPh>
    <phoneticPr fontId="6"/>
  </si>
  <si>
    <t>病院病床数（公・私立含む）</t>
    <phoneticPr fontId="6"/>
  </si>
  <si>
    <t>一般診療所数（公・私立含む）</t>
    <phoneticPr fontId="6"/>
  </si>
  <si>
    <t>医師数（公・私立含む）</t>
    <rPh sb="0" eb="2">
      <t>イシ</t>
    </rPh>
    <rPh sb="2" eb="3">
      <t>スウ</t>
    </rPh>
    <phoneticPr fontId="17"/>
  </si>
  <si>
    <t>老人福祉センター箇所数</t>
    <rPh sb="8" eb="10">
      <t>カショ</t>
    </rPh>
    <rPh sb="10" eb="11">
      <t>カズ</t>
    </rPh>
    <phoneticPr fontId="18"/>
  </si>
  <si>
    <t>養護老人ホーム箇所数</t>
    <rPh sb="0" eb="2">
      <t>ヨウゴ</t>
    </rPh>
    <rPh sb="2" eb="4">
      <t>ロウジン</t>
    </rPh>
    <rPh sb="7" eb="9">
      <t>カショ</t>
    </rPh>
    <rPh sb="9" eb="10">
      <t>カズ</t>
    </rPh>
    <phoneticPr fontId="17"/>
  </si>
  <si>
    <t>養護老人ホーム定員</t>
    <rPh sb="0" eb="2">
      <t>ヨウゴ</t>
    </rPh>
    <rPh sb="2" eb="4">
      <t>ロウジン</t>
    </rPh>
    <rPh sb="7" eb="9">
      <t>テイイン</t>
    </rPh>
    <phoneticPr fontId="17"/>
  </si>
  <si>
    <t>特別養護老人ホーム箇所数</t>
    <rPh sb="0" eb="2">
      <t>トクベツ</t>
    </rPh>
    <rPh sb="9" eb="11">
      <t>カショ</t>
    </rPh>
    <rPh sb="11" eb="12">
      <t>スウ</t>
    </rPh>
    <phoneticPr fontId="17"/>
  </si>
  <si>
    <t>特別養護老人ホーム定員</t>
    <rPh sb="9" eb="11">
      <t>テイイン</t>
    </rPh>
    <phoneticPr fontId="18"/>
  </si>
  <si>
    <t>地域包括支援センター箇所数</t>
    <rPh sb="0" eb="2">
      <t>チイキ</t>
    </rPh>
    <rPh sb="2" eb="4">
      <t>ホウカツ</t>
    </rPh>
    <rPh sb="4" eb="6">
      <t>シエン</t>
    </rPh>
    <rPh sb="10" eb="12">
      <t>カショ</t>
    </rPh>
    <rPh sb="12" eb="13">
      <t>スウ</t>
    </rPh>
    <phoneticPr fontId="17"/>
  </si>
  <si>
    <t>市社会福祉協議会ﾎﾞﾗﾝﾃｨｱｾﾝﾀー登録団体数</t>
    <rPh sb="0" eb="1">
      <t>シ</t>
    </rPh>
    <rPh sb="1" eb="3">
      <t>シャカイ</t>
    </rPh>
    <rPh sb="3" eb="5">
      <t>フクシ</t>
    </rPh>
    <rPh sb="5" eb="8">
      <t>キョウギカイ</t>
    </rPh>
    <rPh sb="19" eb="21">
      <t>トウロク</t>
    </rPh>
    <rPh sb="21" eb="23">
      <t>ダンタイ</t>
    </rPh>
    <rPh sb="23" eb="24">
      <t>スウ</t>
    </rPh>
    <phoneticPr fontId="17"/>
  </si>
  <si>
    <t>シルバー人材センター会員数</t>
    <rPh sb="4" eb="6">
      <t>ジンザイ</t>
    </rPh>
    <rPh sb="10" eb="12">
      <t>カイイン</t>
    </rPh>
    <rPh sb="12" eb="13">
      <t>スウ</t>
    </rPh>
    <phoneticPr fontId="17"/>
  </si>
  <si>
    <t>福祉施設（日中活動系サービス）の利用者数</t>
    <phoneticPr fontId="3"/>
  </si>
  <si>
    <t>市民一人当たり都市公園面積</t>
    <rPh sb="0" eb="2">
      <t>シミン</t>
    </rPh>
    <rPh sb="2" eb="4">
      <t>ヒトリ</t>
    </rPh>
    <rPh sb="4" eb="5">
      <t>ア</t>
    </rPh>
    <phoneticPr fontId="37"/>
  </si>
  <si>
    <t>従業者規模4～299人の製造業事業所数</t>
    <rPh sb="0" eb="2">
      <t>ジュウギョウ</t>
    </rPh>
    <rPh sb="2" eb="3">
      <t>シャ</t>
    </rPh>
    <rPh sb="3" eb="5">
      <t>キボ</t>
    </rPh>
    <rPh sb="10" eb="11">
      <t>ヒト</t>
    </rPh>
    <rPh sb="12" eb="15">
      <t>セイゾウギョウ</t>
    </rPh>
    <rPh sb="15" eb="17">
      <t>ジギョウ</t>
    </rPh>
    <rPh sb="17" eb="18">
      <t>ショ</t>
    </rPh>
    <rPh sb="18" eb="19">
      <t>スウ</t>
    </rPh>
    <phoneticPr fontId="37"/>
  </si>
  <si>
    <t>従業者規模4～299人の製造業従業者数</t>
    <phoneticPr fontId="3"/>
  </si>
  <si>
    <t>30～34歳女性の労働力人口</t>
    <rPh sb="5" eb="6">
      <t>サイ</t>
    </rPh>
    <rPh sb="6" eb="8">
      <t>ジョセイ</t>
    </rPh>
    <rPh sb="9" eb="12">
      <t>ロウドウリョク</t>
    </rPh>
    <rPh sb="12" eb="14">
      <t>ジンコウ</t>
    </rPh>
    <phoneticPr fontId="17"/>
  </si>
  <si>
    <t>35～39歳女性の労働力人口</t>
    <rPh sb="12" eb="14">
      <t>ジンコウ</t>
    </rPh>
    <phoneticPr fontId="17"/>
  </si>
  <si>
    <t>中核市移行前</t>
    <rPh sb="0" eb="3">
      <t>チュウカクシ</t>
    </rPh>
    <rPh sb="3" eb="5">
      <t>イコウ</t>
    </rPh>
    <rPh sb="5" eb="6">
      <t>マエ</t>
    </rPh>
    <phoneticPr fontId="3"/>
  </si>
  <si>
    <t>調査未実施</t>
    <rPh sb="0" eb="2">
      <t>チョウサ</t>
    </rPh>
    <rPh sb="2" eb="5">
      <t>ミジッシ</t>
    </rPh>
    <phoneticPr fontId="3"/>
  </si>
  <si>
    <t>％</t>
    <phoneticPr fontId="3"/>
  </si>
  <si>
    <t>学校トイレの洋式化率</t>
    <rPh sb="0" eb="2">
      <t>ガッコウ</t>
    </rPh>
    <rPh sb="6" eb="9">
      <t>ヨウシキカ</t>
    </rPh>
    <rPh sb="9" eb="10">
      <t>リツ</t>
    </rPh>
    <phoneticPr fontId="3"/>
  </si>
  <si>
    <t>保育料の国の徴収基準額に対する実際の徴収割合（H29までは保育費扶養者負担金（保育料）の軽減率）</t>
    <phoneticPr fontId="8"/>
  </si>
  <si>
    <t>携帯電話普及率(PHSを含む）スマートフォン除く（Ｈ26まではスマートフォンを含む）</t>
    <rPh sb="22" eb="23">
      <t>ノゾ</t>
    </rPh>
    <rPh sb="39" eb="40">
      <t>フク</t>
    </rPh>
    <phoneticPr fontId="8"/>
  </si>
  <si>
    <t>個</t>
    <rPh sb="0" eb="1">
      <t>コ</t>
    </rPh>
    <phoneticPr fontId="3"/>
  </si>
  <si>
    <t>件</t>
    <rPh sb="0" eb="1">
      <t>ケン</t>
    </rPh>
    <phoneticPr fontId="3"/>
  </si>
  <si>
    <t>オンライン化した行政手続きの数</t>
    <phoneticPr fontId="3"/>
  </si>
  <si>
    <t>市民一人当たりの行政コスト</t>
    <rPh sb="0" eb="2">
      <t>シミン</t>
    </rPh>
    <rPh sb="2" eb="4">
      <t>ヒトリ</t>
    </rPh>
    <rPh sb="4" eb="5">
      <t>ア</t>
    </rPh>
    <rPh sb="8" eb="10">
      <t>ギョウセイ</t>
    </rPh>
    <phoneticPr fontId="8"/>
  </si>
  <si>
    <t>円</t>
    <rPh sb="0" eb="1">
      <t>エン</t>
    </rPh>
    <phoneticPr fontId="3"/>
  </si>
  <si>
    <t>広報紙への情報掲載量</t>
    <rPh sb="0" eb="3">
      <t>コウホウシ</t>
    </rPh>
    <rPh sb="5" eb="7">
      <t>ジョウホウ</t>
    </rPh>
    <rPh sb="7" eb="9">
      <t>ケイサイ</t>
    </rPh>
    <rPh sb="9" eb="10">
      <t>リョウ</t>
    </rPh>
    <phoneticPr fontId="3"/>
  </si>
  <si>
    <t>枚</t>
    <rPh sb="0" eb="1">
      <t>マイ</t>
    </rPh>
    <phoneticPr fontId="3"/>
  </si>
  <si>
    <t>消防車両保有数（Ｈ26までは救急車両を含む）</t>
    <rPh sb="0" eb="2">
      <t>ショウボウ</t>
    </rPh>
    <rPh sb="2" eb="4">
      <t>シャリョウ</t>
    </rPh>
    <rPh sb="4" eb="6">
      <t>ホユウ</t>
    </rPh>
    <rPh sb="6" eb="7">
      <t>スウ</t>
    </rPh>
    <rPh sb="14" eb="16">
      <t>キュウキュウ</t>
    </rPh>
    <rPh sb="16" eb="18">
      <t>シャリョウ</t>
    </rPh>
    <rPh sb="19" eb="20">
      <t>フク</t>
    </rPh>
    <phoneticPr fontId="8"/>
  </si>
  <si>
    <t>公園・住宅・上下水道</t>
  </si>
  <si>
    <t>工業・農業</t>
    <rPh sb="0" eb="2">
      <t>コウギョウ</t>
    </rPh>
    <rPh sb="3" eb="5">
      <t>ノウギョウ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</si>
</sst>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¥&quot;#,##0;[Red]&quot;¥&quot;\-#,##0"/>
    <numFmt numFmtId="176" formatCode="#,##0_ "/>
    <numFmt numFmtId="177" formatCode="#,##0_);[Red]\(#,##0\)"/>
    <numFmt numFmtId="178" formatCode="#,##0.0_);[Red]\(#,##0.0\)"/>
    <numFmt numFmtId="179" formatCode="0.0_);[Red]\(0.0\)"/>
    <numFmt numFmtId="180" formatCode="#,##0.000;[Red]\-#,##0.000"/>
    <numFmt numFmtId="181" formatCode="#,##0.0"/>
    <numFmt numFmtId="182" formatCode="#,##0.0_ "/>
    <numFmt numFmtId="183" formatCode="0_);[Red]\(0\)"/>
    <numFmt numFmtId="184" formatCode="#,##0.00_ "/>
    <numFmt numFmtId="185" formatCode="#,##0.00_);[Red]\(#,##0.00\)"/>
    <numFmt numFmtId="186" formatCode="#,##0.00;&quot;△ &quot;#,##0.00"/>
    <numFmt numFmtId="187" formatCode="#,##0.0;[Red]\-#,##0.0"/>
    <numFmt numFmtId="188" formatCode="0.0"/>
    <numFmt numFmtId="189" formatCode="#,##0_ ;[Red]\-#,##0\ "/>
    <numFmt numFmtId="190" formatCode="0.0;&quot;△ &quot;0.0"/>
    <numFmt numFmtId="191" formatCode="#,##0.0000000;&quot;△ &quot;#,##0.0000000"/>
    <numFmt numFmtId="192" formatCode="#,##0.000;&quot;△ &quot;#,##0.000"/>
    <numFmt numFmtId="193" formatCode="0_ "/>
    <numFmt numFmtId="194" formatCode="[&gt;=100]#,##0;0.#0"/>
    <numFmt numFmtId="195" formatCode="0.0_ ;[Red]\-0.0\ "/>
    <numFmt numFmtId="196" formatCode="0.00;&quot;△ &quot;0.00"/>
    <numFmt numFmtId="197" formatCode="0.00_ "/>
    <numFmt numFmtId="198" formatCode="#,##0;&quot;△ &quot;#,##0"/>
    <numFmt numFmtId="199" formatCode="#,##0.0;&quot;△ &quot;#,##0.0"/>
    <numFmt numFmtId="200" formatCode="0.00_);[Red]\(0.00\)"/>
    <numFmt numFmtId="201" formatCode="0.0_ "/>
    <numFmt numFmtId="202" formatCode="#,##0.0_ ;[Red]\-#,##0.0\ "/>
  </numFmts>
  <fonts count="5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Ｐ明朝"/>
      <family val="1"/>
      <charset val="128"/>
    </font>
    <font>
      <vertAlign val="subscript"/>
      <sz val="12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2"/>
      <color theme="10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6"/>
      <color theme="1"/>
      <name val="ＭＳ ゴシック"/>
      <family val="3"/>
      <charset val="128"/>
    </font>
    <font>
      <sz val="6"/>
      <color theme="1"/>
      <name val="ＭＳ Ｐゴシック"/>
      <family val="2"/>
      <scheme val="minor"/>
    </font>
    <font>
      <sz val="6"/>
      <color theme="0"/>
      <name val="ＭＳ Ｐゴシック"/>
      <family val="2"/>
      <scheme val="minor"/>
    </font>
    <font>
      <sz val="6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u/>
      <sz val="6"/>
      <color theme="10"/>
      <name val="ＭＳ Ｐゴシック"/>
      <family val="2"/>
      <scheme val="minor"/>
    </font>
    <font>
      <sz val="6"/>
      <name val="ＭＳ ゴシック"/>
      <family val="3"/>
      <charset val="128"/>
    </font>
    <font>
      <b/>
      <sz val="6"/>
      <name val="ＭＳ Ｐゴシック"/>
      <family val="3"/>
      <charset val="128"/>
    </font>
    <font>
      <b/>
      <sz val="6"/>
      <name val="ＭＳ Ｐゴシック"/>
      <family val="3"/>
      <charset val="128"/>
      <scheme val="minor"/>
    </font>
    <font>
      <b/>
      <sz val="8"/>
      <color theme="1"/>
      <name val="HG創英ﾌﾟﾚｾﾞﾝｽEB"/>
      <family val="1"/>
      <charset val="128"/>
    </font>
    <font>
      <b/>
      <sz val="8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6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6"/>
      <color rgb="FFFF0000"/>
      <name val="ＭＳ 明朝"/>
      <family val="1"/>
      <charset val="128"/>
    </font>
    <font>
      <sz val="6"/>
      <color rgb="FFFF0000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3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6"/>
      <color rgb="FFFF0000"/>
      <name val="ＭＳ 明朝"/>
      <family val="1"/>
      <charset val="128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</borders>
  <cellStyleXfs count="119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5" fillId="0" borderId="0"/>
    <xf numFmtId="38" fontId="5" fillId="0" borderId="0" applyFont="0" applyFill="0" applyBorder="0" applyAlignment="0" applyProtection="0"/>
    <xf numFmtId="38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>
      <alignment vertical="center"/>
    </xf>
    <xf numFmtId="38" fontId="9" fillId="0" borderId="0"/>
    <xf numFmtId="0" fontId="5" fillId="0" borderId="0"/>
    <xf numFmtId="38" fontId="9" fillId="0" borderId="0"/>
    <xf numFmtId="0" fontId="5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" fillId="4" borderId="9" applyNumberFormat="0" applyFont="0" applyAlignment="0" applyProtection="0">
      <alignment vertical="center"/>
    </xf>
    <xf numFmtId="0" fontId="2" fillId="4" borderId="9" applyNumberFormat="0" applyFont="0" applyAlignment="0" applyProtection="0">
      <alignment vertical="center"/>
    </xf>
    <xf numFmtId="0" fontId="2" fillId="4" borderId="9" applyNumberFormat="0" applyFont="0" applyAlignment="0" applyProtection="0">
      <alignment vertical="center"/>
    </xf>
    <xf numFmtId="0" fontId="2" fillId="4" borderId="9" applyNumberFormat="0" applyFont="0" applyAlignment="0" applyProtection="0">
      <alignment vertical="center"/>
    </xf>
    <xf numFmtId="3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9" applyNumberFormat="0" applyFont="0" applyAlignment="0" applyProtection="0">
      <alignment vertical="center"/>
    </xf>
    <xf numFmtId="0" fontId="19" fillId="4" borderId="9" applyNumberFormat="0" applyFont="0" applyAlignment="0" applyProtection="0">
      <alignment vertical="center"/>
    </xf>
    <xf numFmtId="0" fontId="19" fillId="4" borderId="9" applyNumberFormat="0" applyFont="0" applyAlignment="0" applyProtection="0">
      <alignment vertical="center"/>
    </xf>
    <xf numFmtId="0" fontId="19" fillId="4" borderId="9" applyNumberFormat="0" applyFont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4" borderId="9" applyNumberFormat="0" applyFont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6">
    <xf numFmtId="0" fontId="0" fillId="0" borderId="0" xfId="0"/>
    <xf numFmtId="0" fontId="0" fillId="0" borderId="0" xfId="0" applyAlignment="1">
      <alignment vertical="center"/>
    </xf>
    <xf numFmtId="0" fontId="15" fillId="0" borderId="10" xfId="6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center" vertical="center"/>
    </xf>
    <xf numFmtId="38" fontId="15" fillId="0" borderId="0" xfId="7" applyFont="1" applyFill="1" applyBorder="1" applyAlignment="1">
      <alignment horizontal="center" vertical="center"/>
    </xf>
    <xf numFmtId="38" fontId="15" fillId="0" borderId="8" xfId="7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right" vertical="center" wrapText="1"/>
    </xf>
    <xf numFmtId="0" fontId="15" fillId="0" borderId="0" xfId="6" applyFont="1" applyFill="1" applyBorder="1" applyAlignment="1">
      <alignment horizontal="left" vertical="top" wrapText="1"/>
    </xf>
    <xf numFmtId="0" fontId="15" fillId="0" borderId="10" xfId="6" applyFont="1" applyFill="1" applyBorder="1" applyAlignment="1">
      <alignment horizontal="center" vertical="center" wrapText="1"/>
    </xf>
    <xf numFmtId="38" fontId="15" fillId="0" borderId="0" xfId="7" applyFont="1" applyFill="1" applyBorder="1" applyAlignment="1">
      <alignment horizontal="left" vertical="top" wrapText="1"/>
    </xf>
    <xf numFmtId="0" fontId="18" fillId="0" borderId="0" xfId="6" applyFont="1" applyFill="1" applyBorder="1" applyAlignment="1">
      <alignment horizontal="left" vertical="top" wrapText="1"/>
    </xf>
    <xf numFmtId="0" fontId="15" fillId="0" borderId="0" xfId="6" applyNumberFormat="1" applyFont="1" applyFill="1" applyBorder="1" applyAlignment="1">
      <alignment horizontal="left" vertical="top" wrapText="1"/>
    </xf>
    <xf numFmtId="178" fontId="15" fillId="0" borderId="0" xfId="6" applyNumberFormat="1" applyFont="1" applyFill="1" applyBorder="1" applyAlignment="1">
      <alignment horizontal="left" vertical="top" wrapText="1"/>
    </xf>
    <xf numFmtId="176" fontId="15" fillId="0" borderId="0" xfId="6" applyNumberFormat="1" applyFont="1" applyFill="1" applyBorder="1" applyAlignment="1">
      <alignment horizontal="left" vertical="top" wrapText="1"/>
    </xf>
    <xf numFmtId="179" fontId="15" fillId="0" borderId="0" xfId="6" applyNumberFormat="1" applyFont="1" applyFill="1" applyBorder="1" applyAlignment="1">
      <alignment horizontal="left" vertical="top" wrapText="1"/>
    </xf>
    <xf numFmtId="177" fontId="15" fillId="0" borderId="0" xfId="7" applyNumberFormat="1" applyFont="1" applyFill="1" applyBorder="1" applyAlignment="1">
      <alignment horizontal="left" vertical="top" wrapText="1"/>
    </xf>
    <xf numFmtId="179" fontId="15" fillId="0" borderId="0" xfId="7" applyNumberFormat="1" applyFont="1" applyFill="1" applyBorder="1" applyAlignment="1">
      <alignment horizontal="left" vertical="top" wrapText="1"/>
    </xf>
    <xf numFmtId="180" fontId="15" fillId="0" borderId="0" xfId="7" applyNumberFormat="1" applyFont="1" applyFill="1" applyBorder="1" applyAlignment="1">
      <alignment horizontal="left" vertical="top" wrapText="1"/>
    </xf>
    <xf numFmtId="0" fontId="15" fillId="0" borderId="8" xfId="6" applyFont="1" applyFill="1" applyBorder="1" applyAlignment="1">
      <alignment horizontal="left" vertical="top" wrapText="1"/>
    </xf>
    <xf numFmtId="0" fontId="15" fillId="0" borderId="11" xfId="6" applyFont="1" applyFill="1" applyBorder="1" applyAlignment="1">
      <alignment horizontal="center" vertical="center" wrapText="1"/>
    </xf>
    <xf numFmtId="0" fontId="15" fillId="0" borderId="12" xfId="6" applyFont="1" applyFill="1" applyBorder="1" applyAlignment="1">
      <alignment horizontal="center" vertical="center" wrapText="1"/>
    </xf>
    <xf numFmtId="38" fontId="15" fillId="0" borderId="12" xfId="7" applyFont="1" applyFill="1" applyBorder="1" applyAlignment="1">
      <alignment horizontal="center" vertical="center" wrapText="1"/>
    </xf>
    <xf numFmtId="0" fontId="15" fillId="0" borderId="12" xfId="6" applyNumberFormat="1" applyFont="1" applyFill="1" applyBorder="1" applyAlignment="1">
      <alignment horizontal="center" vertical="center" wrapText="1"/>
    </xf>
    <xf numFmtId="176" fontId="15" fillId="0" borderId="12" xfId="6" applyNumberFormat="1" applyFont="1" applyFill="1" applyBorder="1" applyAlignment="1">
      <alignment horizontal="center" vertical="center" wrapText="1"/>
    </xf>
    <xf numFmtId="179" fontId="15" fillId="0" borderId="12" xfId="7" applyNumberFormat="1" applyFont="1" applyFill="1" applyBorder="1" applyAlignment="1">
      <alignment horizontal="center" vertical="center" wrapText="1"/>
    </xf>
    <xf numFmtId="177" fontId="15" fillId="0" borderId="12" xfId="7" applyNumberFormat="1" applyFont="1" applyFill="1" applyBorder="1" applyAlignment="1">
      <alignment horizontal="center" vertical="center" wrapText="1"/>
    </xf>
    <xf numFmtId="0" fontId="15" fillId="0" borderId="12" xfId="6" applyFont="1" applyFill="1" applyBorder="1" applyAlignment="1">
      <alignment horizontal="center" vertical="center"/>
    </xf>
    <xf numFmtId="180" fontId="15" fillId="0" borderId="12" xfId="7" applyNumberFormat="1" applyFont="1" applyFill="1" applyBorder="1" applyAlignment="1">
      <alignment horizontal="center" vertical="center" wrapText="1"/>
    </xf>
    <xf numFmtId="0" fontId="15" fillId="0" borderId="13" xfId="6" applyFont="1" applyFill="1" applyBorder="1" applyAlignment="1">
      <alignment horizontal="center" vertical="center" wrapText="1"/>
    </xf>
    <xf numFmtId="4" fontId="11" fillId="0" borderId="0" xfId="6" applyNumberFormat="1" applyFont="1" applyFill="1" applyBorder="1" applyAlignment="1" applyProtection="1">
      <alignment horizontal="center" vertical="center"/>
      <protection locked="0"/>
    </xf>
    <xf numFmtId="3" fontId="11" fillId="0" borderId="0" xfId="6" applyNumberFormat="1" applyFont="1" applyFill="1" applyBorder="1" applyAlignment="1" applyProtection="1">
      <alignment horizontal="center" vertical="center"/>
      <protection locked="0"/>
    </xf>
    <xf numFmtId="181" fontId="11" fillId="0" borderId="0" xfId="6" applyNumberFormat="1" applyFont="1" applyFill="1" applyBorder="1" applyAlignment="1" applyProtection="1">
      <alignment horizontal="center" vertical="center"/>
      <protection locked="0"/>
    </xf>
    <xf numFmtId="3" fontId="11" fillId="0" borderId="0" xfId="3" applyNumberFormat="1" applyFont="1" applyFill="1" applyBorder="1" applyAlignment="1">
      <alignment horizontal="center" vertical="center" wrapText="1"/>
    </xf>
    <xf numFmtId="3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11" fillId="0" borderId="8" xfId="2" applyNumberFormat="1" applyFont="1" applyFill="1" applyBorder="1" applyAlignment="1">
      <alignment horizontal="center" vertical="center" wrapText="1"/>
    </xf>
    <xf numFmtId="4" fontId="11" fillId="0" borderId="0" xfId="6" applyNumberFormat="1" applyFont="1" applyFill="1" applyBorder="1" applyAlignment="1">
      <alignment horizontal="center" vertical="center"/>
    </xf>
    <xf numFmtId="3" fontId="11" fillId="0" borderId="0" xfId="7" applyNumberFormat="1" applyFont="1" applyFill="1" applyBorder="1" applyAlignment="1">
      <alignment horizontal="center" vertical="center"/>
    </xf>
    <xf numFmtId="182" fontId="11" fillId="0" borderId="0" xfId="7" applyNumberFormat="1" applyFont="1" applyFill="1" applyBorder="1" applyAlignment="1">
      <alignment horizontal="center" vertical="center"/>
    </xf>
    <xf numFmtId="177" fontId="11" fillId="0" borderId="0" xfId="3" applyNumberFormat="1" applyFont="1" applyFill="1" applyBorder="1" applyAlignment="1">
      <alignment horizontal="center" vertical="center" wrapText="1"/>
    </xf>
    <xf numFmtId="177" fontId="11" fillId="0" borderId="0" xfId="2" applyNumberFormat="1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center"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181" fontId="11" fillId="0" borderId="0" xfId="2" applyNumberFormat="1" applyFont="1" applyFill="1" applyBorder="1" applyAlignment="1">
      <alignment horizontal="center" vertical="center" wrapText="1"/>
    </xf>
    <xf numFmtId="183" fontId="11" fillId="0" borderId="0" xfId="2" applyNumberFormat="1" applyFont="1" applyFill="1" applyBorder="1" applyAlignment="1">
      <alignment horizontal="center" vertical="center" wrapText="1"/>
    </xf>
    <xf numFmtId="179" fontId="11" fillId="0" borderId="0" xfId="2" applyNumberFormat="1" applyFont="1" applyFill="1" applyBorder="1" applyAlignment="1">
      <alignment horizontal="center" vertical="center" wrapText="1"/>
    </xf>
    <xf numFmtId="4" fontId="11" fillId="0" borderId="0" xfId="2" applyNumberFormat="1" applyFont="1" applyFill="1" applyBorder="1" applyAlignment="1">
      <alignment horizontal="center" vertical="center" wrapText="1"/>
    </xf>
    <xf numFmtId="178" fontId="11" fillId="0" borderId="0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177" fontId="11" fillId="0" borderId="0" xfId="4" applyNumberFormat="1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vertical="center"/>
    </xf>
    <xf numFmtId="184" fontId="11" fillId="0" borderId="0" xfId="2" applyNumberFormat="1" applyFont="1" applyFill="1" applyBorder="1" applyAlignment="1">
      <alignment horizontal="center" vertical="center" wrapText="1"/>
    </xf>
    <xf numFmtId="185" fontId="11" fillId="0" borderId="0" xfId="4" applyNumberFormat="1" applyFont="1" applyFill="1" applyBorder="1" applyAlignment="1">
      <alignment horizontal="center" vertical="center" wrapText="1"/>
    </xf>
    <xf numFmtId="176" fontId="11" fillId="0" borderId="8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49" fontId="11" fillId="0" borderId="0" xfId="4" applyNumberFormat="1" applyFont="1" applyFill="1" applyBorder="1" applyAlignment="1">
      <alignment horizontal="center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176" fontId="11" fillId="0" borderId="0" xfId="2" applyNumberFormat="1" applyFont="1" applyFill="1" applyBorder="1" applyAlignment="1">
      <alignment horizontal="center" vertical="center"/>
    </xf>
    <xf numFmtId="4" fontId="11" fillId="0" borderId="0" xfId="3" applyNumberFormat="1" applyFont="1" applyFill="1" applyBorder="1" applyAlignment="1">
      <alignment horizontal="center" vertical="center"/>
    </xf>
    <xf numFmtId="185" fontId="11" fillId="0" borderId="0" xfId="2" applyNumberFormat="1" applyFont="1" applyFill="1" applyBorder="1" applyAlignment="1">
      <alignment horizontal="center" vertical="center" wrapText="1"/>
    </xf>
    <xf numFmtId="4" fontId="11" fillId="0" borderId="0" xfId="4" applyNumberFormat="1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center" vertical="center"/>
    </xf>
    <xf numFmtId="181" fontId="11" fillId="0" borderId="0" xfId="4" applyNumberFormat="1" applyFont="1" applyFill="1" applyBorder="1" applyAlignment="1">
      <alignment horizontal="center" vertical="center" wrapText="1"/>
    </xf>
    <xf numFmtId="3" fontId="11" fillId="0" borderId="0" xfId="4" applyNumberFormat="1" applyFont="1" applyFill="1" applyBorder="1" applyAlignment="1">
      <alignment horizontal="center" vertical="center" wrapText="1"/>
    </xf>
    <xf numFmtId="178" fontId="11" fillId="0" borderId="0" xfId="3" applyNumberFormat="1" applyFont="1" applyFill="1" applyBorder="1" applyAlignment="1">
      <alignment horizontal="center" vertical="center" wrapText="1"/>
    </xf>
    <xf numFmtId="186" fontId="11" fillId="0" borderId="0" xfId="2" applyNumberFormat="1" applyFont="1" applyFill="1" applyBorder="1" applyAlignment="1">
      <alignment horizontal="center" vertical="center" wrapText="1"/>
    </xf>
    <xf numFmtId="0" fontId="11" fillId="0" borderId="0" xfId="6" applyFont="1" applyFill="1" applyBorder="1" applyAlignment="1"/>
    <xf numFmtId="3" fontId="11" fillId="0" borderId="0" xfId="3" applyNumberFormat="1" applyFont="1" applyFill="1" applyBorder="1" applyAlignment="1">
      <alignment horizontal="center" vertical="center"/>
    </xf>
    <xf numFmtId="4" fontId="11" fillId="0" borderId="0" xfId="3" applyNumberFormat="1" applyFont="1" applyFill="1" applyBorder="1" applyAlignment="1">
      <alignment horizontal="center" vertical="center" wrapText="1"/>
    </xf>
    <xf numFmtId="176" fontId="11" fillId="0" borderId="0" xfId="8" applyNumberFormat="1" applyFont="1" applyFill="1" applyBorder="1" applyAlignment="1" applyProtection="1">
      <alignment horizontal="center" vertical="center" wrapText="1"/>
    </xf>
    <xf numFmtId="3" fontId="11" fillId="0" borderId="0" xfId="7" applyNumberFormat="1" applyFont="1" applyFill="1" applyBorder="1" applyAlignment="1" applyProtection="1">
      <alignment horizontal="center" vertical="center" wrapText="1"/>
    </xf>
    <xf numFmtId="3" fontId="11" fillId="0" borderId="0" xfId="2" applyNumberFormat="1" applyFont="1" applyFill="1" applyBorder="1" applyAlignment="1" applyProtection="1">
      <alignment horizontal="center" vertical="center" wrapText="1"/>
    </xf>
    <xf numFmtId="3" fontId="11" fillId="0" borderId="0" xfId="9" applyNumberFormat="1" applyFont="1" applyFill="1" applyBorder="1" applyAlignment="1" applyProtection="1">
      <alignment horizontal="center" vertical="center" wrapText="1"/>
    </xf>
    <xf numFmtId="3" fontId="11" fillId="0" borderId="0" xfId="10" applyNumberFormat="1" applyFont="1" applyFill="1" applyBorder="1" applyAlignment="1" applyProtection="1">
      <alignment horizontal="center" vertical="center" wrapText="1"/>
    </xf>
    <xf numFmtId="4" fontId="11" fillId="0" borderId="0" xfId="2" applyNumberFormat="1" applyFont="1" applyFill="1" applyBorder="1" applyAlignment="1" applyProtection="1">
      <alignment horizontal="center" vertical="center" wrapText="1"/>
    </xf>
    <xf numFmtId="181" fontId="11" fillId="0" borderId="0" xfId="2" applyNumberFormat="1" applyFont="1" applyFill="1" applyBorder="1" applyAlignment="1" applyProtection="1">
      <alignment horizontal="center" vertical="center" wrapText="1"/>
    </xf>
    <xf numFmtId="3" fontId="11" fillId="0" borderId="0" xfId="11" applyNumberFormat="1" applyFont="1" applyFill="1" applyBorder="1" applyAlignment="1" applyProtection="1">
      <alignment horizontal="center" vertical="center" wrapText="1"/>
    </xf>
    <xf numFmtId="185" fontId="11" fillId="0" borderId="0" xfId="2" applyNumberFormat="1" applyFont="1" applyFill="1" applyBorder="1" applyAlignment="1" applyProtection="1">
      <alignment horizontal="center" vertical="center" wrapText="1"/>
    </xf>
    <xf numFmtId="181" fontId="11" fillId="0" borderId="0" xfId="9" applyNumberFormat="1" applyFont="1" applyFill="1" applyBorder="1" applyAlignment="1" applyProtection="1">
      <alignment horizontal="center" vertical="center" wrapText="1"/>
    </xf>
    <xf numFmtId="3" fontId="11" fillId="0" borderId="0" xfId="9" applyNumberFormat="1" applyFont="1" applyFill="1" applyBorder="1" applyAlignment="1" applyProtection="1">
      <alignment horizontal="center" vertical="center"/>
    </xf>
    <xf numFmtId="3" fontId="11" fillId="0" borderId="0" xfId="4" applyNumberFormat="1" applyFont="1" applyFill="1" applyBorder="1" applyAlignment="1" applyProtection="1">
      <alignment horizontal="center" vertical="center" wrapText="1"/>
    </xf>
    <xf numFmtId="177" fontId="11" fillId="0" borderId="0" xfId="2" applyNumberFormat="1" applyFont="1" applyFill="1" applyBorder="1" applyAlignment="1" applyProtection="1">
      <alignment horizontal="center" vertical="center" wrapText="1"/>
    </xf>
    <xf numFmtId="4" fontId="11" fillId="0" borderId="0" xfId="4" applyNumberFormat="1" applyFont="1" applyFill="1" applyBorder="1" applyAlignment="1" applyProtection="1">
      <alignment horizontal="center" vertical="center" wrapText="1"/>
    </xf>
    <xf numFmtId="3" fontId="11" fillId="0" borderId="8" xfId="2" applyNumberFormat="1" applyFont="1" applyFill="1" applyBorder="1" applyAlignment="1" applyProtection="1">
      <alignment horizontal="center" vertical="center" wrapText="1"/>
    </xf>
    <xf numFmtId="3" fontId="11" fillId="0" borderId="0" xfId="2" quotePrefix="1" applyNumberFormat="1" applyFont="1" applyFill="1" applyBorder="1" applyAlignment="1">
      <alignment horizontal="center" vertical="center" wrapText="1"/>
    </xf>
    <xf numFmtId="181" fontId="11" fillId="0" borderId="0" xfId="3" applyNumberFormat="1" applyFont="1" applyFill="1" applyBorder="1" applyAlignment="1">
      <alignment horizontal="center" vertical="center"/>
    </xf>
    <xf numFmtId="3" fontId="11" fillId="0" borderId="0" xfId="4" applyNumberFormat="1" applyFont="1" applyFill="1" applyBorder="1" applyAlignment="1">
      <alignment horizontal="center" vertical="center"/>
    </xf>
    <xf numFmtId="181" fontId="11" fillId="0" borderId="0" xfId="3" applyNumberFormat="1" applyFont="1" applyFill="1" applyBorder="1" applyAlignment="1">
      <alignment horizontal="center" vertical="center" wrapText="1"/>
    </xf>
    <xf numFmtId="3" fontId="11" fillId="0" borderId="8" xfId="4" applyNumberFormat="1" applyFont="1" applyFill="1" applyBorder="1" applyAlignment="1">
      <alignment horizontal="center" vertical="center" wrapText="1"/>
    </xf>
    <xf numFmtId="177" fontId="15" fillId="0" borderId="0" xfId="6" applyNumberFormat="1" applyFont="1" applyFill="1" applyBorder="1" applyAlignment="1"/>
    <xf numFmtId="177" fontId="11" fillId="0" borderId="0" xfId="2" applyNumberFormat="1" applyFont="1" applyFill="1" applyBorder="1" applyAlignment="1">
      <alignment horizontal="center" vertical="center" shrinkToFit="1"/>
    </xf>
    <xf numFmtId="3" fontId="7" fillId="0" borderId="0" xfId="2" applyNumberFormat="1" applyFont="1" applyFill="1" applyBorder="1" applyAlignment="1">
      <alignment horizontal="center" vertical="center" wrapText="1"/>
    </xf>
    <xf numFmtId="188" fontId="11" fillId="0" borderId="0" xfId="2" applyNumberFormat="1" applyFont="1" applyFill="1" applyBorder="1" applyAlignment="1">
      <alignment horizontal="center" vertical="center" wrapText="1"/>
    </xf>
    <xf numFmtId="4" fontId="11" fillId="0" borderId="0" xfId="2" quotePrefix="1" applyNumberFormat="1" applyFont="1" applyFill="1" applyBorder="1" applyAlignment="1">
      <alignment horizontal="center" vertical="center" wrapText="1"/>
    </xf>
    <xf numFmtId="189" fontId="11" fillId="0" borderId="0" xfId="12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 wrapText="1"/>
    </xf>
    <xf numFmtId="182" fontId="11" fillId="0" borderId="0" xfId="6" applyNumberFormat="1" applyFont="1" applyFill="1" applyBorder="1" applyAlignment="1">
      <alignment horizontal="center" vertical="center"/>
    </xf>
    <xf numFmtId="177" fontId="11" fillId="0" borderId="0" xfId="6" applyNumberFormat="1" applyFont="1" applyFill="1" applyBorder="1" applyAlignment="1">
      <alignment horizontal="center" vertical="center"/>
    </xf>
    <xf numFmtId="3" fontId="11" fillId="0" borderId="0" xfId="6" applyNumberFormat="1" applyFont="1" applyFill="1" applyBorder="1" applyAlignment="1">
      <alignment horizontal="center" vertical="center"/>
    </xf>
    <xf numFmtId="3" fontId="11" fillId="0" borderId="0" xfId="7" applyNumberFormat="1" applyFont="1" applyFill="1" applyBorder="1" applyAlignment="1">
      <alignment horizontal="center" vertical="center" wrapText="1"/>
    </xf>
    <xf numFmtId="181" fontId="11" fillId="0" borderId="0" xfId="7" applyNumberFormat="1" applyFont="1" applyFill="1" applyBorder="1" applyAlignment="1">
      <alignment horizontal="center" vertical="center"/>
    </xf>
    <xf numFmtId="4" fontId="11" fillId="0" borderId="0" xfId="13" applyNumberFormat="1" applyFont="1" applyFill="1" applyBorder="1" applyAlignment="1" applyProtection="1">
      <alignment horizontal="center" vertical="center"/>
      <protection locked="0"/>
    </xf>
    <xf numFmtId="3" fontId="11" fillId="0" borderId="0" xfId="13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>
      <alignment horizontal="center" vertical="center" wrapText="1"/>
    </xf>
    <xf numFmtId="38" fontId="11" fillId="0" borderId="0" xfId="3" applyFont="1" applyFill="1" applyBorder="1" applyAlignment="1">
      <alignment horizontal="center" vertical="center" wrapText="1"/>
    </xf>
    <xf numFmtId="38" fontId="11" fillId="0" borderId="0" xfId="3" applyFont="1" applyFill="1" applyBorder="1" applyAlignment="1">
      <alignment horizontal="center" vertical="center"/>
    </xf>
    <xf numFmtId="177" fontId="11" fillId="0" borderId="0" xfId="14" applyNumberFormat="1" applyFont="1" applyFill="1" applyBorder="1" applyAlignment="1" applyProtection="1">
      <alignment horizontal="center" vertical="center" wrapText="1"/>
    </xf>
    <xf numFmtId="3" fontId="11" fillId="0" borderId="0" xfId="14" applyNumberFormat="1" applyFont="1" applyFill="1" applyBorder="1" applyAlignment="1">
      <alignment horizontal="center" vertical="center" wrapText="1"/>
    </xf>
    <xf numFmtId="3" fontId="11" fillId="0" borderId="0" xfId="15" applyNumberFormat="1" applyFont="1" applyFill="1" applyBorder="1" applyAlignment="1">
      <alignment horizontal="center" vertical="center" wrapText="1"/>
    </xf>
    <xf numFmtId="3" fontId="11" fillId="0" borderId="0" xfId="14" applyNumberFormat="1" applyFont="1" applyFill="1" applyBorder="1" applyAlignment="1">
      <alignment horizontal="center" vertical="center"/>
    </xf>
    <xf numFmtId="4" fontId="11" fillId="0" borderId="0" xfId="14" applyNumberFormat="1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wrapText="1"/>
    </xf>
    <xf numFmtId="0" fontId="15" fillId="0" borderId="0" xfId="6" applyFont="1" applyFill="1" applyBorder="1" applyAlignment="1"/>
    <xf numFmtId="178" fontId="15" fillId="0" borderId="0" xfId="6" applyNumberFormat="1" applyFont="1" applyFill="1" applyBorder="1" applyAlignment="1">
      <alignment wrapText="1"/>
    </xf>
    <xf numFmtId="38" fontId="15" fillId="0" borderId="0" xfId="7" applyFont="1" applyFill="1" applyBorder="1" applyAlignment="1">
      <alignment horizontal="right" vertical="center" wrapText="1"/>
    </xf>
    <xf numFmtId="0" fontId="15" fillId="0" borderId="0" xfId="7" applyNumberFormat="1" applyFont="1" applyFill="1" applyBorder="1" applyAlignment="1">
      <alignment horizontal="right" vertical="center" wrapText="1"/>
    </xf>
    <xf numFmtId="179" fontId="15" fillId="0" borderId="0" xfId="6" applyNumberFormat="1" applyFont="1" applyFill="1" applyBorder="1" applyAlignment="1">
      <alignment horizontal="right" vertical="center" wrapText="1"/>
    </xf>
    <xf numFmtId="177" fontId="15" fillId="0" borderId="0" xfId="6" applyNumberFormat="1" applyFont="1" applyFill="1" applyBorder="1" applyAlignment="1">
      <alignment horizontal="right" vertical="center" wrapText="1"/>
    </xf>
    <xf numFmtId="0" fontId="15" fillId="0" borderId="0" xfId="7" applyNumberFormat="1" applyFont="1" applyFill="1" applyBorder="1" applyAlignment="1">
      <alignment horizontal="left" vertical="top" wrapText="1"/>
    </xf>
    <xf numFmtId="38" fontId="15" fillId="0" borderId="0" xfId="7" applyFont="1" applyFill="1" applyBorder="1" applyAlignment="1">
      <alignment vertical="top" wrapText="1"/>
    </xf>
    <xf numFmtId="49" fontId="15" fillId="0" borderId="12" xfId="6" applyNumberFormat="1" applyFont="1" applyFill="1" applyBorder="1" applyAlignment="1">
      <alignment horizontal="center" vertical="center" wrapText="1"/>
    </xf>
    <xf numFmtId="49" fontId="15" fillId="0" borderId="12" xfId="7" applyNumberFormat="1" applyFont="1" applyFill="1" applyBorder="1" applyAlignment="1">
      <alignment horizontal="center" vertical="center" wrapText="1"/>
    </xf>
    <xf numFmtId="49" fontId="15" fillId="0" borderId="12" xfId="6" applyNumberFormat="1" applyFont="1" applyFill="1" applyBorder="1" applyAlignment="1">
      <alignment horizontal="center" vertical="center"/>
    </xf>
    <xf numFmtId="4" fontId="11" fillId="0" borderId="0" xfId="7" applyNumberFormat="1" applyFont="1" applyFill="1" applyBorder="1" applyAlignment="1">
      <alignment horizontal="center" vertical="center"/>
    </xf>
    <xf numFmtId="190" fontId="11" fillId="0" borderId="0" xfId="7" applyNumberFormat="1" applyFont="1" applyFill="1" applyBorder="1" applyAlignment="1">
      <alignment horizontal="center"/>
    </xf>
    <xf numFmtId="181" fontId="11" fillId="0" borderId="0" xfId="7" applyNumberFormat="1" applyFont="1" applyFill="1" applyBorder="1" applyAlignment="1">
      <alignment horizontal="center" vertical="center" wrapText="1"/>
    </xf>
    <xf numFmtId="190" fontId="11" fillId="0" borderId="0" xfId="2" applyNumberFormat="1" applyFont="1" applyFill="1" applyBorder="1" applyAlignment="1">
      <alignment horizontal="center" vertical="center" wrapText="1"/>
    </xf>
    <xf numFmtId="186" fontId="11" fillId="0" borderId="0" xfId="4" applyNumberFormat="1" applyFont="1" applyFill="1" applyBorder="1" applyAlignment="1">
      <alignment horizontal="center" vertical="center" wrapText="1"/>
    </xf>
    <xf numFmtId="181" fontId="11" fillId="0" borderId="0" xfId="6" applyNumberFormat="1" applyFont="1" applyFill="1" applyBorder="1" applyAlignment="1">
      <alignment horizontal="center" vertical="center"/>
    </xf>
    <xf numFmtId="190" fontId="11" fillId="0" borderId="0" xfId="7" applyNumberFormat="1" applyFont="1" applyFill="1" applyBorder="1" applyAlignment="1">
      <alignment horizontal="center" vertical="center"/>
    </xf>
    <xf numFmtId="3" fontId="11" fillId="0" borderId="0" xfId="16" applyNumberFormat="1" applyFont="1" applyFill="1" applyBorder="1" applyAlignment="1" applyProtection="1">
      <alignment horizontal="center" vertical="center" wrapText="1"/>
    </xf>
    <xf numFmtId="3" fontId="11" fillId="0" borderId="0" xfId="17" applyNumberFormat="1" applyFont="1" applyFill="1" applyBorder="1" applyAlignment="1" applyProtection="1">
      <alignment horizontal="center" vertical="center" wrapText="1"/>
    </xf>
    <xf numFmtId="191" fontId="11" fillId="0" borderId="0" xfId="2" applyNumberFormat="1" applyFont="1" applyFill="1" applyBorder="1" applyAlignment="1">
      <alignment horizontal="center" vertical="center" wrapText="1"/>
    </xf>
    <xf numFmtId="192" fontId="11" fillId="0" borderId="0" xfId="2" applyNumberFormat="1" applyFont="1" applyFill="1" applyBorder="1" applyAlignment="1">
      <alignment horizontal="center" vertical="center" wrapText="1"/>
    </xf>
    <xf numFmtId="190" fontId="11" fillId="0" borderId="0" xfId="6" applyNumberFormat="1" applyFont="1" applyFill="1" applyBorder="1" applyAlignment="1">
      <alignment horizontal="center"/>
    </xf>
    <xf numFmtId="181" fontId="11" fillId="0" borderId="0" xfId="6" applyNumberFormat="1" applyFont="1" applyFill="1" applyBorder="1" applyAlignment="1">
      <alignment horizontal="center" vertical="center" wrapText="1"/>
    </xf>
    <xf numFmtId="3" fontId="11" fillId="0" borderId="0" xfId="6" applyNumberFormat="1" applyFont="1" applyFill="1" applyBorder="1" applyAlignment="1">
      <alignment horizontal="center" vertical="center" wrapText="1"/>
    </xf>
    <xf numFmtId="190" fontId="11" fillId="0" borderId="0" xfId="6" applyNumberFormat="1" applyFont="1" applyFill="1" applyBorder="1" applyAlignment="1">
      <alignment horizontal="center" wrapText="1"/>
    </xf>
    <xf numFmtId="3" fontId="11" fillId="0" borderId="0" xfId="6" applyNumberFormat="1" applyFont="1" applyFill="1" applyAlignment="1">
      <alignment horizontal="center" vertical="center" wrapText="1"/>
    </xf>
    <xf numFmtId="38" fontId="15" fillId="0" borderId="0" xfId="7" applyFont="1" applyFill="1" applyBorder="1" applyAlignment="1"/>
    <xf numFmtId="38" fontId="15" fillId="0" borderId="0" xfId="7" applyFont="1" applyFill="1" applyBorder="1" applyAlignment="1">
      <alignment wrapText="1"/>
    </xf>
    <xf numFmtId="0" fontId="15" fillId="0" borderId="0" xfId="6" applyNumberFormat="1" applyFont="1" applyFill="1" applyBorder="1" applyAlignment="1">
      <alignment wrapText="1"/>
    </xf>
    <xf numFmtId="177" fontId="11" fillId="0" borderId="0" xfId="6" applyNumberFormat="1" applyFont="1" applyFill="1" applyBorder="1" applyAlignment="1">
      <alignment horizontal="right" vertical="center"/>
    </xf>
    <xf numFmtId="4" fontId="11" fillId="0" borderId="0" xfId="6" applyNumberFormat="1" applyFont="1" applyFill="1" applyBorder="1" applyAlignment="1">
      <alignment horizontal="right" vertical="center"/>
    </xf>
    <xf numFmtId="3" fontId="11" fillId="0" borderId="0" xfId="7" applyNumberFormat="1" applyFont="1" applyFill="1" applyBorder="1" applyAlignment="1">
      <alignment horizontal="right" vertical="center"/>
    </xf>
    <xf numFmtId="3" fontId="11" fillId="0" borderId="0" xfId="6" applyNumberFormat="1" applyFont="1" applyFill="1" applyBorder="1" applyAlignment="1" applyProtection="1">
      <alignment horizontal="right" vertical="center"/>
      <protection locked="0"/>
    </xf>
    <xf numFmtId="181" fontId="11" fillId="0" borderId="0" xfId="6" applyNumberFormat="1" applyFont="1" applyFill="1" applyBorder="1" applyAlignment="1">
      <alignment horizontal="right" vertical="center"/>
    </xf>
    <xf numFmtId="182" fontId="11" fillId="0" borderId="0" xfId="7" applyNumberFormat="1" applyFont="1" applyFill="1" applyBorder="1" applyAlignment="1">
      <alignment horizontal="right" vertical="center"/>
    </xf>
    <xf numFmtId="4" fontId="11" fillId="0" borderId="0" xfId="6" applyNumberFormat="1" applyFont="1" applyFill="1" applyBorder="1" applyAlignment="1" applyProtection="1">
      <alignment horizontal="right" vertical="center"/>
      <protection locked="0"/>
    </xf>
    <xf numFmtId="176" fontId="11" fillId="0" borderId="0" xfId="2" applyNumberFormat="1" applyFont="1" applyFill="1" applyBorder="1" applyAlignment="1">
      <alignment horizontal="right" vertical="center"/>
    </xf>
    <xf numFmtId="182" fontId="11" fillId="0" borderId="0" xfId="6" applyNumberFormat="1" applyFont="1" applyFill="1" applyBorder="1" applyAlignment="1">
      <alignment horizontal="right" vertical="center"/>
    </xf>
    <xf numFmtId="3" fontId="11" fillId="0" borderId="0" xfId="13" applyNumberFormat="1" applyFont="1" applyFill="1" applyBorder="1" applyAlignment="1" applyProtection="1">
      <alignment horizontal="right" vertical="center"/>
      <protection locked="0"/>
    </xf>
    <xf numFmtId="4" fontId="11" fillId="0" borderId="0" xfId="13" applyNumberFormat="1" applyFont="1" applyFill="1" applyBorder="1" applyAlignment="1" applyProtection="1">
      <alignment horizontal="right" vertical="center"/>
      <protection locked="0"/>
    </xf>
    <xf numFmtId="3" fontId="11" fillId="0" borderId="0" xfId="6" applyNumberFormat="1" applyFont="1" applyFill="1" applyBorder="1" applyAlignment="1">
      <alignment horizontal="right" vertical="center"/>
    </xf>
    <xf numFmtId="181" fontId="11" fillId="0" borderId="0" xfId="7" applyNumberFormat="1" applyFont="1" applyFill="1" applyBorder="1" applyAlignment="1">
      <alignment horizontal="right" vertical="center"/>
    </xf>
    <xf numFmtId="4" fontId="11" fillId="0" borderId="0" xfId="7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21" fillId="18" borderId="5" xfId="0" applyFont="1" applyFill="1" applyBorder="1" applyAlignment="1">
      <alignment horizontal="distributed" vertical="center"/>
    </xf>
    <xf numFmtId="0" fontId="22" fillId="18" borderId="5" xfId="0" applyFont="1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10" fillId="0" borderId="17" xfId="0" applyFont="1" applyFill="1" applyBorder="1" applyAlignment="1">
      <alignment horizontal="distributed" vertical="center"/>
    </xf>
    <xf numFmtId="176" fontId="0" fillId="0" borderId="17" xfId="0" applyNumberFormat="1" applyBorder="1" applyAlignment="1">
      <alignment vertical="center" shrinkToFit="1"/>
    </xf>
    <xf numFmtId="0" fontId="10" fillId="0" borderId="18" xfId="0" applyFont="1" applyFill="1" applyBorder="1" applyAlignment="1">
      <alignment horizontal="distributed" vertical="center"/>
    </xf>
    <xf numFmtId="176" fontId="0" fillId="0" borderId="18" xfId="0" applyNumberFormat="1" applyBorder="1" applyAlignment="1">
      <alignment vertical="center" shrinkToFit="1"/>
    </xf>
    <xf numFmtId="193" fontId="14" fillId="0" borderId="18" xfId="0" applyNumberFormat="1" applyFont="1" applyBorder="1" applyAlignment="1">
      <alignment vertical="center"/>
    </xf>
    <xf numFmtId="0" fontId="10" fillId="19" borderId="18" xfId="0" applyFont="1" applyFill="1" applyBorder="1" applyAlignment="1">
      <alignment horizontal="distributed" vertical="center"/>
    </xf>
    <xf numFmtId="176" fontId="0" fillId="19" borderId="18" xfId="0" applyNumberFormat="1" applyFill="1" applyBorder="1" applyAlignment="1">
      <alignment vertical="center" shrinkToFit="1"/>
    </xf>
    <xf numFmtId="193" fontId="14" fillId="0" borderId="18" xfId="0" applyNumberFormat="1" applyFont="1" applyFill="1" applyBorder="1" applyAlignment="1">
      <alignment vertical="center"/>
    </xf>
    <xf numFmtId="177" fontId="10" fillId="0" borderId="18" xfId="0" applyNumberFormat="1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176" fontId="0" fillId="0" borderId="19" xfId="0" applyNumberFormat="1" applyBorder="1" applyAlignment="1">
      <alignment vertical="center" shrinkToFit="1"/>
    </xf>
    <xf numFmtId="193" fontId="14" fillId="0" borderId="19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18" borderId="5" xfId="0" applyFill="1" applyBorder="1" applyAlignment="1">
      <alignment horizontal="center" vertical="center"/>
    </xf>
    <xf numFmtId="0" fontId="0" fillId="18" borderId="5" xfId="0" applyFill="1" applyBorder="1" applyAlignment="1">
      <alignment horizontal="distributed" vertical="center"/>
    </xf>
    <xf numFmtId="0" fontId="23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vertical="center"/>
      <protection locked="0"/>
    </xf>
    <xf numFmtId="0" fontId="23" fillId="0" borderId="0" xfId="1" applyFont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18" borderId="5" xfId="0" applyFont="1" applyFill="1" applyBorder="1" applyAlignment="1">
      <alignment vertical="center"/>
    </xf>
    <xf numFmtId="0" fontId="26" fillId="18" borderId="5" xfId="0" applyFont="1" applyFill="1" applyBorder="1" applyAlignment="1">
      <alignment vertical="center" shrinkToFit="1"/>
    </xf>
    <xf numFmtId="0" fontId="28" fillId="0" borderId="0" xfId="0" applyFont="1" applyAlignment="1">
      <alignment vertical="center"/>
    </xf>
    <xf numFmtId="0" fontId="29" fillId="0" borderId="3" xfId="2" applyFont="1" applyFill="1" applyBorder="1" applyAlignment="1">
      <alignment horizontal="left" vertical="center" shrinkToFit="1"/>
    </xf>
    <xf numFmtId="0" fontId="29" fillId="0" borderId="5" xfId="2" applyFont="1" applyFill="1" applyBorder="1" applyAlignment="1">
      <alignment horizontal="left" vertical="center" shrinkToFit="1"/>
    </xf>
    <xf numFmtId="0" fontId="29" fillId="0" borderId="5" xfId="4" applyFont="1" applyFill="1" applyBorder="1" applyAlignment="1">
      <alignment horizontal="left" vertical="center" shrinkToFit="1"/>
    </xf>
    <xf numFmtId="0" fontId="30" fillId="0" borderId="0" xfId="0" applyFont="1" applyAlignment="1">
      <alignment vertical="center"/>
    </xf>
    <xf numFmtId="38" fontId="29" fillId="0" borderId="5" xfId="3" applyFont="1" applyFill="1" applyBorder="1" applyAlignment="1">
      <alignment horizontal="left" vertical="center" shrinkToFit="1"/>
    </xf>
    <xf numFmtId="0" fontId="26" fillId="20" borderId="5" xfId="0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" vertical="center"/>
    </xf>
    <xf numFmtId="0" fontId="31" fillId="0" borderId="0" xfId="1" applyFont="1" applyAlignment="1" applyProtection="1">
      <alignment vertical="center"/>
      <protection locked="0"/>
    </xf>
    <xf numFmtId="0" fontId="8" fillId="0" borderId="1" xfId="2" applyFont="1" applyFill="1" applyBorder="1" applyAlignment="1">
      <alignment vertical="center"/>
    </xf>
    <xf numFmtId="0" fontId="32" fillId="0" borderId="1" xfId="2" applyFont="1" applyFill="1" applyBorder="1" applyAlignment="1">
      <alignment horizontal="left" vertical="center" shrinkToFit="1"/>
    </xf>
    <xf numFmtId="0" fontId="6" fillId="0" borderId="1" xfId="2" applyFont="1" applyFill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33" fillId="18" borderId="2" xfId="2" applyFont="1" applyFill="1" applyBorder="1" applyAlignment="1">
      <alignment horizontal="center" vertical="center"/>
    </xf>
    <xf numFmtId="0" fontId="34" fillId="18" borderId="2" xfId="2" applyFont="1" applyFill="1" applyBorder="1" applyAlignment="1">
      <alignment horizontal="center" vertical="center"/>
    </xf>
    <xf numFmtId="0" fontId="34" fillId="18" borderId="2" xfId="2" applyFont="1" applyFill="1" applyBorder="1" applyAlignment="1">
      <alignment horizontal="center" vertical="center" shrinkToFit="1"/>
    </xf>
    <xf numFmtId="0" fontId="29" fillId="0" borderId="5" xfId="2" applyFont="1" applyFill="1" applyBorder="1" applyAlignment="1">
      <alignment vertical="center" shrinkToFit="1"/>
    </xf>
    <xf numFmtId="0" fontId="29" fillId="0" borderId="3" xfId="2" applyFont="1" applyFill="1" applyBorder="1" applyAlignment="1">
      <alignment horizontal="center" vertical="center"/>
    </xf>
    <xf numFmtId="0" fontId="29" fillId="0" borderId="7" xfId="2" applyFont="1" applyFill="1" applyBorder="1" applyAlignment="1">
      <alignment horizontal="left" vertical="center" shrinkToFit="1"/>
    </xf>
    <xf numFmtId="0" fontId="29" fillId="0" borderId="5" xfId="2" applyFont="1" applyFill="1" applyBorder="1" applyAlignment="1">
      <alignment horizontal="center" vertical="center"/>
    </xf>
    <xf numFmtId="38" fontId="29" fillId="0" borderId="5" xfId="3" applyFont="1" applyFill="1" applyBorder="1" applyAlignment="1">
      <alignment horizontal="center" vertical="center"/>
    </xf>
    <xf numFmtId="0" fontId="29" fillId="0" borderId="5" xfId="5" applyFont="1" applyFill="1" applyBorder="1" applyAlignment="1">
      <alignment horizontal="left" vertical="center" shrinkToFit="1"/>
    </xf>
    <xf numFmtId="0" fontId="29" fillId="0" borderId="7" xfId="2" applyFont="1" applyFill="1" applyBorder="1" applyAlignment="1">
      <alignment vertical="center" shrinkToFit="1"/>
    </xf>
    <xf numFmtId="0" fontId="29" fillId="0" borderId="5" xfId="5" applyFont="1" applyFill="1" applyBorder="1" applyAlignment="1">
      <alignment horizontal="center" vertical="center"/>
    </xf>
    <xf numFmtId="0" fontId="29" fillId="0" borderId="5" xfId="4" applyFont="1" applyFill="1" applyBorder="1" applyAlignment="1">
      <alignment horizontal="center" vertical="center"/>
    </xf>
    <xf numFmtId="0" fontId="29" fillId="0" borderId="7" xfId="2" applyFont="1" applyFill="1" applyBorder="1" applyAlignment="1">
      <alignment horizontal="center" vertical="center"/>
    </xf>
    <xf numFmtId="0" fontId="29" fillId="0" borderId="6" xfId="2" applyFont="1" applyFill="1" applyBorder="1" applyAlignment="1">
      <alignment vertical="center"/>
    </xf>
    <xf numFmtId="0" fontId="29" fillId="0" borderId="7" xfId="2" applyFont="1" applyFill="1" applyBorder="1" applyAlignment="1">
      <alignment vertical="center"/>
    </xf>
    <xf numFmtId="0" fontId="27" fillId="0" borderId="0" xfId="0" applyFont="1" applyAlignment="1">
      <alignment vertical="center" shrinkToFi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94" fontId="0" fillId="0" borderId="5" xfId="0" applyNumberFormat="1" applyBorder="1" applyAlignment="1">
      <alignment vertical="center" shrinkToFit="1"/>
    </xf>
    <xf numFmtId="0" fontId="42" fillId="0" borderId="0" xfId="6" applyFont="1" applyFill="1" applyBorder="1" applyAlignment="1">
      <alignment horizontal="left" vertical="top" wrapText="1"/>
    </xf>
    <xf numFmtId="181" fontId="11" fillId="0" borderId="0" xfId="6" applyNumberFormat="1" applyFont="1" applyFill="1" applyBorder="1" applyAlignment="1" applyProtection="1">
      <alignment horizontal="right" vertical="center"/>
      <protection locked="0"/>
    </xf>
    <xf numFmtId="3" fontId="11" fillId="0" borderId="0" xfId="3" applyNumberFormat="1" applyFont="1" applyFill="1" applyBorder="1" applyAlignment="1">
      <alignment horizontal="right" vertical="center" wrapText="1"/>
    </xf>
    <xf numFmtId="3" fontId="11" fillId="0" borderId="0" xfId="6" applyNumberFormat="1" applyFont="1" applyFill="1" applyBorder="1" applyAlignment="1" applyProtection="1">
      <alignment horizontal="right" vertical="center" wrapText="1"/>
      <protection locked="0"/>
    </xf>
    <xf numFmtId="3" fontId="11" fillId="0" borderId="8" xfId="2" applyNumberFormat="1" applyFont="1" applyFill="1" applyBorder="1" applyAlignment="1">
      <alignment horizontal="right" vertical="center" wrapText="1"/>
    </xf>
    <xf numFmtId="177" fontId="11" fillId="0" borderId="0" xfId="3" applyNumberFormat="1" applyFont="1" applyFill="1" applyBorder="1" applyAlignment="1">
      <alignment horizontal="right" vertical="center" wrapText="1"/>
    </xf>
    <xf numFmtId="177" fontId="11" fillId="0" borderId="0" xfId="2" applyNumberFormat="1" applyFont="1" applyFill="1" applyBorder="1" applyAlignment="1">
      <alignment horizontal="right" vertical="center" wrapText="1"/>
    </xf>
    <xf numFmtId="3" fontId="11" fillId="0" borderId="0" xfId="2" applyNumberFormat="1" applyFont="1" applyFill="1" applyBorder="1" applyAlignment="1">
      <alignment horizontal="right" vertical="center" wrapText="1"/>
    </xf>
    <xf numFmtId="176" fontId="11" fillId="0" borderId="0" xfId="2" applyNumberFormat="1" applyFont="1" applyFill="1" applyBorder="1" applyAlignment="1">
      <alignment horizontal="right" vertical="center" wrapText="1"/>
    </xf>
    <xf numFmtId="181" fontId="11" fillId="0" borderId="0" xfId="2" applyNumberFormat="1" applyFont="1" applyFill="1" applyBorder="1" applyAlignment="1">
      <alignment horizontal="right" vertical="center" wrapText="1"/>
    </xf>
    <xf numFmtId="183" fontId="11" fillId="0" borderId="0" xfId="2" applyNumberFormat="1" applyFont="1" applyFill="1" applyBorder="1" applyAlignment="1">
      <alignment horizontal="right" vertical="center" wrapText="1"/>
    </xf>
    <xf numFmtId="179" fontId="11" fillId="0" borderId="0" xfId="2" applyNumberFormat="1" applyFont="1" applyFill="1" applyBorder="1" applyAlignment="1">
      <alignment horizontal="right" vertical="center" wrapText="1"/>
    </xf>
    <xf numFmtId="4" fontId="11" fillId="0" borderId="0" xfId="2" applyNumberFormat="1" applyFont="1" applyFill="1" applyBorder="1" applyAlignment="1">
      <alignment horizontal="right" vertical="center" wrapText="1"/>
    </xf>
    <xf numFmtId="178" fontId="11" fillId="0" borderId="0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horizontal="right" vertical="center"/>
    </xf>
    <xf numFmtId="177" fontId="11" fillId="0" borderId="0" xfId="4" applyNumberFormat="1" applyFont="1" applyFill="1" applyBorder="1" applyAlignment="1">
      <alignment horizontal="right" vertical="center" wrapText="1"/>
    </xf>
    <xf numFmtId="184" fontId="11" fillId="0" borderId="0" xfId="2" applyNumberFormat="1" applyFont="1" applyFill="1" applyBorder="1" applyAlignment="1">
      <alignment horizontal="right" vertical="center" wrapText="1"/>
    </xf>
    <xf numFmtId="185" fontId="11" fillId="0" borderId="0" xfId="4" applyNumberFormat="1" applyFont="1" applyFill="1" applyBorder="1" applyAlignment="1">
      <alignment horizontal="right" vertical="center" wrapText="1"/>
    </xf>
    <xf numFmtId="176" fontId="11" fillId="0" borderId="8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horizontal="right" vertical="center" wrapText="1"/>
    </xf>
    <xf numFmtId="49" fontId="11" fillId="0" borderId="0" xfId="4" applyNumberFormat="1" applyFont="1" applyFill="1" applyBorder="1" applyAlignment="1">
      <alignment horizontal="right" vertical="center" wrapText="1"/>
    </xf>
    <xf numFmtId="0" fontId="11" fillId="0" borderId="0" xfId="2" applyNumberFormat="1" applyFont="1" applyFill="1" applyBorder="1" applyAlignment="1">
      <alignment horizontal="right" vertical="center" wrapText="1"/>
    </xf>
    <xf numFmtId="4" fontId="11" fillId="0" borderId="0" xfId="3" applyNumberFormat="1" applyFont="1" applyFill="1" applyBorder="1" applyAlignment="1">
      <alignment horizontal="right" vertical="center"/>
    </xf>
    <xf numFmtId="185" fontId="11" fillId="0" borderId="0" xfId="2" applyNumberFormat="1" applyFont="1" applyFill="1" applyBorder="1" applyAlignment="1">
      <alignment horizontal="right" vertical="center" wrapText="1"/>
    </xf>
    <xf numFmtId="4" fontId="11" fillId="0" borderId="0" xfId="4" applyNumberFormat="1" applyFont="1" applyFill="1" applyBorder="1" applyAlignment="1">
      <alignment horizontal="right" vertical="center" wrapText="1"/>
    </xf>
    <xf numFmtId="3" fontId="11" fillId="0" borderId="0" xfId="2" applyNumberFormat="1" applyFont="1" applyFill="1" applyBorder="1" applyAlignment="1">
      <alignment horizontal="right" vertical="center"/>
    </xf>
    <xf numFmtId="181" fontId="11" fillId="0" borderId="0" xfId="4" applyNumberFormat="1" applyFont="1" applyFill="1" applyBorder="1" applyAlignment="1">
      <alignment horizontal="right" vertical="center" wrapText="1"/>
    </xf>
    <xf numFmtId="3" fontId="11" fillId="0" borderId="0" xfId="4" applyNumberFormat="1" applyFont="1" applyFill="1" applyBorder="1" applyAlignment="1">
      <alignment horizontal="right" vertical="center" wrapText="1"/>
    </xf>
    <xf numFmtId="178" fontId="11" fillId="0" borderId="0" xfId="3" applyNumberFormat="1" applyFont="1" applyFill="1" applyBorder="1" applyAlignment="1">
      <alignment horizontal="right" vertical="center" wrapText="1"/>
    </xf>
    <xf numFmtId="186" fontId="11" fillId="0" borderId="0" xfId="2" applyNumberFormat="1" applyFont="1" applyFill="1" applyBorder="1" applyAlignment="1">
      <alignment horizontal="right" vertical="center" wrapText="1"/>
    </xf>
    <xf numFmtId="3" fontId="11" fillId="0" borderId="0" xfId="3" applyNumberFormat="1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horizontal="right" vertical="center" wrapText="1"/>
    </xf>
    <xf numFmtId="176" fontId="11" fillId="0" borderId="0" xfId="8" applyNumberFormat="1" applyFont="1" applyFill="1" applyBorder="1" applyAlignment="1" applyProtection="1">
      <alignment horizontal="right" vertical="center" wrapText="1"/>
    </xf>
    <xf numFmtId="3" fontId="11" fillId="0" borderId="0" xfId="7" applyNumberFormat="1" applyFont="1" applyFill="1" applyBorder="1" applyAlignment="1" applyProtection="1">
      <alignment horizontal="right" vertical="center" wrapText="1"/>
    </xf>
    <xf numFmtId="3" fontId="11" fillId="0" borderId="0" xfId="2" applyNumberFormat="1" applyFont="1" applyFill="1" applyBorder="1" applyAlignment="1" applyProtection="1">
      <alignment horizontal="right" vertical="center" wrapText="1"/>
    </xf>
    <xf numFmtId="3" fontId="11" fillId="0" borderId="0" xfId="9" applyNumberFormat="1" applyFont="1" applyFill="1" applyBorder="1" applyAlignment="1" applyProtection="1">
      <alignment horizontal="right" vertical="center" wrapText="1"/>
    </xf>
    <xf numFmtId="3" fontId="11" fillId="0" borderId="0" xfId="10" applyNumberFormat="1" applyFont="1" applyFill="1" applyBorder="1" applyAlignment="1" applyProtection="1">
      <alignment horizontal="right" vertical="center" wrapText="1"/>
    </xf>
    <xf numFmtId="4" fontId="11" fillId="0" borderId="0" xfId="2" applyNumberFormat="1" applyFont="1" applyFill="1" applyBorder="1" applyAlignment="1" applyProtection="1">
      <alignment horizontal="right" vertical="center" wrapText="1"/>
    </xf>
    <xf numFmtId="181" fontId="11" fillId="0" borderId="0" xfId="2" applyNumberFormat="1" applyFont="1" applyFill="1" applyBorder="1" applyAlignment="1" applyProtection="1">
      <alignment horizontal="right" vertical="center" wrapText="1"/>
    </xf>
    <xf numFmtId="181" fontId="11" fillId="0" borderId="0" xfId="11" applyNumberFormat="1" applyFont="1" applyFill="1" applyBorder="1" applyAlignment="1" applyProtection="1">
      <alignment horizontal="right" vertical="center" wrapText="1"/>
    </xf>
    <xf numFmtId="185" fontId="11" fillId="0" borderId="0" xfId="2" applyNumberFormat="1" applyFont="1" applyFill="1" applyBorder="1" applyAlignment="1" applyProtection="1">
      <alignment horizontal="right" vertical="center" wrapText="1"/>
    </xf>
    <xf numFmtId="181" fontId="11" fillId="0" borderId="0" xfId="9" applyNumberFormat="1" applyFont="1" applyFill="1" applyBorder="1" applyAlignment="1" applyProtection="1">
      <alignment horizontal="right" vertical="center" wrapText="1"/>
    </xf>
    <xf numFmtId="3" fontId="11" fillId="0" borderId="0" xfId="9" applyNumberFormat="1" applyFont="1" applyFill="1" applyBorder="1" applyAlignment="1" applyProtection="1">
      <alignment horizontal="right" vertical="center"/>
    </xf>
    <xf numFmtId="3" fontId="11" fillId="0" borderId="0" xfId="4" applyNumberFormat="1" applyFont="1" applyFill="1" applyBorder="1" applyAlignment="1" applyProtection="1">
      <alignment horizontal="right" vertical="center" wrapText="1"/>
    </xf>
    <xf numFmtId="177" fontId="11" fillId="0" borderId="0" xfId="2" applyNumberFormat="1" applyFont="1" applyFill="1" applyBorder="1" applyAlignment="1" applyProtection="1">
      <alignment horizontal="right" vertical="center" wrapText="1"/>
    </xf>
    <xf numFmtId="4" fontId="11" fillId="0" borderId="0" xfId="4" applyNumberFormat="1" applyFont="1" applyFill="1" applyBorder="1" applyAlignment="1" applyProtection="1">
      <alignment horizontal="right" vertical="center" wrapText="1"/>
    </xf>
    <xf numFmtId="3" fontId="11" fillId="0" borderId="8" xfId="2" applyNumberFormat="1" applyFont="1" applyFill="1" applyBorder="1" applyAlignment="1" applyProtection="1">
      <alignment horizontal="right" vertical="center" wrapText="1"/>
    </xf>
    <xf numFmtId="3" fontId="11" fillId="0" borderId="0" xfId="2" quotePrefix="1" applyNumberFormat="1" applyFont="1" applyFill="1" applyBorder="1" applyAlignment="1">
      <alignment horizontal="right" vertical="center" wrapText="1"/>
    </xf>
    <xf numFmtId="181" fontId="11" fillId="0" borderId="0" xfId="3" applyNumberFormat="1" applyFont="1" applyFill="1" applyBorder="1" applyAlignment="1">
      <alignment horizontal="right" vertical="center"/>
    </xf>
    <xf numFmtId="3" fontId="11" fillId="0" borderId="0" xfId="4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horizontal="right" vertical="center" wrapText="1"/>
    </xf>
    <xf numFmtId="3" fontId="11" fillId="0" borderId="8" xfId="4" applyNumberFormat="1" applyFont="1" applyFill="1" applyBorder="1" applyAlignment="1">
      <alignment horizontal="right" vertical="center" wrapText="1"/>
    </xf>
    <xf numFmtId="177" fontId="11" fillId="0" borderId="0" xfId="2" applyNumberFormat="1" applyFont="1" applyFill="1" applyBorder="1" applyAlignment="1">
      <alignment horizontal="right" vertical="center" shrinkToFit="1"/>
    </xf>
    <xf numFmtId="3" fontId="7" fillId="0" borderId="0" xfId="2" applyNumberFormat="1" applyFont="1" applyFill="1" applyBorder="1" applyAlignment="1">
      <alignment horizontal="right" vertical="center" wrapText="1"/>
    </xf>
    <xf numFmtId="188" fontId="11" fillId="0" borderId="0" xfId="2" applyNumberFormat="1" applyFont="1" applyFill="1" applyBorder="1" applyAlignment="1">
      <alignment horizontal="right" vertical="center" wrapText="1"/>
    </xf>
    <xf numFmtId="4" fontId="11" fillId="0" borderId="0" xfId="2" quotePrefix="1" applyNumberFormat="1" applyFont="1" applyFill="1" applyBorder="1" applyAlignment="1">
      <alignment horizontal="right" vertical="center" wrapText="1"/>
    </xf>
    <xf numFmtId="189" fontId="11" fillId="0" borderId="0" xfId="12" applyNumberFormat="1" applyFont="1" applyFill="1" applyBorder="1" applyAlignment="1">
      <alignment horizontal="right" vertical="center"/>
    </xf>
    <xf numFmtId="176" fontId="11" fillId="0" borderId="0" xfId="3" applyNumberFormat="1" applyFont="1" applyFill="1" applyBorder="1" applyAlignment="1">
      <alignment horizontal="right" vertical="center" wrapText="1"/>
    </xf>
    <xf numFmtId="3" fontId="11" fillId="0" borderId="0" xfId="7" applyNumberFormat="1" applyFont="1" applyFill="1" applyBorder="1" applyAlignment="1">
      <alignment horizontal="right" vertical="center" wrapText="1"/>
    </xf>
    <xf numFmtId="49" fontId="11" fillId="0" borderId="0" xfId="2" applyNumberFormat="1" applyFont="1" applyFill="1" applyBorder="1" applyAlignment="1">
      <alignment horizontal="right" vertical="center" wrapText="1"/>
    </xf>
    <xf numFmtId="38" fontId="11" fillId="0" borderId="0" xfId="3" applyFont="1" applyFill="1" applyBorder="1" applyAlignment="1">
      <alignment horizontal="right" vertical="center" wrapText="1"/>
    </xf>
    <xf numFmtId="38" fontId="11" fillId="0" borderId="0" xfId="3" applyFont="1" applyFill="1" applyBorder="1" applyAlignment="1">
      <alignment horizontal="right" vertical="center"/>
    </xf>
    <xf numFmtId="177" fontId="11" fillId="0" borderId="0" xfId="14" applyNumberFormat="1" applyFont="1" applyFill="1" applyBorder="1" applyAlignment="1" applyProtection="1">
      <alignment horizontal="right" vertical="center" wrapText="1"/>
    </xf>
    <xf numFmtId="3" fontId="11" fillId="0" borderId="0" xfId="14" applyNumberFormat="1" applyFont="1" applyFill="1" applyBorder="1" applyAlignment="1">
      <alignment horizontal="right" vertical="center" wrapText="1"/>
    </xf>
    <xf numFmtId="3" fontId="11" fillId="0" borderId="0" xfId="15" applyNumberFormat="1" applyFont="1" applyFill="1" applyBorder="1" applyAlignment="1">
      <alignment horizontal="right" vertical="center" wrapText="1"/>
    </xf>
    <xf numFmtId="3" fontId="11" fillId="0" borderId="0" xfId="14" applyNumberFormat="1" applyFont="1" applyFill="1" applyBorder="1" applyAlignment="1">
      <alignment horizontal="right" vertical="center"/>
    </xf>
    <xf numFmtId="4" fontId="11" fillId="0" borderId="0" xfId="14" applyNumberFormat="1" applyFont="1" applyFill="1" applyBorder="1" applyAlignment="1">
      <alignment horizontal="right" vertical="center" wrapText="1"/>
    </xf>
    <xf numFmtId="190" fontId="11" fillId="0" borderId="0" xfId="7" applyNumberFormat="1" applyFont="1" applyFill="1" applyBorder="1" applyAlignment="1">
      <alignment horizontal="right"/>
    </xf>
    <xf numFmtId="181" fontId="11" fillId="0" borderId="0" xfId="7" applyNumberFormat="1" applyFont="1" applyFill="1" applyBorder="1" applyAlignment="1">
      <alignment horizontal="right" vertical="center" wrapText="1"/>
    </xf>
    <xf numFmtId="190" fontId="11" fillId="0" borderId="0" xfId="2" applyNumberFormat="1" applyFont="1" applyFill="1" applyBorder="1" applyAlignment="1">
      <alignment horizontal="right" vertical="center" wrapText="1"/>
    </xf>
    <xf numFmtId="186" fontId="11" fillId="0" borderId="0" xfId="4" applyNumberFormat="1" applyFont="1" applyFill="1" applyBorder="1" applyAlignment="1">
      <alignment horizontal="right" vertical="center" wrapText="1"/>
    </xf>
    <xf numFmtId="190" fontId="11" fillId="0" borderId="0" xfId="7" applyNumberFormat="1" applyFont="1" applyFill="1" applyBorder="1" applyAlignment="1">
      <alignment horizontal="right" vertical="center"/>
    </xf>
    <xf numFmtId="3" fontId="11" fillId="0" borderId="0" xfId="16" applyNumberFormat="1" applyFont="1" applyFill="1" applyBorder="1" applyAlignment="1" applyProtection="1">
      <alignment horizontal="right" vertical="center" wrapText="1"/>
    </xf>
    <xf numFmtId="3" fontId="11" fillId="0" borderId="0" xfId="17" applyNumberFormat="1" applyFont="1" applyFill="1" applyBorder="1" applyAlignment="1" applyProtection="1">
      <alignment horizontal="right" vertical="center" wrapText="1"/>
    </xf>
    <xf numFmtId="3" fontId="46" fillId="0" borderId="0" xfId="3" applyNumberFormat="1" applyFont="1" applyFill="1" applyBorder="1" applyAlignment="1">
      <alignment horizontal="right" vertical="center" wrapText="1"/>
    </xf>
    <xf numFmtId="192" fontId="11" fillId="0" borderId="0" xfId="2" applyNumberFormat="1" applyFont="1" applyFill="1" applyBorder="1" applyAlignment="1">
      <alignment horizontal="right" vertical="center" wrapText="1"/>
    </xf>
    <xf numFmtId="190" fontId="11" fillId="0" borderId="0" xfId="6" applyNumberFormat="1" applyFont="1" applyFill="1" applyBorder="1" applyAlignment="1">
      <alignment horizontal="right"/>
    </xf>
    <xf numFmtId="181" fontId="11" fillId="0" borderId="0" xfId="6" applyNumberFormat="1" applyFont="1" applyFill="1" applyBorder="1" applyAlignment="1">
      <alignment horizontal="right" vertical="center" wrapText="1"/>
    </xf>
    <xf numFmtId="3" fontId="11" fillId="0" borderId="0" xfId="6" applyNumberFormat="1" applyFont="1" applyFill="1" applyBorder="1" applyAlignment="1">
      <alignment horizontal="right" vertical="center" wrapText="1"/>
    </xf>
    <xf numFmtId="190" fontId="11" fillId="0" borderId="0" xfId="6" applyNumberFormat="1" applyFont="1" applyFill="1" applyBorder="1" applyAlignment="1">
      <alignment horizontal="right" wrapText="1"/>
    </xf>
    <xf numFmtId="3" fontId="11" fillId="0" borderId="0" xfId="6" applyNumberFormat="1" applyFont="1" applyFill="1" applyAlignment="1">
      <alignment horizontal="right" vertical="center" wrapText="1"/>
    </xf>
    <xf numFmtId="0" fontId="15" fillId="0" borderId="0" xfId="6" applyNumberFormat="1" applyFont="1" applyFill="1" applyBorder="1" applyAlignment="1"/>
    <xf numFmtId="0" fontId="48" fillId="0" borderId="1" xfId="2" applyFont="1" applyFill="1" applyBorder="1" applyAlignment="1">
      <alignment vertical="center"/>
    </xf>
    <xf numFmtId="0" fontId="29" fillId="0" borderId="5" xfId="2" applyFont="1" applyFill="1" applyBorder="1" applyAlignment="1">
      <alignment horizontal="center" vertical="center" wrapText="1"/>
    </xf>
    <xf numFmtId="0" fontId="29" fillId="0" borderId="5" xfId="2" applyFont="1" applyFill="1" applyBorder="1" applyAlignment="1">
      <alignment horizontal="left" vertical="center" wrapText="1" shrinkToFit="1"/>
    </xf>
    <xf numFmtId="0" fontId="27" fillId="0" borderId="0" xfId="0" applyFont="1" applyAlignment="1">
      <alignment vertical="center" wrapText="1"/>
    </xf>
    <xf numFmtId="0" fontId="47" fillId="0" borderId="5" xfId="2" applyFont="1" applyFill="1" applyBorder="1" applyAlignment="1">
      <alignment horizontal="left" vertical="center" wrapText="1" shrinkToFit="1"/>
    </xf>
    <xf numFmtId="0" fontId="42" fillId="0" borderId="0" xfId="6" applyFont="1" applyFill="1" applyBorder="1" applyAlignment="1">
      <alignment horizontal="right" vertical="center" wrapText="1"/>
    </xf>
    <xf numFmtId="0" fontId="42" fillId="0" borderId="10" xfId="6" applyFont="1" applyFill="1" applyBorder="1" applyAlignment="1">
      <alignment horizontal="center" vertical="center" wrapText="1"/>
    </xf>
    <xf numFmtId="38" fontId="42" fillId="0" borderId="0" xfId="7" applyFont="1" applyFill="1" applyBorder="1" applyAlignment="1">
      <alignment horizontal="left" vertical="top" wrapText="1"/>
    </xf>
    <xf numFmtId="0" fontId="49" fillId="0" borderId="0" xfId="6" applyFont="1" applyFill="1" applyBorder="1" applyAlignment="1">
      <alignment horizontal="left" vertical="top" wrapText="1"/>
    </xf>
    <xf numFmtId="0" fontId="42" fillId="0" borderId="0" xfId="6" applyNumberFormat="1" applyFont="1" applyFill="1" applyBorder="1" applyAlignment="1">
      <alignment horizontal="left" vertical="top" wrapText="1"/>
    </xf>
    <xf numFmtId="178" fontId="42" fillId="0" borderId="0" xfId="6" applyNumberFormat="1" applyFont="1" applyFill="1" applyBorder="1" applyAlignment="1">
      <alignment horizontal="left" vertical="top" wrapText="1"/>
    </xf>
    <xf numFmtId="176" fontId="42" fillId="0" borderId="0" xfId="6" applyNumberFormat="1" applyFont="1" applyFill="1" applyBorder="1" applyAlignment="1">
      <alignment horizontal="left" vertical="top" wrapText="1"/>
    </xf>
    <xf numFmtId="179" fontId="42" fillId="0" borderId="0" xfId="6" applyNumberFormat="1" applyFont="1" applyFill="1" applyBorder="1" applyAlignment="1">
      <alignment horizontal="left" vertical="top" wrapText="1"/>
    </xf>
    <xf numFmtId="177" fontId="42" fillId="0" borderId="0" xfId="7" applyNumberFormat="1" applyFont="1" applyFill="1" applyBorder="1" applyAlignment="1">
      <alignment horizontal="left" vertical="top" wrapText="1"/>
    </xf>
    <xf numFmtId="179" fontId="42" fillId="0" borderId="0" xfId="7" applyNumberFormat="1" applyFont="1" applyFill="1" applyBorder="1" applyAlignment="1">
      <alignment horizontal="left" vertical="top" wrapText="1"/>
    </xf>
    <xf numFmtId="180" fontId="42" fillId="0" borderId="0" xfId="7" applyNumberFormat="1" applyFont="1" applyFill="1" applyBorder="1" applyAlignment="1">
      <alignment horizontal="left" vertical="top" wrapText="1"/>
    </xf>
    <xf numFmtId="0" fontId="42" fillId="0" borderId="8" xfId="6" applyFont="1" applyFill="1" applyBorder="1" applyAlignment="1">
      <alignment horizontal="left" vertical="top" wrapText="1"/>
    </xf>
    <xf numFmtId="0" fontId="42" fillId="0" borderId="10" xfId="6" applyFont="1" applyFill="1" applyBorder="1" applyAlignment="1">
      <alignment horizontal="distributed" vertical="center"/>
    </xf>
    <xf numFmtId="4" fontId="46" fillId="0" borderId="0" xfId="6" applyNumberFormat="1" applyFont="1" applyFill="1" applyBorder="1" applyAlignment="1" applyProtection="1">
      <alignment horizontal="right" vertical="center"/>
      <protection locked="0"/>
    </xf>
    <xf numFmtId="3" fontId="46" fillId="0" borderId="0" xfId="6" applyNumberFormat="1" applyFont="1" applyFill="1" applyBorder="1" applyAlignment="1" applyProtection="1">
      <alignment horizontal="right" vertical="center"/>
      <protection locked="0"/>
    </xf>
    <xf numFmtId="181" fontId="46" fillId="0" borderId="0" xfId="6" applyNumberFormat="1" applyFont="1" applyFill="1" applyBorder="1" applyAlignment="1" applyProtection="1">
      <alignment horizontal="right" vertical="center"/>
      <protection locked="0"/>
    </xf>
    <xf numFmtId="3" fontId="46" fillId="0" borderId="0" xfId="6" applyNumberFormat="1" applyFont="1" applyFill="1" applyBorder="1" applyAlignment="1" applyProtection="1">
      <alignment horizontal="right" vertical="center" wrapText="1"/>
      <protection locked="0"/>
    </xf>
    <xf numFmtId="3" fontId="46" fillId="0" borderId="8" xfId="2" applyNumberFormat="1" applyFont="1" applyFill="1" applyBorder="1" applyAlignment="1">
      <alignment horizontal="right" vertical="center" wrapText="1"/>
    </xf>
    <xf numFmtId="4" fontId="46" fillId="0" borderId="0" xfId="6" applyNumberFormat="1" applyFont="1" applyFill="1" applyBorder="1" applyAlignment="1">
      <alignment horizontal="right" vertical="center"/>
    </xf>
    <xf numFmtId="3" fontId="46" fillId="0" borderId="0" xfId="7" applyNumberFormat="1" applyFont="1" applyFill="1" applyBorder="1" applyAlignment="1">
      <alignment horizontal="right" vertical="center"/>
    </xf>
    <xf numFmtId="182" fontId="46" fillId="0" borderId="0" xfId="7" applyNumberFormat="1" applyFont="1" applyFill="1" applyBorder="1" applyAlignment="1">
      <alignment horizontal="right" vertical="center"/>
    </xf>
    <xf numFmtId="177" fontId="46" fillId="0" borderId="0" xfId="3" applyNumberFormat="1" applyFont="1" applyFill="1" applyBorder="1" applyAlignment="1">
      <alignment horizontal="right" vertical="center" wrapText="1"/>
    </xf>
    <xf numFmtId="177" fontId="46" fillId="0" borderId="0" xfId="2" applyNumberFormat="1" applyFont="1" applyFill="1" applyBorder="1" applyAlignment="1">
      <alignment horizontal="right" vertical="center" wrapText="1"/>
    </xf>
    <xf numFmtId="3" fontId="46" fillId="0" borderId="0" xfId="2" applyNumberFormat="1" applyFont="1" applyFill="1" applyBorder="1" applyAlignment="1">
      <alignment horizontal="right" vertical="center" wrapText="1"/>
    </xf>
    <xf numFmtId="176" fontId="46" fillId="0" borderId="0" xfId="2" applyNumberFormat="1" applyFont="1" applyFill="1" applyBorder="1" applyAlignment="1">
      <alignment horizontal="right" vertical="center" wrapText="1"/>
    </xf>
    <xf numFmtId="181" fontId="46" fillId="0" borderId="0" xfId="2" applyNumberFormat="1" applyFont="1" applyFill="1" applyBorder="1" applyAlignment="1">
      <alignment horizontal="right" vertical="center" wrapText="1"/>
    </xf>
    <xf numFmtId="183" fontId="46" fillId="0" borderId="0" xfId="2" applyNumberFormat="1" applyFont="1" applyFill="1" applyBorder="1" applyAlignment="1">
      <alignment horizontal="right" vertical="center" wrapText="1"/>
    </xf>
    <xf numFmtId="179" fontId="46" fillId="0" borderId="0" xfId="2" applyNumberFormat="1" applyFont="1" applyFill="1" applyBorder="1" applyAlignment="1">
      <alignment horizontal="right" vertical="center" wrapText="1"/>
    </xf>
    <xf numFmtId="4" fontId="46" fillId="0" borderId="0" xfId="2" applyNumberFormat="1" applyFont="1" applyFill="1" applyBorder="1" applyAlignment="1">
      <alignment horizontal="right" vertical="center" wrapText="1"/>
    </xf>
    <xf numFmtId="178" fontId="46" fillId="0" borderId="0" xfId="2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right" vertical="center"/>
    </xf>
    <xf numFmtId="177" fontId="46" fillId="0" borderId="0" xfId="4" applyNumberFormat="1" applyFont="1" applyFill="1" applyBorder="1" applyAlignment="1">
      <alignment horizontal="right" vertical="center" wrapText="1"/>
    </xf>
    <xf numFmtId="0" fontId="42" fillId="0" borderId="0" xfId="6" applyFont="1" applyFill="1" applyBorder="1" applyAlignment="1">
      <alignment vertical="center"/>
    </xf>
    <xf numFmtId="184" fontId="46" fillId="0" borderId="0" xfId="2" applyNumberFormat="1" applyFont="1" applyFill="1" applyBorder="1" applyAlignment="1">
      <alignment horizontal="right" vertical="center" wrapText="1"/>
    </xf>
    <xf numFmtId="185" fontId="46" fillId="0" borderId="0" xfId="4" applyNumberFormat="1" applyFont="1" applyFill="1" applyBorder="1" applyAlignment="1">
      <alignment horizontal="right" vertical="center" wrapText="1"/>
    </xf>
    <xf numFmtId="176" fontId="46" fillId="0" borderId="8" xfId="2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right" vertical="center" wrapText="1"/>
    </xf>
    <xf numFmtId="49" fontId="46" fillId="0" borderId="0" xfId="4" applyNumberFormat="1" applyFont="1" applyFill="1" applyBorder="1" applyAlignment="1">
      <alignment horizontal="right" vertical="center" wrapText="1"/>
    </xf>
    <xf numFmtId="0" fontId="46" fillId="0" borderId="0" xfId="2" applyNumberFormat="1" applyFont="1" applyFill="1" applyBorder="1" applyAlignment="1">
      <alignment horizontal="right" vertical="center" wrapText="1"/>
    </xf>
    <xf numFmtId="176" fontId="46" fillId="0" borderId="0" xfId="2" applyNumberFormat="1" applyFont="1" applyFill="1" applyBorder="1" applyAlignment="1">
      <alignment horizontal="right" vertical="center"/>
    </xf>
    <xf numFmtId="4" fontId="46" fillId="0" borderId="0" xfId="3" applyNumberFormat="1" applyFont="1" applyFill="1" applyBorder="1" applyAlignment="1">
      <alignment horizontal="right" vertical="center"/>
    </xf>
    <xf numFmtId="185" fontId="46" fillId="0" borderId="0" xfId="2" applyNumberFormat="1" applyFont="1" applyFill="1" applyBorder="1" applyAlignment="1">
      <alignment horizontal="right" vertical="center" wrapText="1"/>
    </xf>
    <xf numFmtId="4" fontId="46" fillId="0" borderId="0" xfId="4" applyNumberFormat="1" applyFont="1" applyFill="1" applyBorder="1" applyAlignment="1">
      <alignment horizontal="right" vertical="center" wrapText="1"/>
    </xf>
    <xf numFmtId="3" fontId="46" fillId="0" borderId="0" xfId="2" applyNumberFormat="1" applyFont="1" applyFill="1" applyBorder="1" applyAlignment="1">
      <alignment horizontal="right" vertical="center"/>
    </xf>
    <xf numFmtId="181" fontId="46" fillId="0" borderId="0" xfId="4" applyNumberFormat="1" applyFont="1" applyFill="1" applyBorder="1" applyAlignment="1">
      <alignment horizontal="right" vertical="center" wrapText="1"/>
    </xf>
    <xf numFmtId="3" fontId="46" fillId="0" borderId="0" xfId="4" applyNumberFormat="1" applyFont="1" applyFill="1" applyBorder="1" applyAlignment="1">
      <alignment horizontal="right" vertical="center" wrapText="1"/>
    </xf>
    <xf numFmtId="178" fontId="46" fillId="0" borderId="0" xfId="3" applyNumberFormat="1" applyFont="1" applyFill="1" applyBorder="1" applyAlignment="1">
      <alignment horizontal="right" vertical="center" wrapText="1"/>
    </xf>
    <xf numFmtId="186" fontId="46" fillId="0" borderId="0" xfId="2" applyNumberFormat="1" applyFont="1" applyFill="1" applyBorder="1" applyAlignment="1">
      <alignment horizontal="right" vertical="center" wrapText="1"/>
    </xf>
    <xf numFmtId="0" fontId="46" fillId="0" borderId="0" xfId="6" applyFont="1" applyFill="1" applyBorder="1" applyAlignment="1"/>
    <xf numFmtId="3" fontId="46" fillId="0" borderId="0" xfId="3" applyNumberFormat="1" applyFont="1" applyFill="1" applyBorder="1" applyAlignment="1">
      <alignment horizontal="right" vertical="center"/>
    </xf>
    <xf numFmtId="4" fontId="46" fillId="0" borderId="0" xfId="3" applyNumberFormat="1" applyFont="1" applyFill="1" applyBorder="1" applyAlignment="1">
      <alignment horizontal="right" vertical="center" wrapText="1"/>
    </xf>
    <xf numFmtId="176" fontId="46" fillId="0" borderId="0" xfId="8" applyNumberFormat="1" applyFont="1" applyFill="1" applyBorder="1" applyAlignment="1" applyProtection="1">
      <alignment horizontal="right" vertical="center" wrapText="1"/>
    </xf>
    <xf numFmtId="3" fontId="46" fillId="0" borderId="0" xfId="7" applyNumberFormat="1" applyFont="1" applyFill="1" applyBorder="1" applyAlignment="1" applyProtection="1">
      <alignment horizontal="right" vertical="center" wrapText="1"/>
    </xf>
    <xf numFmtId="3" fontId="46" fillId="0" borderId="0" xfId="2" applyNumberFormat="1" applyFont="1" applyFill="1" applyBorder="1" applyAlignment="1" applyProtection="1">
      <alignment horizontal="right" vertical="center" wrapText="1"/>
    </xf>
    <xf numFmtId="3" fontId="46" fillId="0" borderId="0" xfId="9" applyNumberFormat="1" applyFont="1" applyFill="1" applyBorder="1" applyAlignment="1" applyProtection="1">
      <alignment horizontal="right" vertical="center" wrapText="1"/>
    </xf>
    <xf numFmtId="3" fontId="46" fillId="0" borderId="0" xfId="10" applyNumberFormat="1" applyFont="1" applyFill="1" applyBorder="1" applyAlignment="1" applyProtection="1">
      <alignment horizontal="right" vertical="center" wrapText="1"/>
    </xf>
    <xf numFmtId="4" fontId="46" fillId="0" borderId="0" xfId="2" applyNumberFormat="1" applyFont="1" applyFill="1" applyBorder="1" applyAlignment="1" applyProtection="1">
      <alignment horizontal="right" vertical="center" wrapText="1"/>
    </xf>
    <xf numFmtId="181" fontId="46" fillId="0" borderId="0" xfId="2" applyNumberFormat="1" applyFont="1" applyFill="1" applyBorder="1" applyAlignment="1" applyProtection="1">
      <alignment horizontal="right" vertical="center" wrapText="1"/>
    </xf>
    <xf numFmtId="181" fontId="46" fillId="0" borderId="0" xfId="11" applyNumberFormat="1" applyFont="1" applyFill="1" applyBorder="1" applyAlignment="1" applyProtection="1">
      <alignment horizontal="right" vertical="center" wrapText="1"/>
    </xf>
    <xf numFmtId="185" fontId="46" fillId="0" borderId="0" xfId="2" applyNumberFormat="1" applyFont="1" applyFill="1" applyBorder="1" applyAlignment="1" applyProtection="1">
      <alignment horizontal="right" vertical="center" wrapText="1"/>
    </xf>
    <xf numFmtId="181" fontId="46" fillId="0" borderId="0" xfId="9" applyNumberFormat="1" applyFont="1" applyFill="1" applyBorder="1" applyAlignment="1" applyProtection="1">
      <alignment horizontal="right" vertical="center" wrapText="1"/>
    </xf>
    <xf numFmtId="3" fontId="46" fillId="0" borderId="0" xfId="9" applyNumberFormat="1" applyFont="1" applyFill="1" applyBorder="1" applyAlignment="1" applyProtection="1">
      <alignment horizontal="right" vertical="center"/>
    </xf>
    <xf numFmtId="3" fontId="46" fillId="0" borderId="0" xfId="4" applyNumberFormat="1" applyFont="1" applyFill="1" applyBorder="1" applyAlignment="1" applyProtection="1">
      <alignment horizontal="right" vertical="center" wrapText="1"/>
    </xf>
    <xf numFmtId="177" fontId="46" fillId="0" borderId="0" xfId="2" applyNumberFormat="1" applyFont="1" applyFill="1" applyBorder="1" applyAlignment="1" applyProtection="1">
      <alignment horizontal="right" vertical="center" wrapText="1"/>
    </xf>
    <xf numFmtId="4" fontId="46" fillId="0" borderId="0" xfId="4" applyNumberFormat="1" applyFont="1" applyFill="1" applyBorder="1" applyAlignment="1" applyProtection="1">
      <alignment horizontal="right" vertical="center" wrapText="1"/>
    </xf>
    <xf numFmtId="3" fontId="46" fillId="0" borderId="8" xfId="2" applyNumberFormat="1" applyFont="1" applyFill="1" applyBorder="1" applyAlignment="1" applyProtection="1">
      <alignment horizontal="right" vertical="center" wrapText="1"/>
    </xf>
    <xf numFmtId="3" fontId="46" fillId="0" borderId="0" xfId="2" quotePrefix="1" applyNumberFormat="1" applyFont="1" applyFill="1" applyBorder="1" applyAlignment="1">
      <alignment horizontal="right" vertical="center" wrapText="1"/>
    </xf>
    <xf numFmtId="181" fontId="46" fillId="0" borderId="0" xfId="3" applyNumberFormat="1" applyFont="1" applyFill="1" applyBorder="1" applyAlignment="1">
      <alignment horizontal="right" vertical="center"/>
    </xf>
    <xf numFmtId="3" fontId="46" fillId="0" borderId="0" xfId="4" applyNumberFormat="1" applyFont="1" applyFill="1" applyBorder="1" applyAlignment="1">
      <alignment horizontal="right" vertical="center"/>
    </xf>
    <xf numFmtId="181" fontId="46" fillId="0" borderId="0" xfId="3" applyNumberFormat="1" applyFont="1" applyFill="1" applyBorder="1" applyAlignment="1">
      <alignment horizontal="right" vertical="center" wrapText="1"/>
    </xf>
    <xf numFmtId="3" fontId="46" fillId="0" borderId="8" xfId="4" applyNumberFormat="1" applyFont="1" applyFill="1" applyBorder="1" applyAlignment="1">
      <alignment horizontal="right" vertical="center" wrapText="1"/>
    </xf>
    <xf numFmtId="177" fontId="42" fillId="0" borderId="0" xfId="6" applyNumberFormat="1" applyFont="1" applyFill="1" applyBorder="1" applyAlignment="1"/>
    <xf numFmtId="177" fontId="46" fillId="0" borderId="0" xfId="2" applyNumberFormat="1" applyFont="1" applyFill="1" applyBorder="1" applyAlignment="1">
      <alignment horizontal="right" vertical="center" shrinkToFit="1"/>
    </xf>
    <xf numFmtId="3" fontId="51" fillId="0" borderId="0" xfId="2" applyNumberFormat="1" applyFont="1" applyFill="1" applyBorder="1" applyAlignment="1">
      <alignment horizontal="right" vertical="center" wrapText="1"/>
    </xf>
    <xf numFmtId="188" fontId="46" fillId="0" borderId="0" xfId="2" applyNumberFormat="1" applyFont="1" applyFill="1" applyBorder="1" applyAlignment="1">
      <alignment horizontal="right" vertical="center" wrapText="1"/>
    </xf>
    <xf numFmtId="4" fontId="46" fillId="0" borderId="0" xfId="2" quotePrefix="1" applyNumberFormat="1" applyFont="1" applyFill="1" applyBorder="1" applyAlignment="1">
      <alignment horizontal="right" vertical="center" wrapText="1"/>
    </xf>
    <xf numFmtId="189" fontId="46" fillId="0" borderId="0" xfId="12" applyNumberFormat="1" applyFont="1" applyFill="1" applyBorder="1" applyAlignment="1">
      <alignment horizontal="right" vertical="center"/>
    </xf>
    <xf numFmtId="176" fontId="46" fillId="0" borderId="0" xfId="3" applyNumberFormat="1" applyFont="1" applyFill="1" applyBorder="1" applyAlignment="1">
      <alignment horizontal="right" vertical="center" wrapText="1"/>
    </xf>
    <xf numFmtId="182" fontId="46" fillId="0" borderId="0" xfId="6" applyNumberFormat="1" applyFont="1" applyFill="1" applyBorder="1" applyAlignment="1">
      <alignment horizontal="right" vertical="center"/>
    </xf>
    <xf numFmtId="177" fontId="46" fillId="0" borderId="0" xfId="6" applyNumberFormat="1" applyFont="1" applyFill="1" applyBorder="1" applyAlignment="1">
      <alignment horizontal="right" vertical="center"/>
    </xf>
    <xf numFmtId="3" fontId="46" fillId="0" borderId="0" xfId="6" applyNumberFormat="1" applyFont="1" applyFill="1" applyBorder="1" applyAlignment="1">
      <alignment horizontal="right" vertical="center"/>
    </xf>
    <xf numFmtId="3" fontId="46" fillId="0" borderId="0" xfId="7" applyNumberFormat="1" applyFont="1" applyFill="1" applyBorder="1" applyAlignment="1">
      <alignment horizontal="right" vertical="center" wrapText="1"/>
    </xf>
    <xf numFmtId="181" fontId="46" fillId="0" borderId="0" xfId="7" applyNumberFormat="1" applyFont="1" applyFill="1" applyBorder="1" applyAlignment="1">
      <alignment horizontal="right" vertical="center"/>
    </xf>
    <xf numFmtId="4" fontId="46" fillId="0" borderId="0" xfId="13" applyNumberFormat="1" applyFont="1" applyFill="1" applyBorder="1" applyAlignment="1" applyProtection="1">
      <alignment horizontal="right" vertical="center"/>
      <protection locked="0"/>
    </xf>
    <xf numFmtId="3" fontId="46" fillId="0" borderId="0" xfId="13" applyNumberFormat="1" applyFont="1" applyFill="1" applyBorder="1" applyAlignment="1" applyProtection="1">
      <alignment horizontal="right" vertical="center"/>
      <protection locked="0"/>
    </xf>
    <xf numFmtId="49" fontId="46" fillId="0" borderId="0" xfId="2" applyNumberFormat="1" applyFont="1" applyFill="1" applyBorder="1" applyAlignment="1">
      <alignment horizontal="right" vertical="center" wrapText="1"/>
    </xf>
    <xf numFmtId="38" fontId="46" fillId="0" borderId="0" xfId="3" applyFont="1" applyFill="1" applyBorder="1" applyAlignment="1">
      <alignment horizontal="right" vertical="center" wrapText="1"/>
    </xf>
    <xf numFmtId="38" fontId="46" fillId="0" borderId="0" xfId="3" applyFont="1" applyFill="1" applyBorder="1" applyAlignment="1">
      <alignment horizontal="right" vertical="center"/>
    </xf>
    <xf numFmtId="177" fontId="46" fillId="0" borderId="0" xfId="14" applyNumberFormat="1" applyFont="1" applyFill="1" applyBorder="1" applyAlignment="1" applyProtection="1">
      <alignment horizontal="right" vertical="center" wrapText="1"/>
    </xf>
    <xf numFmtId="3" fontId="46" fillId="0" borderId="0" xfId="14" applyNumberFormat="1" applyFont="1" applyFill="1" applyBorder="1" applyAlignment="1">
      <alignment horizontal="right" vertical="center" wrapText="1"/>
    </xf>
    <xf numFmtId="3" fontId="46" fillId="0" borderId="0" xfId="15" applyNumberFormat="1" applyFont="1" applyFill="1" applyBorder="1" applyAlignment="1">
      <alignment horizontal="right" vertical="center" wrapText="1"/>
    </xf>
    <xf numFmtId="3" fontId="46" fillId="0" borderId="0" xfId="14" applyNumberFormat="1" applyFont="1" applyFill="1" applyBorder="1" applyAlignment="1">
      <alignment horizontal="right" vertical="center"/>
    </xf>
    <xf numFmtId="4" fontId="46" fillId="0" borderId="0" xfId="14" applyNumberFormat="1" applyFont="1" applyFill="1" applyBorder="1" applyAlignment="1">
      <alignment horizontal="right" vertical="center" wrapText="1"/>
    </xf>
    <xf numFmtId="0" fontId="42" fillId="0" borderId="0" xfId="6" applyFont="1" applyFill="1" applyBorder="1" applyAlignment="1"/>
    <xf numFmtId="0" fontId="42" fillId="0" borderId="0" xfId="6" applyFont="1" applyFill="1" applyBorder="1" applyAlignment="1">
      <alignment wrapText="1"/>
    </xf>
    <xf numFmtId="178" fontId="42" fillId="0" borderId="0" xfId="6" applyNumberFormat="1" applyFont="1" applyFill="1" applyBorder="1" applyAlignment="1">
      <alignment wrapText="1"/>
    </xf>
    <xf numFmtId="38" fontId="42" fillId="0" borderId="0" xfId="7" applyFont="1" applyFill="1" applyBorder="1" applyAlignment="1">
      <alignment horizontal="right" vertical="center" wrapText="1"/>
    </xf>
    <xf numFmtId="0" fontId="42" fillId="0" borderId="0" xfId="7" applyNumberFormat="1" applyFont="1" applyFill="1" applyBorder="1" applyAlignment="1">
      <alignment horizontal="right" vertical="center" wrapText="1"/>
    </xf>
    <xf numFmtId="179" fontId="42" fillId="0" borderId="0" xfId="6" applyNumberFormat="1" applyFont="1" applyFill="1" applyBorder="1" applyAlignment="1">
      <alignment horizontal="right" vertical="center" wrapText="1"/>
    </xf>
    <xf numFmtId="177" fontId="42" fillId="0" borderId="0" xfId="6" applyNumberFormat="1" applyFont="1" applyFill="1" applyBorder="1" applyAlignment="1">
      <alignment horizontal="right" vertical="center" wrapText="1"/>
    </xf>
    <xf numFmtId="0" fontId="42" fillId="0" borderId="0" xfId="7" applyNumberFormat="1" applyFont="1" applyFill="1" applyBorder="1" applyAlignment="1">
      <alignment horizontal="left" vertical="top" wrapText="1"/>
    </xf>
    <xf numFmtId="38" fontId="42" fillId="0" borderId="0" xfId="7" applyFont="1" applyFill="1" applyBorder="1" applyAlignment="1">
      <alignment vertical="top" wrapText="1"/>
    </xf>
    <xf numFmtId="195" fontId="46" fillId="0" borderId="0" xfId="2" applyNumberFormat="1" applyFont="1" applyFill="1" applyBorder="1" applyAlignment="1">
      <alignment horizontal="right" vertical="center" wrapText="1"/>
    </xf>
    <xf numFmtId="4" fontId="46" fillId="0" borderId="0" xfId="7" applyNumberFormat="1" applyFont="1" applyFill="1" applyBorder="1" applyAlignment="1">
      <alignment horizontal="right" vertical="center"/>
    </xf>
    <xf numFmtId="190" fontId="46" fillId="0" borderId="0" xfId="7" applyNumberFormat="1" applyFont="1" applyFill="1" applyBorder="1" applyAlignment="1">
      <alignment horizontal="right"/>
    </xf>
    <xf numFmtId="181" fontId="46" fillId="0" borderId="0" xfId="7" applyNumberFormat="1" applyFont="1" applyFill="1" applyBorder="1" applyAlignment="1">
      <alignment horizontal="right" vertical="center" wrapText="1"/>
    </xf>
    <xf numFmtId="190" fontId="46" fillId="0" borderId="0" xfId="2" applyNumberFormat="1" applyFont="1" applyFill="1" applyBorder="1" applyAlignment="1">
      <alignment horizontal="right" vertical="center" wrapText="1"/>
    </xf>
    <xf numFmtId="195" fontId="46" fillId="0" borderId="0" xfId="4" applyNumberFormat="1" applyFont="1" applyFill="1" applyBorder="1" applyAlignment="1">
      <alignment horizontal="right" vertical="center" wrapText="1"/>
    </xf>
    <xf numFmtId="181" fontId="46" fillId="0" borderId="0" xfId="6" applyNumberFormat="1" applyFont="1" applyFill="1" applyBorder="1" applyAlignment="1">
      <alignment horizontal="right" vertical="center"/>
    </xf>
    <xf numFmtId="190" fontId="46" fillId="0" borderId="0" xfId="7" applyNumberFormat="1" applyFont="1" applyFill="1" applyBorder="1" applyAlignment="1">
      <alignment horizontal="right" vertical="center"/>
    </xf>
    <xf numFmtId="3" fontId="46" fillId="0" borderId="0" xfId="16" applyNumberFormat="1" applyFont="1" applyFill="1" applyBorder="1" applyAlignment="1" applyProtection="1">
      <alignment horizontal="right" vertical="center" wrapText="1"/>
    </xf>
    <xf numFmtId="3" fontId="46" fillId="0" borderId="0" xfId="17" applyNumberFormat="1" applyFont="1" applyFill="1" applyBorder="1" applyAlignment="1" applyProtection="1">
      <alignment horizontal="right" vertical="center" wrapText="1"/>
    </xf>
    <xf numFmtId="195" fontId="46" fillId="0" borderId="0" xfId="2" applyNumberFormat="1" applyFont="1" applyFill="1" applyBorder="1" applyAlignment="1" applyProtection="1">
      <alignment horizontal="right" vertical="center" wrapText="1"/>
    </xf>
    <xf numFmtId="190" fontId="46" fillId="0" borderId="0" xfId="6" applyNumberFormat="1" applyFont="1" applyFill="1" applyBorder="1" applyAlignment="1">
      <alignment horizontal="right"/>
    </xf>
    <xf numFmtId="181" fontId="46" fillId="0" borderId="0" xfId="6" applyNumberFormat="1" applyFont="1" applyFill="1" applyBorder="1" applyAlignment="1">
      <alignment horizontal="right" vertical="center" wrapText="1"/>
    </xf>
    <xf numFmtId="3" fontId="46" fillId="0" borderId="0" xfId="6" applyNumberFormat="1" applyFont="1" applyFill="1" applyBorder="1" applyAlignment="1">
      <alignment horizontal="right" vertical="center" wrapText="1"/>
    </xf>
    <xf numFmtId="190" fontId="46" fillId="0" borderId="0" xfId="6" applyNumberFormat="1" applyFont="1" applyFill="1" applyBorder="1" applyAlignment="1">
      <alignment horizontal="right" wrapText="1"/>
    </xf>
    <xf numFmtId="3" fontId="46" fillId="0" borderId="0" xfId="6" applyNumberFormat="1" applyFont="1" applyFill="1" applyAlignment="1">
      <alignment horizontal="right" vertical="center" wrapText="1"/>
    </xf>
    <xf numFmtId="38" fontId="42" fillId="0" borderId="0" xfId="7" applyFont="1" applyFill="1" applyBorder="1" applyAlignment="1"/>
    <xf numFmtId="38" fontId="42" fillId="0" borderId="0" xfId="7" applyFont="1" applyFill="1" applyBorder="1" applyAlignment="1">
      <alignment wrapText="1"/>
    </xf>
    <xf numFmtId="0" fontId="42" fillId="0" borderId="0" xfId="6" applyNumberFormat="1" applyFont="1" applyFill="1" applyBorder="1" applyAlignment="1">
      <alignment wrapText="1"/>
    </xf>
    <xf numFmtId="196" fontId="11" fillId="0" borderId="0" xfId="2" applyNumberFormat="1" applyFont="1" applyFill="1" applyBorder="1" applyAlignment="1">
      <alignment horizontal="right" vertical="center" wrapText="1"/>
    </xf>
    <xf numFmtId="196" fontId="11" fillId="0" borderId="0" xfId="4" applyNumberFormat="1" applyFont="1" applyFill="1" applyBorder="1" applyAlignment="1">
      <alignment horizontal="right" vertical="center" wrapText="1"/>
    </xf>
    <xf numFmtId="196" fontId="11" fillId="0" borderId="0" xfId="2" applyNumberFormat="1" applyFont="1" applyFill="1" applyBorder="1" applyAlignment="1" applyProtection="1">
      <alignment horizontal="right" vertical="center" wrapText="1"/>
    </xf>
    <xf numFmtId="197" fontId="11" fillId="0" borderId="0" xfId="2" applyNumberFormat="1" applyFont="1" applyFill="1" applyBorder="1" applyAlignment="1">
      <alignment horizontal="right" vertical="center" wrapText="1"/>
    </xf>
    <xf numFmtId="197" fontId="11" fillId="0" borderId="0" xfId="4" applyNumberFormat="1" applyFont="1" applyFill="1" applyBorder="1" applyAlignment="1">
      <alignment horizontal="right" vertical="center" wrapText="1"/>
    </xf>
    <xf numFmtId="197" fontId="11" fillId="0" borderId="0" xfId="2" quotePrefix="1" applyNumberFormat="1" applyFont="1" applyFill="1" applyBorder="1" applyAlignment="1">
      <alignment horizontal="right" vertical="center" wrapText="1"/>
    </xf>
    <xf numFmtId="197" fontId="11" fillId="0" borderId="0" xfId="2" applyNumberFormat="1" applyFont="1" applyFill="1" applyBorder="1" applyAlignment="1" applyProtection="1">
      <alignment horizontal="right" vertical="center" wrapText="1"/>
    </xf>
    <xf numFmtId="197" fontId="11" fillId="0" borderId="0" xfId="6" applyNumberFormat="1" applyFont="1" applyFill="1" applyBorder="1" applyAlignment="1" applyProtection="1">
      <alignment horizontal="right" vertical="center"/>
      <protection locked="0"/>
    </xf>
    <xf numFmtId="0" fontId="29" fillId="0" borderId="5" xfId="2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center" vertical="center" wrapText="1"/>
    </xf>
    <xf numFmtId="176" fontId="15" fillId="0" borderId="0" xfId="6" applyNumberFormat="1" applyFont="1" applyFill="1" applyBorder="1" applyAlignment="1">
      <alignment horizontal="center" vertical="center" wrapText="1"/>
    </xf>
    <xf numFmtId="0" fontId="15" fillId="0" borderId="8" xfId="6" applyFont="1" applyFill="1" applyBorder="1" applyAlignment="1">
      <alignment horizontal="center" vertical="center" wrapText="1"/>
    </xf>
    <xf numFmtId="0" fontId="42" fillId="0" borderId="0" xfId="6" applyFont="1" applyFill="1" applyBorder="1" applyAlignment="1">
      <alignment horizontal="center" vertical="center" wrapText="1"/>
    </xf>
    <xf numFmtId="179" fontId="15" fillId="0" borderId="0" xfId="6" applyNumberFormat="1" applyFont="1" applyFill="1" applyBorder="1" applyAlignment="1">
      <alignment horizontal="center" vertical="center" wrapText="1"/>
    </xf>
    <xf numFmtId="177" fontId="15" fillId="0" borderId="0" xfId="6" applyNumberFormat="1" applyFont="1" applyFill="1" applyBorder="1" applyAlignment="1">
      <alignment horizontal="center" vertical="center" wrapText="1"/>
    </xf>
    <xf numFmtId="0" fontId="15" fillId="0" borderId="0" xfId="7" applyNumberFormat="1" applyFont="1" applyFill="1" applyBorder="1" applyAlignment="1">
      <alignment horizontal="center" vertical="center" wrapText="1"/>
    </xf>
    <xf numFmtId="38" fontId="15" fillId="0" borderId="0" xfId="7" applyFont="1" applyFill="1" applyBorder="1" applyAlignment="1">
      <alignment horizontal="center" vertical="center" wrapText="1"/>
    </xf>
    <xf numFmtId="178" fontId="15" fillId="0" borderId="0" xfId="6" applyNumberFormat="1" applyFont="1" applyFill="1" applyBorder="1" applyAlignment="1">
      <alignment horizontal="center" vertical="center" wrapText="1"/>
    </xf>
    <xf numFmtId="0" fontId="15" fillId="0" borderId="0" xfId="6" applyNumberFormat="1" applyFont="1" applyFill="1" applyBorder="1" applyAlignment="1">
      <alignment horizontal="center" vertical="center" wrapText="1"/>
    </xf>
    <xf numFmtId="177" fontId="15" fillId="0" borderId="0" xfId="7" applyNumberFormat="1" applyFont="1" applyFill="1" applyBorder="1" applyAlignment="1">
      <alignment horizontal="center" vertical="center" wrapText="1"/>
    </xf>
    <xf numFmtId="179" fontId="15" fillId="0" borderId="0" xfId="7" applyNumberFormat="1" applyFont="1" applyFill="1" applyBorder="1" applyAlignment="1">
      <alignment horizontal="center" vertical="center"/>
    </xf>
    <xf numFmtId="177" fontId="0" fillId="0" borderId="22" xfId="2" applyNumberFormat="1" applyFont="1" applyFill="1" applyBorder="1" applyAlignment="1">
      <alignment horizontal="center" vertical="center" wrapText="1"/>
    </xf>
    <xf numFmtId="179" fontId="0" fillId="0" borderId="22" xfId="2" applyNumberFormat="1" applyFont="1" applyFill="1" applyBorder="1" applyAlignment="1">
      <alignment horizontal="center" vertical="center" wrapText="1"/>
    </xf>
    <xf numFmtId="0" fontId="54" fillId="0" borderId="23" xfId="116" applyFont="1" applyFill="1" applyBorder="1" applyAlignment="1">
      <alignment horizontal="center" vertical="center"/>
    </xf>
    <xf numFmtId="0" fontId="0" fillId="0" borderId="22" xfId="2" applyFont="1" applyFill="1" applyBorder="1" applyAlignment="1">
      <alignment horizontal="center" vertical="center" wrapText="1"/>
    </xf>
    <xf numFmtId="198" fontId="5" fillId="0" borderId="23" xfId="6" applyNumberFormat="1" applyFont="1" applyFill="1" applyBorder="1" applyAlignment="1">
      <alignment horizontal="center" vertical="center"/>
    </xf>
    <xf numFmtId="199" fontId="5" fillId="0" borderId="23" xfId="6" applyNumberFormat="1" applyFont="1" applyFill="1" applyBorder="1" applyAlignment="1">
      <alignment horizontal="center" vertical="center"/>
    </xf>
    <xf numFmtId="200" fontId="5" fillId="0" borderId="23" xfId="6" applyNumberFormat="1" applyFont="1" applyFill="1" applyBorder="1" applyAlignment="1">
      <alignment horizontal="center" vertical="center"/>
    </xf>
    <xf numFmtId="201" fontId="5" fillId="0" borderId="23" xfId="6" applyNumberFormat="1" applyFont="1" applyFill="1" applyBorder="1" applyAlignment="1">
      <alignment horizontal="center" vertical="center"/>
    </xf>
    <xf numFmtId="177" fontId="0" fillId="0" borderId="22" xfId="3" applyNumberFormat="1" applyFont="1" applyFill="1" applyBorder="1" applyAlignment="1">
      <alignment horizontal="center" vertical="center" wrapText="1"/>
    </xf>
    <xf numFmtId="178" fontId="0" fillId="0" borderId="22" xfId="2" applyNumberFormat="1" applyFont="1" applyFill="1" applyBorder="1" applyAlignment="1">
      <alignment horizontal="center" vertical="center" wrapText="1"/>
    </xf>
    <xf numFmtId="196" fontId="0" fillId="0" borderId="22" xfId="2" applyNumberFormat="1" applyFont="1" applyFill="1" applyBorder="1" applyAlignment="1">
      <alignment horizontal="center" vertical="center" wrapText="1"/>
    </xf>
    <xf numFmtId="3" fontId="0" fillId="0" borderId="23" xfId="3" applyNumberFormat="1" applyFont="1" applyFill="1" applyBorder="1" applyAlignment="1">
      <alignment horizontal="center" vertical="center" wrapText="1"/>
    </xf>
    <xf numFmtId="4" fontId="0" fillId="0" borderId="24" xfId="2" applyNumberFormat="1" applyFont="1" applyFill="1" applyBorder="1" applyAlignment="1">
      <alignment horizontal="center" vertical="center" wrapText="1"/>
    </xf>
    <xf numFmtId="0" fontId="0" fillId="0" borderId="25" xfId="2" applyFont="1" applyFill="1" applyBorder="1" applyAlignment="1">
      <alignment horizontal="center" vertical="center" wrapText="1"/>
    </xf>
    <xf numFmtId="3" fontId="0" fillId="0" borderId="22" xfId="3" applyNumberFormat="1" applyFont="1" applyFill="1" applyBorder="1" applyAlignment="1">
      <alignment horizontal="center" vertical="center" wrapText="1"/>
    </xf>
    <xf numFmtId="3" fontId="0" fillId="0" borderId="22" xfId="2" applyNumberFormat="1" applyFont="1" applyFill="1" applyBorder="1" applyAlignment="1">
      <alignment horizontal="center" vertical="center" wrapText="1"/>
    </xf>
    <xf numFmtId="176" fontId="0" fillId="0" borderId="22" xfId="2" applyNumberFormat="1" applyFont="1" applyFill="1" applyBorder="1" applyAlignment="1">
      <alignment horizontal="center" vertical="center" wrapText="1"/>
    </xf>
    <xf numFmtId="200" fontId="0" fillId="0" borderId="22" xfId="4" applyNumberFormat="1" applyFont="1" applyFill="1" applyBorder="1" applyAlignment="1">
      <alignment horizontal="center" vertical="center" wrapText="1"/>
    </xf>
    <xf numFmtId="177" fontId="5" fillId="0" borderId="23" xfId="6" applyNumberFormat="1" applyFont="1" applyFill="1" applyBorder="1" applyAlignment="1">
      <alignment horizontal="center" vertical="center"/>
    </xf>
    <xf numFmtId="176" fontId="5" fillId="0" borderId="24" xfId="6" applyNumberFormat="1" applyFont="1" applyFill="1" applyBorder="1" applyAlignment="1">
      <alignment horizontal="center" vertical="center"/>
    </xf>
    <xf numFmtId="0" fontId="5" fillId="0" borderId="23" xfId="6" applyFont="1" applyFill="1" applyBorder="1" applyAlignment="1">
      <alignment horizontal="center" vertical="center"/>
    </xf>
    <xf numFmtId="0" fontId="5" fillId="0" borderId="24" xfId="6" applyFont="1" applyFill="1" applyBorder="1" applyAlignment="1">
      <alignment horizontal="center" vertical="center"/>
    </xf>
    <xf numFmtId="201" fontId="5" fillId="0" borderId="0" xfId="6" applyNumberFormat="1" applyFont="1" applyFill="1" applyAlignment="1">
      <alignment horizontal="center" vertical="center"/>
    </xf>
    <xf numFmtId="200" fontId="0" fillId="0" borderId="22" xfId="2" applyNumberFormat="1" applyFont="1" applyFill="1" applyBorder="1" applyAlignment="1">
      <alignment horizontal="center" vertical="center" wrapText="1"/>
    </xf>
    <xf numFmtId="177" fontId="0" fillId="0" borderId="26" xfId="4" applyNumberFormat="1" applyFont="1" applyFill="1" applyBorder="1" applyAlignment="1">
      <alignment horizontal="center" vertical="center" wrapText="1"/>
    </xf>
    <xf numFmtId="177" fontId="0" fillId="0" borderId="27" xfId="4" applyNumberFormat="1" applyFont="1" applyFill="1" applyBorder="1" applyAlignment="1">
      <alignment horizontal="center" vertical="center" wrapText="1"/>
    </xf>
    <xf numFmtId="176" fontId="5" fillId="0" borderId="23" xfId="6" applyNumberFormat="1" applyFont="1" applyFill="1" applyBorder="1" applyAlignment="1">
      <alignment horizontal="center" vertical="center"/>
    </xf>
    <xf numFmtId="179" fontId="5" fillId="0" borderId="24" xfId="6" applyNumberFormat="1" applyFont="1" applyFill="1" applyBorder="1" applyAlignment="1">
      <alignment horizontal="center" vertical="center"/>
    </xf>
    <xf numFmtId="177" fontId="0" fillId="0" borderId="23" xfId="2" applyNumberFormat="1" applyFont="1" applyFill="1" applyBorder="1" applyAlignment="1">
      <alignment horizontal="center" vertical="center"/>
    </xf>
    <xf numFmtId="177" fontId="0" fillId="0" borderId="0" xfId="3" applyNumberFormat="1" applyFont="1" applyFill="1" applyBorder="1" applyAlignment="1">
      <alignment horizontal="center" vertical="center" wrapText="1"/>
    </xf>
    <xf numFmtId="4" fontId="0" fillId="0" borderId="22" xfId="2" applyNumberFormat="1" applyFont="1" applyFill="1" applyBorder="1" applyAlignment="1">
      <alignment horizontal="center" vertical="center" wrapText="1"/>
    </xf>
    <xf numFmtId="183" fontId="0" fillId="0" borderId="22" xfId="2" applyNumberFormat="1" applyFont="1" applyFill="1" applyBorder="1" applyAlignment="1">
      <alignment horizontal="center" vertical="center" wrapText="1"/>
    </xf>
    <xf numFmtId="198" fontId="54" fillId="0" borderId="23" xfId="117" applyNumberFormat="1" applyFont="1" applyFill="1" applyBorder="1" applyAlignment="1">
      <alignment horizontal="center" vertical="center"/>
    </xf>
    <xf numFmtId="198" fontId="54" fillId="0" borderId="0" xfId="117" applyNumberFormat="1" applyFont="1" applyFill="1" applyAlignment="1">
      <alignment horizontal="center" vertical="center"/>
    </xf>
    <xf numFmtId="0" fontId="54" fillId="0" borderId="22" xfId="116" applyFont="1" applyFill="1" applyBorder="1" applyAlignment="1">
      <alignment horizontal="center" vertical="center"/>
    </xf>
    <xf numFmtId="188" fontId="0" fillId="0" borderId="22" xfId="2" applyNumberFormat="1" applyFont="1" applyFill="1" applyBorder="1" applyAlignment="1">
      <alignment horizontal="center" vertical="center" wrapText="1"/>
    </xf>
    <xf numFmtId="3" fontId="5" fillId="0" borderId="22" xfId="6" applyNumberFormat="1" applyFont="1" applyFill="1" applyBorder="1" applyAlignment="1" applyProtection="1">
      <alignment horizontal="center" vertical="center"/>
      <protection locked="0"/>
    </xf>
    <xf numFmtId="198" fontId="5" fillId="0" borderId="22" xfId="6" applyNumberFormat="1" applyFont="1" applyFill="1" applyBorder="1" applyAlignment="1">
      <alignment horizontal="center" vertical="center"/>
    </xf>
    <xf numFmtId="199" fontId="5" fillId="0" borderId="22" xfId="6" applyNumberFormat="1" applyFont="1" applyFill="1" applyBorder="1" applyAlignment="1">
      <alignment horizontal="center" vertical="center"/>
    </xf>
    <xf numFmtId="200" fontId="5" fillId="0" borderId="22" xfId="6" applyNumberFormat="1" applyFont="1" applyFill="1" applyBorder="1" applyAlignment="1">
      <alignment horizontal="center" vertical="center"/>
    </xf>
    <xf numFmtId="201" fontId="5" fillId="0" borderId="22" xfId="6" applyNumberFormat="1" applyFont="1" applyFill="1" applyBorder="1" applyAlignment="1">
      <alignment horizontal="center" vertical="center"/>
    </xf>
    <xf numFmtId="4" fontId="0" fillId="0" borderId="28" xfId="2" applyNumberFormat="1" applyFont="1" applyFill="1" applyBorder="1" applyAlignment="1">
      <alignment horizontal="center" vertical="center" wrapText="1"/>
    </xf>
    <xf numFmtId="0" fontId="0" fillId="0" borderId="26" xfId="2" applyFont="1" applyFill="1" applyBorder="1" applyAlignment="1">
      <alignment horizontal="center" vertical="center" wrapText="1"/>
    </xf>
    <xf numFmtId="177" fontId="5" fillId="0" borderId="22" xfId="6" applyNumberFormat="1" applyFont="1" applyFill="1" applyBorder="1" applyAlignment="1">
      <alignment horizontal="center" vertical="center"/>
    </xf>
    <xf numFmtId="176" fontId="5" fillId="0" borderId="28" xfId="6" applyNumberFormat="1" applyFont="1" applyFill="1" applyBorder="1" applyAlignment="1">
      <alignment horizontal="center" vertical="center"/>
    </xf>
    <xf numFmtId="0" fontId="5" fillId="0" borderId="22" xfId="6" applyFont="1" applyFill="1" applyBorder="1" applyAlignment="1">
      <alignment horizontal="center" vertical="center"/>
    </xf>
    <xf numFmtId="0" fontId="5" fillId="0" borderId="28" xfId="6" applyFont="1" applyFill="1" applyBorder="1" applyAlignment="1">
      <alignment horizontal="center" vertical="center"/>
    </xf>
    <xf numFmtId="176" fontId="5" fillId="0" borderId="22" xfId="6" applyNumberFormat="1" applyFont="1" applyFill="1" applyBorder="1" applyAlignment="1">
      <alignment horizontal="center" vertical="center"/>
    </xf>
    <xf numFmtId="179" fontId="5" fillId="0" borderId="28" xfId="6" applyNumberFormat="1" applyFont="1" applyFill="1" applyBorder="1" applyAlignment="1">
      <alignment horizontal="center" vertical="center"/>
    </xf>
    <xf numFmtId="177" fontId="0" fillId="0" borderId="22" xfId="3" applyNumberFormat="1" applyFont="1" applyFill="1" applyBorder="1" applyAlignment="1">
      <alignment horizontal="center" vertical="center"/>
    </xf>
    <xf numFmtId="38" fontId="0" fillId="0" borderId="22" xfId="3" applyFont="1" applyFill="1" applyBorder="1" applyAlignment="1">
      <alignment horizontal="center" vertical="center" wrapText="1"/>
    </xf>
    <xf numFmtId="177" fontId="0" fillId="0" borderId="0" xfId="2" applyNumberFormat="1" applyFont="1" applyFill="1" applyBorder="1" applyAlignment="1">
      <alignment horizontal="center" vertical="center" wrapText="1"/>
    </xf>
    <xf numFmtId="198" fontId="54" fillId="0" borderId="22" xfId="117" applyNumberFormat="1" applyFont="1" applyFill="1" applyBorder="1" applyAlignment="1">
      <alignment horizontal="center" vertical="center"/>
    </xf>
    <xf numFmtId="177" fontId="0" fillId="0" borderId="22" xfId="7" applyNumberFormat="1" applyFont="1" applyFill="1" applyBorder="1" applyAlignment="1">
      <alignment horizontal="center" vertical="center" wrapText="1"/>
    </xf>
    <xf numFmtId="177" fontId="0" fillId="0" borderId="22" xfId="2" applyNumberFormat="1" applyFont="1" applyFill="1" applyBorder="1" applyAlignment="1">
      <alignment horizontal="center" vertical="center"/>
    </xf>
    <xf numFmtId="177" fontId="0" fillId="0" borderId="0" xfId="2" applyNumberFormat="1" applyFont="1" applyFill="1" applyAlignment="1">
      <alignment horizontal="center" vertical="center" wrapText="1"/>
    </xf>
    <xf numFmtId="177" fontId="0" fillId="0" borderId="22" xfId="4" applyNumberFormat="1" applyFont="1" applyFill="1" applyBorder="1" applyAlignment="1">
      <alignment horizontal="center" vertical="center" wrapText="1"/>
    </xf>
    <xf numFmtId="185" fontId="0" fillId="0" borderId="22" xfId="2" applyNumberFormat="1" applyFont="1" applyFill="1" applyBorder="1" applyAlignment="1">
      <alignment horizontal="center" vertical="center" wrapText="1"/>
    </xf>
    <xf numFmtId="201" fontId="0" fillId="0" borderId="22" xfId="42" applyNumberFormat="1" applyFont="1" applyFill="1" applyBorder="1" applyAlignment="1">
      <alignment horizontal="center" vertical="center" wrapText="1"/>
    </xf>
    <xf numFmtId="38" fontId="0" fillId="0" borderId="22" xfId="2" applyNumberFormat="1" applyFont="1" applyFill="1" applyBorder="1" applyAlignment="1">
      <alignment horizontal="center" vertical="center" wrapText="1"/>
    </xf>
    <xf numFmtId="38" fontId="0" fillId="0" borderId="22" xfId="3" applyNumberFormat="1" applyFont="1" applyFill="1" applyBorder="1" applyAlignment="1">
      <alignment horizontal="center" vertical="center" wrapText="1"/>
    </xf>
    <xf numFmtId="179" fontId="5" fillId="0" borderId="22" xfId="6" applyNumberFormat="1" applyFont="1" applyFill="1" applyBorder="1" applyAlignment="1" applyProtection="1">
      <alignment horizontal="center" vertical="center"/>
      <protection locked="0"/>
    </xf>
    <xf numFmtId="177" fontId="0" fillId="0" borderId="23" xfId="4" applyNumberFormat="1" applyFont="1" applyFill="1" applyBorder="1" applyAlignment="1">
      <alignment horizontal="center" vertical="center" wrapText="1"/>
    </xf>
    <xf numFmtId="177" fontId="0" fillId="0" borderId="23" xfId="3" applyNumberFormat="1" applyFont="1" applyFill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center" vertical="center"/>
    </xf>
    <xf numFmtId="3" fontId="0" fillId="0" borderId="26" xfId="2" applyNumberFormat="1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center" vertical="center"/>
    </xf>
    <xf numFmtId="182" fontId="0" fillId="0" borderId="22" xfId="2" applyNumberFormat="1" applyFont="1" applyFill="1" applyBorder="1" applyAlignment="1">
      <alignment horizontal="center" vertical="center" wrapText="1"/>
    </xf>
    <xf numFmtId="0" fontId="11" fillId="0" borderId="1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  <xf numFmtId="200" fontId="0" fillId="0" borderId="26" xfId="4" applyNumberFormat="1" applyFont="1" applyFill="1" applyBorder="1" applyAlignment="1">
      <alignment horizontal="center" vertical="center" wrapText="1"/>
    </xf>
    <xf numFmtId="178" fontId="0" fillId="0" borderId="26" xfId="4" applyNumberFormat="1" applyFont="1" applyFill="1" applyBorder="1" applyAlignment="1">
      <alignment horizontal="center" vertical="center" wrapText="1"/>
    </xf>
    <xf numFmtId="179" fontId="5" fillId="0" borderId="22" xfId="6" applyNumberFormat="1" applyFont="1" applyFill="1" applyBorder="1" applyAlignment="1">
      <alignment horizontal="center" vertical="center"/>
    </xf>
    <xf numFmtId="0" fontId="0" fillId="0" borderId="22" xfId="2" applyNumberFormat="1" applyFont="1" applyFill="1" applyBorder="1" applyAlignment="1">
      <alignment horizontal="center" vertical="center" wrapText="1"/>
    </xf>
    <xf numFmtId="0" fontId="10" fillId="0" borderId="22" xfId="2" applyNumberFormat="1" applyFont="1" applyFill="1" applyBorder="1" applyAlignment="1">
      <alignment horizontal="center" vertical="center" wrapText="1"/>
    </xf>
    <xf numFmtId="38" fontId="0" fillId="0" borderId="26" xfId="3" applyFont="1" applyFill="1" applyBorder="1" applyAlignment="1">
      <alignment horizontal="center" vertical="center" wrapText="1"/>
    </xf>
    <xf numFmtId="181" fontId="0" fillId="0" borderId="22" xfId="2" applyNumberFormat="1" applyFont="1" applyFill="1" applyBorder="1" applyAlignment="1">
      <alignment horizontal="center" vertical="center" wrapText="1"/>
    </xf>
    <xf numFmtId="177" fontId="0" fillId="0" borderId="28" xfId="3" applyNumberFormat="1" applyFont="1" applyFill="1" applyBorder="1" applyAlignment="1">
      <alignment horizontal="center" vertical="center" wrapText="1"/>
    </xf>
    <xf numFmtId="177" fontId="0" fillId="0" borderId="26" xfId="2" applyNumberFormat="1" applyFont="1" applyFill="1" applyBorder="1" applyAlignment="1">
      <alignment horizontal="center" vertical="center" wrapText="1"/>
    </xf>
    <xf numFmtId="179" fontId="0" fillId="0" borderId="26" xfId="2" applyNumberFormat="1" applyFont="1" applyFill="1" applyBorder="1" applyAlignment="1">
      <alignment horizontal="center" vertical="center" wrapText="1"/>
    </xf>
    <xf numFmtId="179" fontId="0" fillId="0" borderId="22" xfId="3" applyNumberFormat="1" applyFont="1" applyFill="1" applyBorder="1" applyAlignment="1">
      <alignment horizontal="center" vertical="center" wrapText="1"/>
    </xf>
    <xf numFmtId="179" fontId="0" fillId="0" borderId="25" xfId="2" applyNumberFormat="1" applyFont="1" applyFill="1" applyBorder="1" applyAlignment="1">
      <alignment horizontal="center" vertical="center" wrapText="1"/>
    </xf>
    <xf numFmtId="200" fontId="0" fillId="0" borderId="26" xfId="2" applyNumberFormat="1" applyFont="1" applyFill="1" applyBorder="1" applyAlignment="1">
      <alignment horizontal="center" vertical="center" wrapText="1"/>
    </xf>
    <xf numFmtId="176" fontId="0" fillId="0" borderId="26" xfId="2" applyNumberFormat="1" applyFont="1" applyFill="1" applyBorder="1" applyAlignment="1">
      <alignment horizontal="center" vertical="center" wrapText="1"/>
    </xf>
    <xf numFmtId="183" fontId="0" fillId="0" borderId="26" xfId="2" applyNumberFormat="1" applyFont="1" applyFill="1" applyBorder="1" applyAlignment="1">
      <alignment horizontal="center" vertical="center" wrapText="1"/>
    </xf>
    <xf numFmtId="3" fontId="0" fillId="0" borderId="29" xfId="2" applyNumberFormat="1" applyFont="1" applyFill="1" applyBorder="1" applyAlignment="1">
      <alignment horizontal="center" vertical="center" wrapText="1"/>
    </xf>
    <xf numFmtId="177" fontId="0" fillId="0" borderId="29" xfId="2" applyNumberFormat="1" applyFont="1" applyFill="1" applyBorder="1" applyAlignment="1">
      <alignment horizontal="center" vertical="center" wrapText="1"/>
    </xf>
    <xf numFmtId="177" fontId="0" fillId="0" borderId="26" xfId="3" applyNumberFormat="1" applyFont="1" applyFill="1" applyBorder="1" applyAlignment="1">
      <alignment horizontal="center" vertical="center" wrapText="1"/>
    </xf>
    <xf numFmtId="177" fontId="5" fillId="0" borderId="22" xfId="6" applyNumberFormat="1" applyFont="1" applyFill="1" applyBorder="1" applyAlignment="1">
      <alignment horizontal="center" vertical="center" wrapText="1"/>
    </xf>
    <xf numFmtId="38" fontId="5" fillId="0" borderId="22" xfId="6" applyNumberFormat="1" applyFont="1" applyFill="1" applyBorder="1" applyAlignment="1">
      <alignment horizontal="center" vertical="center" wrapText="1"/>
    </xf>
    <xf numFmtId="38" fontId="5" fillId="0" borderId="22" xfId="6" applyNumberFormat="1" applyFont="1" applyFill="1" applyBorder="1" applyAlignment="1" applyProtection="1">
      <alignment horizontal="center" vertical="center" wrapText="1"/>
      <protection locked="0"/>
    </xf>
    <xf numFmtId="3" fontId="0" fillId="0" borderId="22" xfId="3" applyNumberFormat="1" applyFont="1" applyFill="1" applyBorder="1" applyAlignment="1">
      <alignment horizontal="center" vertical="center"/>
    </xf>
    <xf numFmtId="176" fontId="54" fillId="0" borderId="22" xfId="116" applyNumberFormat="1" applyFont="1" applyFill="1" applyBorder="1" applyAlignment="1">
      <alignment horizontal="center" vertical="center"/>
    </xf>
    <xf numFmtId="0" fontId="54" fillId="0" borderId="28" xfId="116" applyFont="1" applyFill="1" applyBorder="1" applyAlignment="1">
      <alignment horizontal="center" vertical="center"/>
    </xf>
    <xf numFmtId="177" fontId="0" fillId="0" borderId="0" xfId="3" applyNumberFormat="1" applyFont="1" applyFill="1" applyAlignment="1">
      <alignment horizontal="center" vertical="center" wrapText="1"/>
    </xf>
    <xf numFmtId="190" fontId="0" fillId="0" borderId="22" xfId="2" applyNumberFormat="1" applyFont="1" applyFill="1" applyBorder="1" applyAlignment="1">
      <alignment horizontal="center" vertical="center" wrapText="1"/>
    </xf>
    <xf numFmtId="185" fontId="0" fillId="0" borderId="22" xfId="3" applyNumberFormat="1" applyFont="1" applyFill="1" applyBorder="1" applyAlignment="1">
      <alignment horizontal="center" vertical="center" wrapText="1"/>
    </xf>
    <xf numFmtId="196" fontId="5" fillId="0" borderId="22" xfId="6" applyNumberFormat="1" applyFont="1" applyFill="1" applyBorder="1" applyAlignment="1" applyProtection="1">
      <alignment horizontal="center" vertical="center" wrapText="1"/>
      <protection locked="0"/>
    </xf>
    <xf numFmtId="201" fontId="0" fillId="0" borderId="22" xfId="2" applyNumberFormat="1" applyFont="1" applyFill="1" applyBorder="1" applyAlignment="1">
      <alignment horizontal="center" vertical="center" wrapText="1"/>
    </xf>
    <xf numFmtId="177" fontId="15" fillId="0" borderId="10" xfId="6" applyNumberFormat="1" applyFont="1" applyFill="1" applyBorder="1" applyAlignment="1">
      <alignment horizontal="center" vertical="center"/>
    </xf>
    <xf numFmtId="177" fontId="15" fillId="0" borderId="0" xfId="6" applyNumberFormat="1" applyFont="1" applyFill="1" applyBorder="1" applyAlignment="1">
      <alignment horizontal="center" vertical="center"/>
    </xf>
    <xf numFmtId="202" fontId="0" fillId="0" borderId="22" xfId="3" applyNumberFormat="1" applyFont="1" applyFill="1" applyBorder="1" applyAlignment="1">
      <alignment horizontal="center" vertical="center" wrapText="1"/>
    </xf>
    <xf numFmtId="196" fontId="0" fillId="0" borderId="22" xfId="3" applyNumberFormat="1" applyFont="1" applyFill="1" applyBorder="1" applyAlignment="1">
      <alignment horizontal="center" vertical="center" wrapText="1"/>
    </xf>
    <xf numFmtId="200" fontId="0" fillId="0" borderId="22" xfId="3" applyNumberFormat="1" applyFont="1" applyFill="1" applyBorder="1" applyAlignment="1">
      <alignment horizontal="center" vertical="center" wrapText="1"/>
    </xf>
    <xf numFmtId="38" fontId="0" fillId="0" borderId="27" xfId="3" applyFont="1" applyFill="1" applyBorder="1" applyAlignment="1">
      <alignment horizontal="center" vertical="center" wrapText="1"/>
    </xf>
    <xf numFmtId="183" fontId="0" fillId="0" borderId="22" xfId="3" applyNumberFormat="1" applyFont="1" applyFill="1" applyBorder="1" applyAlignment="1">
      <alignment horizontal="center" vertical="center" wrapText="1"/>
    </xf>
    <xf numFmtId="177" fontId="0" fillId="0" borderId="30" xfId="2" applyNumberFormat="1" applyFont="1" applyFill="1" applyBorder="1" applyAlignment="1">
      <alignment horizontal="center" vertical="center" wrapText="1"/>
    </xf>
    <xf numFmtId="179" fontId="0" fillId="0" borderId="30" xfId="2" applyNumberFormat="1" applyFont="1" applyFill="1" applyBorder="1" applyAlignment="1">
      <alignment horizontal="center" vertical="center" wrapText="1"/>
    </xf>
    <xf numFmtId="0" fontId="0" fillId="0" borderId="30" xfId="2" applyFont="1" applyFill="1" applyBorder="1" applyAlignment="1">
      <alignment horizontal="center" vertical="center" wrapText="1"/>
    </xf>
    <xf numFmtId="177" fontId="0" fillId="0" borderId="30" xfId="3" applyNumberFormat="1" applyFont="1" applyFill="1" applyBorder="1" applyAlignment="1">
      <alignment horizontal="center" vertical="center" wrapText="1"/>
    </xf>
    <xf numFmtId="178" fontId="0" fillId="0" borderId="30" xfId="2" applyNumberFormat="1" applyFont="1" applyFill="1" applyBorder="1" applyAlignment="1">
      <alignment horizontal="center" vertical="center" wrapText="1"/>
    </xf>
    <xf numFmtId="196" fontId="0" fillId="0" borderId="30" xfId="2" applyNumberFormat="1" applyFont="1" applyFill="1" applyBorder="1" applyAlignment="1">
      <alignment horizontal="center" vertical="center" wrapText="1"/>
    </xf>
    <xf numFmtId="3" fontId="0" fillId="0" borderId="30" xfId="3" applyNumberFormat="1" applyFont="1" applyFill="1" applyBorder="1" applyAlignment="1">
      <alignment horizontal="center" vertical="center" wrapText="1"/>
    </xf>
    <xf numFmtId="3" fontId="0" fillId="0" borderId="30" xfId="2" applyNumberFormat="1" applyFont="1" applyFill="1" applyBorder="1" applyAlignment="1">
      <alignment horizontal="center" vertical="center" wrapText="1"/>
    </xf>
    <xf numFmtId="176" fontId="0" fillId="0" borderId="30" xfId="2" applyNumberFormat="1" applyFont="1" applyFill="1" applyBorder="1" applyAlignment="1">
      <alignment horizontal="center" vertical="center" wrapText="1"/>
    </xf>
    <xf numFmtId="200" fontId="0" fillId="0" borderId="30" xfId="4" applyNumberFormat="1" applyFont="1" applyFill="1" applyBorder="1" applyAlignment="1">
      <alignment horizontal="center" vertical="center" wrapText="1"/>
    </xf>
    <xf numFmtId="200" fontId="0" fillId="0" borderId="30" xfId="2" applyNumberFormat="1" applyFont="1" applyFill="1" applyBorder="1" applyAlignment="1">
      <alignment horizontal="center" vertical="center" wrapText="1"/>
    </xf>
    <xf numFmtId="177" fontId="0" fillId="0" borderId="31" xfId="4" applyNumberFormat="1" applyFont="1" applyFill="1" applyBorder="1" applyAlignment="1">
      <alignment horizontal="center" vertical="center" wrapText="1"/>
    </xf>
    <xf numFmtId="177" fontId="0" fillId="0" borderId="0" xfId="4" applyNumberFormat="1" applyFont="1" applyFill="1" applyBorder="1" applyAlignment="1">
      <alignment horizontal="center" vertical="center" wrapText="1"/>
    </xf>
    <xf numFmtId="4" fontId="0" fillId="0" borderId="30" xfId="2" applyNumberFormat="1" applyFont="1" applyFill="1" applyBorder="1" applyAlignment="1">
      <alignment horizontal="center" vertical="center" wrapText="1"/>
    </xf>
    <xf numFmtId="183" fontId="0" fillId="0" borderId="30" xfId="2" applyNumberFormat="1" applyFont="1" applyFill="1" applyBorder="1" applyAlignment="1">
      <alignment horizontal="center" vertical="center" wrapText="1"/>
    </xf>
    <xf numFmtId="38" fontId="0" fillId="0" borderId="30" xfId="3" applyFont="1" applyFill="1" applyBorder="1" applyAlignment="1">
      <alignment horizontal="center" vertical="center" wrapText="1"/>
    </xf>
    <xf numFmtId="179" fontId="0" fillId="0" borderId="30" xfId="42" applyNumberFormat="1" applyFont="1" applyFill="1" applyBorder="1" applyAlignment="1">
      <alignment horizontal="center" vertical="center" wrapText="1"/>
    </xf>
    <xf numFmtId="4" fontId="0" fillId="0" borderId="22" xfId="2" applyNumberFormat="1" applyFont="1" applyFill="1" applyBorder="1" applyAlignment="1">
      <alignment horizontal="center" vertical="center"/>
    </xf>
    <xf numFmtId="177" fontId="0" fillId="0" borderId="23" xfId="2" applyNumberFormat="1" applyFont="1" applyFill="1" applyBorder="1" applyAlignment="1">
      <alignment horizontal="center" vertical="center" wrapText="1"/>
    </xf>
    <xf numFmtId="179" fontId="0" fillId="0" borderId="23" xfId="2" applyNumberFormat="1" applyFont="1" applyFill="1" applyBorder="1" applyAlignment="1">
      <alignment horizontal="center" vertical="center" wrapText="1"/>
    </xf>
    <xf numFmtId="0" fontId="0" fillId="0" borderId="23" xfId="2" applyFont="1" applyFill="1" applyBorder="1" applyAlignment="1">
      <alignment horizontal="center" vertical="center" wrapText="1"/>
    </xf>
    <xf numFmtId="178" fontId="0" fillId="0" borderId="23" xfId="2" applyNumberFormat="1" applyFont="1" applyFill="1" applyBorder="1" applyAlignment="1">
      <alignment horizontal="center" vertical="center" wrapText="1"/>
    </xf>
    <xf numFmtId="196" fontId="0" fillId="0" borderId="23" xfId="2" applyNumberFormat="1" applyFont="1" applyFill="1" applyBorder="1" applyAlignment="1">
      <alignment horizontal="center" vertical="center" wrapText="1"/>
    </xf>
    <xf numFmtId="3" fontId="0" fillId="0" borderId="23" xfId="2" applyNumberFormat="1" applyFont="1" applyFill="1" applyBorder="1" applyAlignment="1">
      <alignment horizontal="center" vertical="center" wrapText="1"/>
    </xf>
    <xf numFmtId="176" fontId="0" fillId="0" borderId="23" xfId="2" applyNumberFormat="1" applyFont="1" applyFill="1" applyBorder="1" applyAlignment="1">
      <alignment horizontal="center" vertical="center" wrapText="1"/>
    </xf>
    <xf numFmtId="200" fontId="0" fillId="0" borderId="23" xfId="4" applyNumberFormat="1" applyFont="1" applyFill="1" applyBorder="1" applyAlignment="1">
      <alignment horizontal="center" vertical="center" wrapText="1"/>
    </xf>
    <xf numFmtId="200" fontId="0" fillId="0" borderId="23" xfId="2" applyNumberFormat="1" applyFont="1" applyFill="1" applyBorder="1" applyAlignment="1">
      <alignment horizontal="center" vertical="center" wrapText="1"/>
    </xf>
    <xf numFmtId="177" fontId="0" fillId="0" borderId="25" xfId="4" applyNumberFormat="1" applyFont="1" applyFill="1" applyBorder="1" applyAlignment="1">
      <alignment horizontal="center" vertical="center" wrapText="1"/>
    </xf>
    <xf numFmtId="179" fontId="0" fillId="0" borderId="23" xfId="3" applyNumberFormat="1" applyFont="1" applyFill="1" applyBorder="1" applyAlignment="1">
      <alignment horizontal="center" vertical="center" wrapText="1"/>
    </xf>
    <xf numFmtId="38" fontId="0" fillId="0" borderId="23" xfId="3" applyFont="1" applyFill="1" applyBorder="1" applyAlignment="1">
      <alignment horizontal="center" vertical="center" wrapText="1"/>
    </xf>
    <xf numFmtId="4" fontId="0" fillId="0" borderId="23" xfId="2" applyNumberFormat="1" applyFont="1" applyFill="1" applyBorder="1" applyAlignment="1">
      <alignment horizontal="center" vertical="center" wrapText="1"/>
    </xf>
    <xf numFmtId="183" fontId="0" fillId="0" borderId="23" xfId="2" applyNumberFormat="1" applyFont="1" applyFill="1" applyBorder="1" applyAlignment="1">
      <alignment horizontal="center" vertical="center" wrapText="1"/>
    </xf>
    <xf numFmtId="3" fontId="5" fillId="0" borderId="22" xfId="6" applyNumberFormat="1" applyFont="1" applyFill="1" applyBorder="1" applyAlignment="1">
      <alignment horizontal="center" vertical="center"/>
    </xf>
    <xf numFmtId="3" fontId="0" fillId="0" borderId="22" xfId="2" quotePrefix="1" applyNumberFormat="1" applyFont="1" applyFill="1" applyBorder="1" applyAlignment="1">
      <alignment horizontal="center" vertical="center" wrapText="1"/>
    </xf>
    <xf numFmtId="3" fontId="0" fillId="0" borderId="22" xfId="118" applyNumberFormat="1" applyFont="1" applyFill="1" applyBorder="1" applyAlignment="1" applyProtection="1">
      <alignment horizontal="center" vertical="center" wrapText="1"/>
    </xf>
    <xf numFmtId="3" fontId="0" fillId="0" borderId="32" xfId="2" applyNumberFormat="1" applyFont="1" applyFill="1" applyBorder="1" applyAlignment="1">
      <alignment horizontal="center" vertical="center" wrapText="1"/>
    </xf>
    <xf numFmtId="0" fontId="54" fillId="0" borderId="30" xfId="116" applyFont="1" applyFill="1" applyBorder="1" applyAlignment="1">
      <alignment horizontal="center" vertical="center"/>
    </xf>
    <xf numFmtId="198" fontId="5" fillId="0" borderId="30" xfId="6" applyNumberFormat="1" applyFont="1" applyFill="1" applyBorder="1" applyAlignment="1">
      <alignment horizontal="center" vertical="center"/>
    </xf>
    <xf numFmtId="199" fontId="5" fillId="0" borderId="30" xfId="6" applyNumberFormat="1" applyFont="1" applyFill="1" applyBorder="1" applyAlignment="1">
      <alignment horizontal="center" vertical="center"/>
    </xf>
    <xf numFmtId="200" fontId="5" fillId="0" borderId="30" xfId="6" applyNumberFormat="1" applyFont="1" applyFill="1" applyBorder="1" applyAlignment="1">
      <alignment horizontal="center" vertical="center"/>
    </xf>
    <xf numFmtId="201" fontId="5" fillId="0" borderId="30" xfId="6" applyNumberFormat="1" applyFont="1" applyFill="1" applyBorder="1" applyAlignment="1">
      <alignment horizontal="center" vertical="center"/>
    </xf>
    <xf numFmtId="4" fontId="0" fillId="0" borderId="33" xfId="2" applyNumberFormat="1" applyFont="1" applyFill="1" applyBorder="1" applyAlignment="1">
      <alignment horizontal="center" vertical="center" wrapText="1"/>
    </xf>
    <xf numFmtId="0" fontId="0" fillId="0" borderId="31" xfId="2" applyFont="1" applyFill="1" applyBorder="1" applyAlignment="1">
      <alignment horizontal="center" vertical="center" wrapText="1"/>
    </xf>
    <xf numFmtId="177" fontId="5" fillId="0" borderId="30" xfId="6" applyNumberFormat="1" applyFont="1" applyFill="1" applyBorder="1" applyAlignment="1">
      <alignment horizontal="center" vertical="center"/>
    </xf>
    <xf numFmtId="176" fontId="5" fillId="0" borderId="33" xfId="6" applyNumberFormat="1" applyFont="1" applyFill="1" applyBorder="1" applyAlignment="1">
      <alignment horizontal="center" vertical="center"/>
    </xf>
    <xf numFmtId="0" fontId="5" fillId="0" borderId="30" xfId="6" applyFont="1" applyFill="1" applyBorder="1" applyAlignment="1">
      <alignment horizontal="center" vertical="center"/>
    </xf>
    <xf numFmtId="0" fontId="5" fillId="0" borderId="33" xfId="6" applyFont="1" applyFill="1" applyBorder="1" applyAlignment="1">
      <alignment horizontal="center" vertical="center"/>
    </xf>
    <xf numFmtId="176" fontId="5" fillId="0" borderId="30" xfId="6" applyNumberFormat="1" applyFont="1" applyFill="1" applyBorder="1" applyAlignment="1">
      <alignment horizontal="center" vertical="center"/>
    </xf>
    <xf numFmtId="179" fontId="5" fillId="0" borderId="33" xfId="6" applyNumberFormat="1" applyFont="1" applyFill="1" applyBorder="1" applyAlignment="1">
      <alignment horizontal="center" vertical="center"/>
    </xf>
    <xf numFmtId="177" fontId="0" fillId="0" borderId="30" xfId="2" applyNumberFormat="1" applyFont="1" applyFill="1" applyBorder="1" applyAlignment="1">
      <alignment horizontal="center" vertical="center"/>
    </xf>
    <xf numFmtId="179" fontId="10" fillId="0" borderId="30" xfId="2" applyNumberFormat="1" applyFont="1" applyFill="1" applyBorder="1" applyAlignment="1">
      <alignment horizontal="center" vertical="center" wrapText="1"/>
    </xf>
    <xf numFmtId="198" fontId="54" fillId="0" borderId="30" xfId="117" applyNumberFormat="1" applyFont="1" applyFill="1" applyBorder="1" applyAlignment="1">
      <alignment horizontal="center" vertical="center"/>
    </xf>
    <xf numFmtId="0" fontId="11" fillId="21" borderId="0" xfId="6" applyFont="1" applyFill="1" applyBorder="1" applyAlignment="1">
      <alignment horizontal="center" vertical="center"/>
    </xf>
    <xf numFmtId="0" fontId="11" fillId="21" borderId="14" xfId="6" applyFont="1" applyFill="1" applyBorder="1" applyAlignment="1">
      <alignment horizontal="center" vertical="center"/>
    </xf>
    <xf numFmtId="185" fontId="0" fillId="0" borderId="23" xfId="2" applyNumberFormat="1" applyFont="1" applyFill="1" applyBorder="1" applyAlignment="1">
      <alignment horizontal="center" vertical="center" wrapText="1"/>
    </xf>
    <xf numFmtId="176" fontId="54" fillId="0" borderId="22" xfId="6" applyNumberFormat="1" applyFont="1" applyFill="1" applyBorder="1" applyAlignment="1">
      <alignment horizontal="center" vertical="center"/>
    </xf>
    <xf numFmtId="0" fontId="54" fillId="0" borderId="36" xfId="116" applyFont="1" applyFill="1" applyBorder="1" applyAlignment="1">
      <alignment horizontal="center" vertical="center"/>
    </xf>
    <xf numFmtId="198" fontId="5" fillId="0" borderId="36" xfId="6" applyNumberFormat="1" applyFont="1" applyFill="1" applyBorder="1" applyAlignment="1">
      <alignment horizontal="center" vertical="center"/>
    </xf>
    <xf numFmtId="199" fontId="5" fillId="0" borderId="36" xfId="6" applyNumberFormat="1" applyFont="1" applyFill="1" applyBorder="1" applyAlignment="1">
      <alignment horizontal="center" vertical="center"/>
    </xf>
    <xf numFmtId="200" fontId="5" fillId="0" borderId="36" xfId="6" applyNumberFormat="1" applyFont="1" applyFill="1" applyBorder="1" applyAlignment="1">
      <alignment horizontal="center" vertical="center"/>
    </xf>
    <xf numFmtId="201" fontId="5" fillId="0" borderId="36" xfId="6" applyNumberFormat="1" applyFont="1" applyFill="1" applyBorder="1" applyAlignment="1">
      <alignment horizontal="center" vertical="center"/>
    </xf>
    <xf numFmtId="3" fontId="0" fillId="0" borderId="36" xfId="3" applyNumberFormat="1" applyFont="1" applyFill="1" applyBorder="1" applyAlignment="1">
      <alignment horizontal="center" vertical="center" wrapText="1"/>
    </xf>
    <xf numFmtId="4" fontId="0" fillId="0" borderId="37" xfId="2" applyNumberFormat="1" applyFont="1" applyFill="1" applyBorder="1" applyAlignment="1">
      <alignment horizontal="center" vertical="center" wrapText="1"/>
    </xf>
    <xf numFmtId="0" fontId="0" fillId="0" borderId="38" xfId="2" applyFont="1" applyFill="1" applyBorder="1" applyAlignment="1">
      <alignment horizontal="center" vertical="center" wrapText="1"/>
    </xf>
    <xf numFmtId="185" fontId="0" fillId="0" borderId="22" xfId="4" applyNumberFormat="1" applyFont="1" applyFill="1" applyBorder="1" applyAlignment="1">
      <alignment horizontal="center" vertical="center" wrapText="1"/>
    </xf>
    <xf numFmtId="177" fontId="5" fillId="0" borderId="36" xfId="6" applyNumberFormat="1" applyFont="1" applyFill="1" applyBorder="1" applyAlignment="1">
      <alignment horizontal="center" vertical="center"/>
    </xf>
    <xf numFmtId="176" fontId="5" fillId="0" borderId="37" xfId="6" applyNumberFormat="1" applyFont="1" applyFill="1" applyBorder="1" applyAlignment="1">
      <alignment horizontal="center" vertical="center"/>
    </xf>
    <xf numFmtId="0" fontId="5" fillId="0" borderId="36" xfId="6" applyFont="1" applyFill="1" applyBorder="1" applyAlignment="1">
      <alignment horizontal="center" vertical="center"/>
    </xf>
    <xf numFmtId="0" fontId="5" fillId="0" borderId="37" xfId="6" applyFont="1" applyFill="1" applyBorder="1" applyAlignment="1">
      <alignment horizontal="center" vertical="center"/>
    </xf>
    <xf numFmtId="176" fontId="5" fillId="0" borderId="36" xfId="6" applyNumberFormat="1" applyFont="1" applyFill="1" applyBorder="1" applyAlignment="1">
      <alignment horizontal="center" vertical="center"/>
    </xf>
    <xf numFmtId="179" fontId="5" fillId="0" borderId="37" xfId="6" applyNumberFormat="1" applyFont="1" applyFill="1" applyBorder="1" applyAlignment="1">
      <alignment horizontal="center" vertical="center"/>
    </xf>
    <xf numFmtId="177" fontId="0" fillId="0" borderId="36" xfId="2" applyNumberFormat="1" applyFont="1" applyFill="1" applyBorder="1" applyAlignment="1">
      <alignment horizontal="center" vertical="center" wrapText="1"/>
    </xf>
    <xf numFmtId="0" fontId="0" fillId="0" borderId="36" xfId="2" applyFont="1" applyFill="1" applyBorder="1" applyAlignment="1">
      <alignment horizontal="center" vertical="center" wrapText="1"/>
    </xf>
    <xf numFmtId="179" fontId="0" fillId="0" borderId="36" xfId="2" applyNumberFormat="1" applyFont="1" applyFill="1" applyBorder="1" applyAlignment="1">
      <alignment horizontal="center" vertical="center" wrapText="1"/>
    </xf>
    <xf numFmtId="3" fontId="0" fillId="0" borderId="36" xfId="2" applyNumberFormat="1" applyFont="1" applyFill="1" applyBorder="1" applyAlignment="1">
      <alignment horizontal="center" vertical="center" wrapText="1"/>
    </xf>
    <xf numFmtId="198" fontId="54" fillId="0" borderId="36" xfId="117" applyNumberFormat="1" applyFont="1" applyFill="1" applyBorder="1" applyAlignment="1">
      <alignment horizontal="center" vertical="center"/>
    </xf>
    <xf numFmtId="177" fontId="15" fillId="0" borderId="12" xfId="6" applyNumberFormat="1" applyFont="1" applyFill="1" applyBorder="1" applyAlignment="1">
      <alignment horizontal="center" vertical="center" wrapText="1"/>
    </xf>
    <xf numFmtId="179" fontId="15" fillId="0" borderId="12" xfId="6" applyNumberFormat="1" applyFont="1" applyFill="1" applyBorder="1" applyAlignment="1">
      <alignment horizontal="center" vertical="center"/>
    </xf>
    <xf numFmtId="180" fontId="15" fillId="0" borderId="0" xfId="7" applyNumberFormat="1" applyFont="1" applyFill="1" applyBorder="1" applyAlignment="1">
      <alignment horizontal="center" vertical="center" wrapText="1"/>
    </xf>
    <xf numFmtId="179" fontId="15" fillId="0" borderId="0" xfId="7" applyNumberFormat="1" applyFont="1" applyFill="1" applyBorder="1" applyAlignment="1">
      <alignment horizontal="center" vertical="center" wrapText="1"/>
    </xf>
    <xf numFmtId="0" fontId="18" fillId="0" borderId="0" xfId="6" applyFont="1" applyFill="1" applyBorder="1" applyAlignment="1">
      <alignment horizontal="center" vertical="center" wrapText="1"/>
    </xf>
    <xf numFmtId="177" fontId="15" fillId="0" borderId="0" xfId="6" applyNumberFormat="1" applyFont="1" applyFill="1" applyBorder="1" applyAlignment="1">
      <alignment horizontal="center" vertical="center" shrinkToFit="1"/>
    </xf>
    <xf numFmtId="177" fontId="15" fillId="0" borderId="0" xfId="7" applyNumberFormat="1" applyFont="1" applyFill="1" applyBorder="1" applyAlignment="1">
      <alignment horizontal="center" vertical="center"/>
    </xf>
    <xf numFmtId="183" fontId="15" fillId="0" borderId="0" xfId="7" applyNumberFormat="1" applyFont="1" applyFill="1" applyBorder="1" applyAlignment="1">
      <alignment horizontal="center" vertical="center"/>
    </xf>
    <xf numFmtId="179" fontId="15" fillId="0" borderId="0" xfId="6" applyNumberFormat="1" applyFont="1" applyFill="1" applyBorder="1" applyAlignment="1">
      <alignment horizontal="center" vertical="center"/>
    </xf>
    <xf numFmtId="0" fontId="56" fillId="0" borderId="0" xfId="6" applyFont="1" applyFill="1" applyBorder="1" applyAlignment="1">
      <alignment horizontal="center" vertical="center" wrapText="1"/>
    </xf>
    <xf numFmtId="0" fontId="15" fillId="2" borderId="10" xfId="6" applyFont="1" applyFill="1" applyBorder="1" applyAlignment="1">
      <alignment horizontal="center" vertical="center"/>
    </xf>
    <xf numFmtId="0" fontId="0" fillId="0" borderId="0" xfId="0" applyFill="1"/>
    <xf numFmtId="0" fontId="11" fillId="0" borderId="15" xfId="2" applyFont="1" applyFill="1" applyBorder="1" applyAlignment="1">
      <alignment horizontal="center" vertical="center" wrapText="1"/>
    </xf>
    <xf numFmtId="38" fontId="11" fillId="0" borderId="15" xfId="3" applyFont="1" applyFill="1" applyBorder="1" applyAlignment="1">
      <alignment horizontal="center" vertical="center" wrapText="1"/>
    </xf>
    <xf numFmtId="181" fontId="11" fillId="0" borderId="15" xfId="3" applyNumberFormat="1" applyFont="1" applyFill="1" applyBorder="1" applyAlignment="1">
      <alignment horizontal="center" vertical="center"/>
    </xf>
    <xf numFmtId="187" fontId="11" fillId="0" borderId="15" xfId="3" applyNumberFormat="1" applyFont="1" applyFill="1" applyBorder="1" applyAlignment="1">
      <alignment horizontal="center" vertical="center" wrapText="1"/>
    </xf>
    <xf numFmtId="3" fontId="11" fillId="0" borderId="15" xfId="3" applyNumberFormat="1" applyFont="1" applyFill="1" applyBorder="1" applyAlignment="1">
      <alignment horizontal="center" vertical="center" wrapText="1"/>
    </xf>
    <xf numFmtId="4" fontId="11" fillId="0" borderId="15" xfId="6" applyNumberFormat="1" applyFont="1" applyFill="1" applyBorder="1" applyAlignment="1" applyProtection="1">
      <alignment horizontal="center" vertical="center"/>
      <protection locked="0"/>
    </xf>
    <xf numFmtId="40" fontId="11" fillId="0" borderId="15" xfId="3" applyNumberFormat="1" applyFont="1" applyFill="1" applyBorder="1" applyAlignment="1">
      <alignment horizontal="center" vertical="center" wrapText="1"/>
    </xf>
    <xf numFmtId="3" fontId="11" fillId="0" borderId="15" xfId="4" applyNumberFormat="1" applyFont="1" applyFill="1" applyBorder="1" applyAlignment="1">
      <alignment horizontal="center" vertical="center" wrapText="1"/>
    </xf>
    <xf numFmtId="181" fontId="11" fillId="0" borderId="15" xfId="4" applyNumberFormat="1" applyFont="1" applyFill="1" applyBorder="1" applyAlignment="1">
      <alignment horizontal="center" vertical="center" wrapText="1"/>
    </xf>
    <xf numFmtId="3" fontId="11" fillId="0" borderId="15" xfId="2" applyNumberFormat="1" applyFont="1" applyFill="1" applyBorder="1" applyAlignment="1">
      <alignment horizontal="center" vertical="center" wrapText="1"/>
    </xf>
    <xf numFmtId="3" fontId="11" fillId="0" borderId="15" xfId="3" applyNumberFormat="1" applyFont="1" applyFill="1" applyBorder="1" applyAlignment="1">
      <alignment horizontal="center" vertical="center"/>
    </xf>
    <xf numFmtId="181" fontId="11" fillId="0" borderId="15" xfId="2" applyNumberFormat="1" applyFont="1" applyFill="1" applyBorder="1" applyAlignment="1">
      <alignment horizontal="center" vertical="center" wrapText="1"/>
    </xf>
    <xf numFmtId="4" fontId="11" fillId="0" borderId="15" xfId="2" applyNumberFormat="1" applyFont="1" applyFill="1" applyBorder="1" applyAlignment="1">
      <alignment horizontal="center" vertical="center" wrapText="1"/>
    </xf>
    <xf numFmtId="185" fontId="11" fillId="0" borderId="15" xfId="2" applyNumberFormat="1" applyFont="1" applyFill="1" applyBorder="1" applyAlignment="1">
      <alignment horizontal="center" vertical="center" wrapText="1"/>
    </xf>
    <xf numFmtId="3" fontId="11" fillId="0" borderId="15" xfId="4" applyNumberFormat="1" applyFont="1" applyFill="1" applyBorder="1" applyAlignment="1">
      <alignment horizontal="center" vertical="center"/>
    </xf>
    <xf numFmtId="3" fontId="11" fillId="0" borderId="15" xfId="2" applyNumberFormat="1" applyFont="1" applyFill="1" applyBorder="1" applyAlignment="1">
      <alignment horizontal="center" vertical="center"/>
    </xf>
    <xf numFmtId="4" fontId="11" fillId="0" borderId="15" xfId="4" applyNumberFormat="1" applyFont="1" applyFill="1" applyBorder="1" applyAlignment="1">
      <alignment horizontal="center" vertical="center" wrapText="1"/>
    </xf>
    <xf numFmtId="177" fontId="11" fillId="0" borderId="15" xfId="4" applyNumberFormat="1" applyFont="1" applyFill="1" applyBorder="1" applyAlignment="1">
      <alignment horizontal="center" vertical="center" wrapText="1"/>
    </xf>
    <xf numFmtId="3" fontId="11" fillId="0" borderId="16" xfId="2" applyNumberFormat="1" applyFont="1" applyFill="1" applyBorder="1" applyAlignment="1">
      <alignment horizontal="center" vertical="center" wrapText="1"/>
    </xf>
    <xf numFmtId="190" fontId="11" fillId="0" borderId="15" xfId="4" applyNumberFormat="1" applyFont="1" applyFill="1" applyBorder="1" applyAlignment="1">
      <alignment horizontal="center" vertical="center" wrapText="1"/>
    </xf>
    <xf numFmtId="3" fontId="11" fillId="0" borderId="15" xfId="7" applyNumberFormat="1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right" vertical="center" wrapText="1"/>
    </xf>
    <xf numFmtId="38" fontId="11" fillId="0" borderId="15" xfId="3" applyFont="1" applyFill="1" applyBorder="1" applyAlignment="1">
      <alignment horizontal="right" vertical="center" wrapText="1"/>
    </xf>
    <xf numFmtId="181" fontId="11" fillId="0" borderId="15" xfId="3" applyNumberFormat="1" applyFont="1" applyFill="1" applyBorder="1" applyAlignment="1">
      <alignment horizontal="right" vertical="center"/>
    </xf>
    <xf numFmtId="187" fontId="11" fillId="0" borderId="15" xfId="3" applyNumberFormat="1" applyFont="1" applyFill="1" applyBorder="1" applyAlignment="1">
      <alignment horizontal="right" vertical="center" wrapText="1"/>
    </xf>
    <xf numFmtId="3" fontId="11" fillId="0" borderId="15" xfId="3" applyNumberFormat="1" applyFont="1" applyFill="1" applyBorder="1" applyAlignment="1">
      <alignment horizontal="right" vertical="center" wrapText="1"/>
    </xf>
    <xf numFmtId="4" fontId="11" fillId="0" borderId="15" xfId="6" applyNumberFormat="1" applyFont="1" applyFill="1" applyBorder="1" applyAlignment="1" applyProtection="1">
      <alignment horizontal="right" vertical="center"/>
      <protection locked="0"/>
    </xf>
    <xf numFmtId="40" fontId="11" fillId="0" borderId="15" xfId="3" applyNumberFormat="1" applyFont="1" applyFill="1" applyBorder="1" applyAlignment="1">
      <alignment horizontal="right" vertical="center" wrapText="1"/>
    </xf>
    <xf numFmtId="3" fontId="11" fillId="0" borderId="15" xfId="4" applyNumberFormat="1" applyFont="1" applyFill="1" applyBorder="1" applyAlignment="1">
      <alignment horizontal="right" vertical="center" wrapText="1"/>
    </xf>
    <xf numFmtId="181" fontId="11" fillId="0" borderId="15" xfId="4" applyNumberFormat="1" applyFont="1" applyFill="1" applyBorder="1" applyAlignment="1">
      <alignment horizontal="right" vertical="center" wrapText="1"/>
    </xf>
    <xf numFmtId="181" fontId="11" fillId="0" borderId="15" xfId="2" applyNumberFormat="1" applyFont="1" applyFill="1" applyBorder="1" applyAlignment="1">
      <alignment horizontal="right" vertical="center" wrapText="1"/>
    </xf>
    <xf numFmtId="3" fontId="11" fillId="0" borderId="15" xfId="2" applyNumberFormat="1" applyFont="1" applyFill="1" applyBorder="1" applyAlignment="1">
      <alignment horizontal="right" vertical="center" wrapText="1"/>
    </xf>
    <xf numFmtId="3" fontId="11" fillId="0" borderId="15" xfId="3" applyNumberFormat="1" applyFont="1" applyFill="1" applyBorder="1" applyAlignment="1">
      <alignment horizontal="right" vertical="center"/>
    </xf>
    <xf numFmtId="4" fontId="11" fillId="0" borderId="15" xfId="2" applyNumberFormat="1" applyFont="1" applyFill="1" applyBorder="1" applyAlignment="1">
      <alignment horizontal="right" vertical="center" wrapText="1"/>
    </xf>
    <xf numFmtId="185" fontId="11" fillId="0" borderId="15" xfId="2" applyNumberFormat="1" applyFont="1" applyFill="1" applyBorder="1" applyAlignment="1">
      <alignment horizontal="right" vertical="center" wrapText="1"/>
    </xf>
    <xf numFmtId="3" fontId="11" fillId="0" borderId="15" xfId="4" applyNumberFormat="1" applyFont="1" applyFill="1" applyBorder="1" applyAlignment="1">
      <alignment horizontal="right" vertical="center"/>
    </xf>
    <xf numFmtId="3" fontId="11" fillId="0" borderId="15" xfId="2" applyNumberFormat="1" applyFont="1" applyFill="1" applyBorder="1" applyAlignment="1">
      <alignment horizontal="right" vertical="center"/>
    </xf>
    <xf numFmtId="4" fontId="11" fillId="0" borderId="15" xfId="4" applyNumberFormat="1" applyFont="1" applyFill="1" applyBorder="1" applyAlignment="1">
      <alignment horizontal="right" vertical="center" wrapText="1"/>
    </xf>
    <xf numFmtId="177" fontId="11" fillId="0" borderId="15" xfId="4" applyNumberFormat="1" applyFont="1" applyFill="1" applyBorder="1" applyAlignment="1">
      <alignment horizontal="right" vertical="center" wrapText="1"/>
    </xf>
    <xf numFmtId="3" fontId="11" fillId="0" borderId="16" xfId="2" applyNumberFormat="1" applyFont="1" applyFill="1" applyBorder="1" applyAlignment="1">
      <alignment horizontal="right" vertical="center" wrapText="1"/>
    </xf>
    <xf numFmtId="190" fontId="11" fillId="0" borderId="15" xfId="4" applyNumberFormat="1" applyFont="1" applyFill="1" applyBorder="1" applyAlignment="1">
      <alignment horizontal="right" vertical="center" wrapText="1"/>
    </xf>
    <xf numFmtId="3" fontId="11" fillId="0" borderId="15" xfId="7" applyNumberFormat="1" applyFont="1" applyFill="1" applyBorder="1" applyAlignment="1">
      <alignment horizontal="right" vertical="center"/>
    </xf>
    <xf numFmtId="0" fontId="46" fillId="0" borderId="15" xfId="2" applyFont="1" applyFill="1" applyBorder="1" applyAlignment="1">
      <alignment horizontal="right" vertical="center" wrapText="1"/>
    </xf>
    <xf numFmtId="38" fontId="46" fillId="0" borderId="15" xfId="3" applyFont="1" applyFill="1" applyBorder="1" applyAlignment="1">
      <alignment horizontal="right" vertical="center" wrapText="1"/>
    </xf>
    <xf numFmtId="181" fontId="46" fillId="0" borderId="15" xfId="3" applyNumberFormat="1" applyFont="1" applyFill="1" applyBorder="1" applyAlignment="1">
      <alignment horizontal="right" vertical="center"/>
    </xf>
    <xf numFmtId="187" fontId="46" fillId="0" borderId="15" xfId="3" applyNumberFormat="1" applyFont="1" applyFill="1" applyBorder="1" applyAlignment="1">
      <alignment horizontal="right" vertical="center" wrapText="1"/>
    </xf>
    <xf numFmtId="3" fontId="46" fillId="0" borderId="15" xfId="3" applyNumberFormat="1" applyFont="1" applyFill="1" applyBorder="1" applyAlignment="1">
      <alignment horizontal="right" vertical="center" wrapText="1"/>
    </xf>
    <xf numFmtId="4" fontId="46" fillId="0" borderId="15" xfId="6" applyNumberFormat="1" applyFont="1" applyFill="1" applyBorder="1" applyAlignment="1" applyProtection="1">
      <alignment horizontal="right" vertical="center"/>
      <protection locked="0"/>
    </xf>
    <xf numFmtId="40" fontId="46" fillId="0" borderId="15" xfId="3" applyNumberFormat="1" applyFont="1" applyFill="1" applyBorder="1" applyAlignment="1">
      <alignment horizontal="right" vertical="center" wrapText="1"/>
    </xf>
    <xf numFmtId="3" fontId="46" fillId="0" borderId="15" xfId="4" applyNumberFormat="1" applyFont="1" applyFill="1" applyBorder="1" applyAlignment="1">
      <alignment horizontal="right" vertical="center" wrapText="1"/>
    </xf>
    <xf numFmtId="181" fontId="46" fillId="0" borderId="15" xfId="4" applyNumberFormat="1" applyFont="1" applyFill="1" applyBorder="1" applyAlignment="1">
      <alignment horizontal="right" vertical="center" wrapText="1"/>
    </xf>
    <xf numFmtId="181" fontId="46" fillId="0" borderId="15" xfId="2" applyNumberFormat="1" applyFont="1" applyFill="1" applyBorder="1" applyAlignment="1">
      <alignment horizontal="right" vertical="center" wrapText="1"/>
    </xf>
    <xf numFmtId="3" fontId="46" fillId="0" borderId="15" xfId="2" applyNumberFormat="1" applyFont="1" applyFill="1" applyBorder="1" applyAlignment="1">
      <alignment horizontal="right" vertical="center" wrapText="1"/>
    </xf>
    <xf numFmtId="3" fontId="46" fillId="0" borderId="15" xfId="3" applyNumberFormat="1" applyFont="1" applyFill="1" applyBorder="1" applyAlignment="1">
      <alignment horizontal="right" vertical="center"/>
    </xf>
    <xf numFmtId="4" fontId="46" fillId="0" borderId="15" xfId="2" applyNumberFormat="1" applyFont="1" applyFill="1" applyBorder="1" applyAlignment="1">
      <alignment horizontal="right" vertical="center" wrapText="1"/>
    </xf>
    <xf numFmtId="185" fontId="46" fillId="0" borderId="15" xfId="2" applyNumberFormat="1" applyFont="1" applyFill="1" applyBorder="1" applyAlignment="1">
      <alignment horizontal="right" vertical="center" wrapText="1"/>
    </xf>
    <xf numFmtId="3" fontId="46" fillId="0" borderId="15" xfId="4" applyNumberFormat="1" applyFont="1" applyFill="1" applyBorder="1" applyAlignment="1">
      <alignment horizontal="right" vertical="center"/>
    </xf>
    <xf numFmtId="3" fontId="46" fillId="0" borderId="15" xfId="2" applyNumberFormat="1" applyFont="1" applyFill="1" applyBorder="1" applyAlignment="1">
      <alignment horizontal="right" vertical="center"/>
    </xf>
    <xf numFmtId="4" fontId="46" fillId="0" borderId="15" xfId="4" applyNumberFormat="1" applyFont="1" applyFill="1" applyBorder="1" applyAlignment="1">
      <alignment horizontal="right" vertical="center" wrapText="1"/>
    </xf>
    <xf numFmtId="177" fontId="46" fillId="0" borderId="15" xfId="4" applyNumberFormat="1" applyFont="1" applyFill="1" applyBorder="1" applyAlignment="1">
      <alignment horizontal="right" vertical="center" wrapText="1"/>
    </xf>
    <xf numFmtId="3" fontId="46" fillId="0" borderId="16" xfId="2" applyNumberFormat="1" applyFont="1" applyFill="1" applyBorder="1" applyAlignment="1">
      <alignment horizontal="right" vertical="center" wrapText="1"/>
    </xf>
    <xf numFmtId="195" fontId="46" fillId="0" borderId="15" xfId="2" applyNumberFormat="1" applyFont="1" applyFill="1" applyBorder="1" applyAlignment="1">
      <alignment horizontal="right" vertical="center" wrapText="1"/>
    </xf>
    <xf numFmtId="190" fontId="46" fillId="0" borderId="15" xfId="4" applyNumberFormat="1" applyFont="1" applyFill="1" applyBorder="1" applyAlignment="1">
      <alignment horizontal="right" vertical="center" wrapText="1"/>
    </xf>
    <xf numFmtId="3" fontId="46" fillId="0" borderId="15" xfId="7" applyNumberFormat="1" applyFont="1" applyFill="1" applyBorder="1" applyAlignment="1">
      <alignment horizontal="right" vertical="center"/>
    </xf>
    <xf numFmtId="197" fontId="11" fillId="0" borderId="15" xfId="2" applyNumberFormat="1" applyFont="1" applyFill="1" applyBorder="1" applyAlignment="1">
      <alignment horizontal="right" vertical="center" wrapText="1"/>
    </xf>
    <xf numFmtId="196" fontId="11" fillId="0" borderId="15" xfId="2" applyNumberFormat="1" applyFont="1" applyFill="1" applyBorder="1" applyAlignment="1">
      <alignment horizontal="right" vertical="center" wrapText="1"/>
    </xf>
    <xf numFmtId="0" fontId="14" fillId="0" borderId="17" xfId="0" applyNumberFormat="1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57" fillId="0" borderId="5" xfId="2" applyFont="1" applyFill="1" applyBorder="1" applyAlignment="1">
      <alignment horizontal="left" vertical="center" shrinkToFit="1"/>
    </xf>
    <xf numFmtId="0" fontId="57" fillId="0" borderId="5" xfId="2" applyFont="1" applyFill="1" applyBorder="1" applyAlignment="1">
      <alignment horizontal="center" vertical="center"/>
    </xf>
    <xf numFmtId="0" fontId="47" fillId="0" borderId="5" xfId="5" applyFont="1" applyFill="1" applyBorder="1" applyAlignment="1">
      <alignment horizontal="left" vertical="center" wrapText="1" shrinkToFit="1"/>
    </xf>
    <xf numFmtId="0" fontId="29" fillId="0" borderId="7" xfId="4" applyFont="1" applyFill="1" applyBorder="1" applyAlignment="1">
      <alignment vertical="center"/>
    </xf>
    <xf numFmtId="176" fontId="15" fillId="0" borderId="0" xfId="6" applyNumberFormat="1" applyFont="1" applyFill="1" applyBorder="1" applyAlignment="1">
      <alignment horizontal="center" vertical="center" wrapText="1"/>
    </xf>
    <xf numFmtId="177" fontId="15" fillId="0" borderId="0" xfId="6" applyNumberFormat="1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center" vertical="center" wrapText="1"/>
    </xf>
    <xf numFmtId="38" fontId="15" fillId="0" borderId="0" xfId="7" applyFont="1" applyFill="1" applyBorder="1" applyAlignment="1">
      <alignment horizontal="center" vertical="center" wrapText="1"/>
    </xf>
    <xf numFmtId="0" fontId="15" fillId="0" borderId="8" xfId="6" applyFont="1" applyFill="1" applyBorder="1" applyAlignment="1">
      <alignment horizontal="center" vertical="center" wrapText="1"/>
    </xf>
    <xf numFmtId="0" fontId="11" fillId="0" borderId="14" xfId="6" applyFont="1" applyFill="1" applyBorder="1" applyAlignment="1">
      <alignment horizontal="center" vertical="center"/>
    </xf>
    <xf numFmtId="200" fontId="5" fillId="0" borderId="15" xfId="6" applyNumberFormat="1" applyFont="1" applyFill="1" applyBorder="1" applyAlignment="1" applyProtection="1">
      <alignment horizontal="center" vertical="center"/>
      <protection locked="0"/>
    </xf>
    <xf numFmtId="177" fontId="5" fillId="0" borderId="15" xfId="6" applyNumberFormat="1" applyFont="1" applyFill="1" applyBorder="1" applyAlignment="1" applyProtection="1">
      <alignment horizontal="center" vertical="center"/>
      <protection locked="0"/>
    </xf>
    <xf numFmtId="179" fontId="5" fillId="0" borderId="15" xfId="6" applyNumberFormat="1" applyFont="1" applyFill="1" applyBorder="1" applyAlignment="1" applyProtection="1">
      <alignment horizontal="center" vertical="center"/>
      <protection locked="0"/>
    </xf>
    <xf numFmtId="3" fontId="5" fillId="0" borderId="15" xfId="6" applyNumberFormat="1" applyFont="1" applyFill="1" applyBorder="1" applyAlignment="1" applyProtection="1">
      <alignment horizontal="center" vertical="center"/>
      <protection locked="0"/>
    </xf>
    <xf numFmtId="38" fontId="0" fillId="0" borderId="15" xfId="3" applyFont="1" applyFill="1" applyBorder="1" applyAlignment="1">
      <alignment horizontal="center" vertical="center" wrapText="1"/>
    </xf>
    <xf numFmtId="177" fontId="0" fillId="0" borderId="15" xfId="3" applyNumberFormat="1" applyFont="1" applyFill="1" applyBorder="1" applyAlignment="1">
      <alignment horizontal="center" vertical="center" wrapText="1"/>
    </xf>
    <xf numFmtId="177" fontId="5" fillId="0" borderId="15" xfId="6" applyNumberFormat="1" applyFont="1" applyFill="1" applyBorder="1" applyAlignment="1" applyProtection="1">
      <alignment horizontal="center" vertical="center" wrapText="1"/>
      <protection locked="0"/>
    </xf>
    <xf numFmtId="198" fontId="54" fillId="0" borderId="35" xfId="117" applyNumberFormat="1" applyFont="1" applyFill="1" applyBorder="1" applyAlignment="1">
      <alignment horizontal="center" vertical="center"/>
    </xf>
    <xf numFmtId="198" fontId="54" fillId="0" borderId="15" xfId="117" applyNumberFormat="1" applyFont="1" applyFill="1" applyBorder="1" applyAlignment="1">
      <alignment horizontal="center" vertical="center"/>
    </xf>
    <xf numFmtId="3" fontId="5" fillId="0" borderId="15" xfId="6" applyNumberFormat="1" applyFont="1" applyFill="1" applyBorder="1" applyAlignment="1" applyProtection="1">
      <alignment horizontal="center" vertical="center" wrapText="1"/>
      <protection locked="0"/>
    </xf>
    <xf numFmtId="183" fontId="5" fillId="0" borderId="15" xfId="6" applyNumberFormat="1" applyFont="1" applyFill="1" applyBorder="1" applyAlignment="1" applyProtection="1">
      <alignment horizontal="center" vertical="center" wrapText="1"/>
      <protection locked="0"/>
    </xf>
    <xf numFmtId="179" fontId="0" fillId="0" borderId="15" xfId="3" applyNumberFormat="1" applyFont="1" applyFill="1" applyBorder="1" applyAlignment="1">
      <alignment horizontal="center" vertical="center" wrapText="1"/>
    </xf>
    <xf numFmtId="187" fontId="0" fillId="0" borderId="15" xfId="3" applyNumberFormat="1" applyFont="1" applyFill="1" applyBorder="1" applyAlignment="1">
      <alignment horizontal="center" vertical="center" wrapText="1"/>
    </xf>
    <xf numFmtId="40" fontId="0" fillId="0" borderId="15" xfId="3" applyNumberFormat="1" applyFont="1" applyFill="1" applyBorder="1" applyAlignment="1">
      <alignment horizontal="center" vertical="center" wrapText="1"/>
    </xf>
    <xf numFmtId="200" fontId="0" fillId="0" borderId="15" xfId="3" applyNumberFormat="1" applyFont="1" applyFill="1" applyBorder="1" applyAlignment="1">
      <alignment horizontal="center" vertical="center" wrapText="1"/>
    </xf>
    <xf numFmtId="0" fontId="5" fillId="0" borderId="15" xfId="6" applyFont="1" applyFill="1" applyBorder="1" applyAlignment="1">
      <alignment horizontal="center" vertical="center"/>
    </xf>
    <xf numFmtId="176" fontId="5" fillId="0" borderId="15" xfId="6" applyNumberFormat="1" applyFont="1" applyFill="1" applyBorder="1" applyAlignment="1">
      <alignment horizontal="center" vertical="center"/>
    </xf>
    <xf numFmtId="176" fontId="5" fillId="0" borderId="34" xfId="6" applyNumberFormat="1" applyFont="1" applyFill="1" applyBorder="1" applyAlignment="1">
      <alignment horizontal="center" vertical="center"/>
    </xf>
    <xf numFmtId="38" fontId="0" fillId="0" borderId="15" xfId="3" applyNumberFormat="1" applyFont="1" applyFill="1" applyBorder="1" applyAlignment="1">
      <alignment horizontal="center" vertical="center" wrapText="1"/>
    </xf>
    <xf numFmtId="179" fontId="5" fillId="0" borderId="15" xfId="6" applyNumberFormat="1" applyFont="1" applyFill="1" applyBorder="1" applyAlignment="1" applyProtection="1">
      <alignment horizontal="center" vertical="center" wrapText="1"/>
      <protection locked="0"/>
    </xf>
    <xf numFmtId="179" fontId="5" fillId="0" borderId="34" xfId="6" applyNumberFormat="1" applyFont="1" applyFill="1" applyBorder="1" applyAlignment="1">
      <alignment horizontal="center" vertical="center"/>
    </xf>
    <xf numFmtId="201" fontId="5" fillId="0" borderId="15" xfId="6" applyNumberFormat="1" applyFont="1" applyFill="1" applyBorder="1" applyAlignment="1">
      <alignment horizontal="center" vertical="center"/>
    </xf>
    <xf numFmtId="201" fontId="5" fillId="0" borderId="35" xfId="6" applyNumberFormat="1" applyFont="1" applyFill="1" applyBorder="1" applyAlignment="1">
      <alignment horizontal="center" vertical="center"/>
    </xf>
    <xf numFmtId="0" fontId="5" fillId="0" borderId="34" xfId="6" applyFont="1" applyFill="1" applyBorder="1" applyAlignment="1">
      <alignment horizontal="center" vertical="center"/>
    </xf>
    <xf numFmtId="177" fontId="5" fillId="0" borderId="15" xfId="6" applyNumberFormat="1" applyFont="1" applyFill="1" applyBorder="1" applyAlignment="1">
      <alignment horizontal="center" vertical="center"/>
    </xf>
    <xf numFmtId="177" fontId="0" fillId="0" borderId="15" xfId="3" applyNumberFormat="1" applyFont="1" applyFill="1" applyBorder="1" applyAlignment="1">
      <alignment horizontal="center" vertical="center"/>
    </xf>
    <xf numFmtId="177" fontId="0" fillId="0" borderId="35" xfId="3" applyNumberFormat="1" applyFont="1" applyFill="1" applyBorder="1" applyAlignment="1">
      <alignment horizontal="center" vertical="center"/>
    </xf>
    <xf numFmtId="4" fontId="0" fillId="0" borderId="34" xfId="2" applyNumberFormat="1" applyFont="1" applyFill="1" applyBorder="1" applyAlignment="1">
      <alignment horizontal="center" vertical="center" wrapText="1"/>
    </xf>
    <xf numFmtId="3" fontId="0" fillId="0" borderId="15" xfId="3" applyNumberFormat="1" applyFont="1" applyFill="1" applyBorder="1" applyAlignment="1">
      <alignment horizontal="center" vertical="center" wrapText="1"/>
    </xf>
    <xf numFmtId="196" fontId="0" fillId="0" borderId="15" xfId="3" applyNumberFormat="1" applyFont="1" applyFill="1" applyBorder="1" applyAlignment="1">
      <alignment horizontal="center" vertical="center" wrapText="1"/>
    </xf>
    <xf numFmtId="200" fontId="5" fillId="0" borderId="15" xfId="6" applyNumberFormat="1" applyFont="1" applyFill="1" applyBorder="1" applyAlignment="1">
      <alignment horizontal="center" vertical="center"/>
    </xf>
    <xf numFmtId="199" fontId="5" fillId="0" borderId="15" xfId="6" applyNumberFormat="1" applyFont="1" applyFill="1" applyBorder="1" applyAlignment="1">
      <alignment horizontal="center" vertical="center"/>
    </xf>
    <xf numFmtId="198" fontId="5" fillId="0" borderId="15" xfId="6" applyNumberFormat="1" applyFont="1" applyFill="1" applyBorder="1" applyAlignment="1">
      <alignment horizontal="center" vertical="center"/>
    </xf>
    <xf numFmtId="0" fontId="54" fillId="0" borderId="15" xfId="116" applyFont="1" applyFill="1" applyBorder="1" applyAlignment="1">
      <alignment horizontal="center" vertical="center"/>
    </xf>
    <xf numFmtId="177" fontId="0" fillId="0" borderId="16" xfId="3" applyNumberFormat="1" applyFont="1" applyFill="1" applyBorder="1" applyAlignment="1">
      <alignment horizontal="center" vertical="center" wrapText="1"/>
    </xf>
    <xf numFmtId="0" fontId="29" fillId="0" borderId="4" xfId="2" applyFont="1" applyFill="1" applyBorder="1" applyAlignment="1">
      <alignment horizontal="center" vertical="center"/>
    </xf>
    <xf numFmtId="0" fontId="29" fillId="0" borderId="6" xfId="2" applyFont="1" applyFill="1" applyBorder="1" applyAlignment="1">
      <alignment horizontal="center" vertical="center"/>
    </xf>
    <xf numFmtId="0" fontId="29" fillId="0" borderId="7" xfId="2" applyFont="1" applyFill="1" applyBorder="1" applyAlignment="1">
      <alignment horizontal="center" vertical="center"/>
    </xf>
    <xf numFmtId="0" fontId="29" fillId="0" borderId="5" xfId="2" applyFont="1" applyFill="1" applyBorder="1" applyAlignment="1">
      <alignment horizontal="center" vertical="center"/>
    </xf>
    <xf numFmtId="0" fontId="29" fillId="0" borderId="4" xfId="4" applyFont="1" applyFill="1" applyBorder="1" applyAlignment="1">
      <alignment horizontal="center" vertical="center"/>
    </xf>
    <xf numFmtId="0" fontId="29" fillId="0" borderId="6" xfId="4" applyFont="1" applyFill="1" applyBorder="1" applyAlignment="1">
      <alignment horizontal="center" vertical="center"/>
    </xf>
    <xf numFmtId="0" fontId="29" fillId="0" borderId="7" xfId="4" applyFont="1" applyFill="1" applyBorder="1" applyAlignment="1">
      <alignment horizontal="center" vertical="center"/>
    </xf>
    <xf numFmtId="0" fontId="26" fillId="3" borderId="20" xfId="0" applyFont="1" applyFill="1" applyBorder="1" applyAlignment="1" applyProtection="1">
      <alignment vertical="center" wrapText="1"/>
      <protection locked="0"/>
    </xf>
    <xf numFmtId="0" fontId="26" fillId="3" borderId="21" xfId="0" applyFont="1" applyFill="1" applyBorder="1" applyAlignment="1" applyProtection="1">
      <alignment vertical="center" wrapText="1"/>
      <protection locked="0"/>
    </xf>
    <xf numFmtId="0" fontId="27" fillId="0" borderId="7" xfId="0" applyFont="1" applyFill="1" applyBorder="1" applyAlignment="1">
      <alignment horizontal="center" vertical="center" textRotation="255"/>
    </xf>
    <xf numFmtId="0" fontId="27" fillId="0" borderId="5" xfId="0" applyFont="1" applyFill="1" applyBorder="1" applyAlignment="1">
      <alignment horizontal="center" vertical="center" textRotation="255"/>
    </xf>
    <xf numFmtId="0" fontId="29" fillId="0" borderId="4" xfId="4" applyFont="1" applyFill="1" applyBorder="1" applyAlignment="1">
      <alignment horizontal="center" vertical="center" shrinkToFit="1"/>
    </xf>
    <xf numFmtId="0" fontId="29" fillId="0" borderId="6" xfId="4" applyFont="1" applyFill="1" applyBorder="1" applyAlignment="1">
      <alignment horizontal="center" vertical="center" shrinkToFit="1"/>
    </xf>
    <xf numFmtId="0" fontId="29" fillId="0" borderId="5" xfId="4" applyFont="1" applyFill="1" applyBorder="1" applyAlignment="1">
      <alignment horizontal="center" vertical="center"/>
    </xf>
    <xf numFmtId="0" fontId="29" fillId="0" borderId="7" xfId="4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20" fillId="0" borderId="1" xfId="0" applyFont="1" applyBorder="1" applyAlignment="1">
      <alignment horizontal="left" vertical="center" shrinkToFit="1"/>
    </xf>
    <xf numFmtId="176" fontId="15" fillId="0" borderId="0" xfId="6" applyNumberFormat="1" applyFont="1" applyFill="1" applyBorder="1" applyAlignment="1">
      <alignment horizontal="center" vertical="center" wrapText="1"/>
    </xf>
    <xf numFmtId="177" fontId="15" fillId="0" borderId="0" xfId="6" applyNumberFormat="1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center" vertical="center" wrapText="1"/>
    </xf>
    <xf numFmtId="38" fontId="15" fillId="0" borderId="0" xfId="7" applyFont="1" applyFill="1" applyBorder="1" applyAlignment="1">
      <alignment horizontal="center" vertical="center" wrapText="1"/>
    </xf>
    <xf numFmtId="0" fontId="15" fillId="0" borderId="8" xfId="6" applyFont="1" applyFill="1" applyBorder="1" applyAlignment="1">
      <alignment horizontal="center" vertical="center" wrapText="1"/>
    </xf>
  </cellXfs>
  <cellStyles count="119">
    <cellStyle name="20% - アクセント 1 2" xfId="18"/>
    <cellStyle name="20% - アクセント 1 2 2" xfId="19"/>
    <cellStyle name="20% - アクセント 1 2 2 2" xfId="65"/>
    <cellStyle name="20% - アクセント 1 2 3" xfId="66"/>
    <cellStyle name="20% - アクセント 2 2" xfId="20"/>
    <cellStyle name="20% - アクセント 2 2 2" xfId="21"/>
    <cellStyle name="20% - アクセント 2 2 2 2" xfId="67"/>
    <cellStyle name="20% - アクセント 2 2 3" xfId="68"/>
    <cellStyle name="20% - アクセント 3 2" xfId="22"/>
    <cellStyle name="20% - アクセント 3 2 2" xfId="23"/>
    <cellStyle name="20% - アクセント 3 2 2 2" xfId="69"/>
    <cellStyle name="20% - アクセント 3 2 3" xfId="70"/>
    <cellStyle name="20% - アクセント 4 2" xfId="24"/>
    <cellStyle name="20% - アクセント 4 2 2" xfId="25"/>
    <cellStyle name="20% - アクセント 4 2 2 2" xfId="71"/>
    <cellStyle name="20% - アクセント 4 2 3" xfId="72"/>
    <cellStyle name="20% - アクセント 5 2" xfId="26"/>
    <cellStyle name="20% - アクセント 5 2 2" xfId="27"/>
    <cellStyle name="20% - アクセント 5 2 2 2" xfId="73"/>
    <cellStyle name="20% - アクセント 5 2 3" xfId="74"/>
    <cellStyle name="20% - アクセント 6 2" xfId="28"/>
    <cellStyle name="20% - アクセント 6 2 2" xfId="29"/>
    <cellStyle name="20% - アクセント 6 2 2 2" xfId="75"/>
    <cellStyle name="20% - アクセント 6 2 3" xfId="76"/>
    <cellStyle name="40% - アクセント 1 2" xfId="30"/>
    <cellStyle name="40% - アクセント 1 2 2" xfId="31"/>
    <cellStyle name="40% - アクセント 1 2 2 2" xfId="77"/>
    <cellStyle name="40% - アクセント 1 2 3" xfId="78"/>
    <cellStyle name="40% - アクセント 2 2" xfId="32"/>
    <cellStyle name="40% - アクセント 2 2 2" xfId="33"/>
    <cellStyle name="40% - アクセント 2 2 2 2" xfId="79"/>
    <cellStyle name="40% - アクセント 2 2 3" xfId="80"/>
    <cellStyle name="40% - アクセント 3 2" xfId="34"/>
    <cellStyle name="40% - アクセント 3 2 2" xfId="35"/>
    <cellStyle name="40% - アクセント 3 2 2 2" xfId="81"/>
    <cellStyle name="40% - アクセント 3 2 3" xfId="82"/>
    <cellStyle name="40% - アクセント 4 2" xfId="36"/>
    <cellStyle name="40% - アクセント 4 2 2" xfId="37"/>
    <cellStyle name="40% - アクセント 4 2 2 2" xfId="83"/>
    <cellStyle name="40% - アクセント 4 2 3" xfId="84"/>
    <cellStyle name="40% - アクセント 5 2" xfId="38"/>
    <cellStyle name="40% - アクセント 5 2 2" xfId="39"/>
    <cellStyle name="40% - アクセント 5 2 2 2" xfId="85"/>
    <cellStyle name="40% - アクセント 5 2 3" xfId="86"/>
    <cellStyle name="40% - アクセント 6 2" xfId="40"/>
    <cellStyle name="40% - アクセント 6 2 2" xfId="41"/>
    <cellStyle name="40% - アクセント 6 2 2 2" xfId="87"/>
    <cellStyle name="40% - アクセント 6 2 3" xfId="88"/>
    <cellStyle name="Excel Built-in 標準_行政水準調査票の傾向　庁内調査Ｈ１６" xfId="15"/>
    <cellStyle name="TableStyleLight1" xfId="14"/>
    <cellStyle name="タイトル 2" xfId="108"/>
    <cellStyle name="パーセント 2" xfId="42"/>
    <cellStyle name="パーセント 3" xfId="109"/>
    <cellStyle name="ハイパーリンク" xfId="1" builtinId="8"/>
    <cellStyle name="メモ 2" xfId="43"/>
    <cellStyle name="メモ 2 2" xfId="44"/>
    <cellStyle name="メモ 2 2 2" xfId="45"/>
    <cellStyle name="メモ 2 2 2 2" xfId="89"/>
    <cellStyle name="メモ 2 2 3" xfId="90"/>
    <cellStyle name="メモ 2 3" xfId="46"/>
    <cellStyle name="メモ 2 3 2" xfId="91"/>
    <cellStyle name="メモ 2 4" xfId="92"/>
    <cellStyle name="メモ 3" xfId="110"/>
    <cellStyle name="桁区切り 2" xfId="7"/>
    <cellStyle name="桁区切り 2 2" xfId="93"/>
    <cellStyle name="桁区切り 3" xfId="3"/>
    <cellStyle name="桁区切り 4" xfId="47"/>
    <cellStyle name="桁区切り 5" xfId="94"/>
    <cellStyle name="桁区切り 6" xfId="111"/>
    <cellStyle name="桁区切り 7" xfId="112"/>
    <cellStyle name="桁区切り 9" xfId="118"/>
    <cellStyle name="桁区切り[0]_比較項目一覧表" xfId="8"/>
    <cellStyle name="桁区切り[0]_比較項目一覧表_5" xfId="16"/>
    <cellStyle name="通貨 2" xfId="48"/>
    <cellStyle name="通貨 3" xfId="95"/>
    <cellStyle name="標準" xfId="0" builtinId="0"/>
    <cellStyle name="標準 11" xfId="117"/>
    <cellStyle name="標準 12" xfId="116"/>
    <cellStyle name="標準 2" xfId="6"/>
    <cellStyle name="標準 2 2" xfId="5"/>
    <cellStyle name="標準 2 2 2" xfId="49"/>
    <cellStyle name="標準 2 2 3" xfId="96"/>
    <cellStyle name="標準 2 3" xfId="50"/>
    <cellStyle name="標準 2 3 2" xfId="51"/>
    <cellStyle name="標準 2 3 2 2" xfId="97"/>
    <cellStyle name="標準 2 3 3" xfId="98"/>
    <cellStyle name="標準 3" xfId="52"/>
    <cellStyle name="標準 3 2" xfId="53"/>
    <cellStyle name="標準 3 3" xfId="54"/>
    <cellStyle name="標準 3 3 2" xfId="55"/>
    <cellStyle name="標準 3 3 2 2" xfId="99"/>
    <cellStyle name="標準 3 3 3" xfId="100"/>
    <cellStyle name="標準 3 4" xfId="101"/>
    <cellStyle name="標準 3 5" xfId="113"/>
    <cellStyle name="標準 4" xfId="56"/>
    <cellStyle name="標準 4 2" xfId="57"/>
    <cellStyle name="標準 4 3" xfId="102"/>
    <cellStyle name="標準 5" xfId="58"/>
    <cellStyle name="標準 5 2" xfId="59"/>
    <cellStyle name="標準 6" xfId="60"/>
    <cellStyle name="標準 6 2" xfId="61"/>
    <cellStyle name="標準 6 2 2" xfId="62"/>
    <cellStyle name="標準 6 2 2 2" xfId="103"/>
    <cellStyle name="標準 6 2 3" xfId="104"/>
    <cellStyle name="標準 6 3" xfId="63"/>
    <cellStyle name="標準 6 4" xfId="64"/>
    <cellStyle name="標準 6 4 2" xfId="105"/>
    <cellStyle name="標準 6 5" xfId="106"/>
    <cellStyle name="標準 7" xfId="107"/>
    <cellStyle name="標準 8" xfId="114"/>
    <cellStyle name="標準 9" xfId="115"/>
    <cellStyle name="標準_H21調査票（案）" xfId="4"/>
    <cellStyle name="標準_行政水準調査票の傾向　庁内調査Ｈ１６" xfId="2"/>
    <cellStyle name="標準_行政水準調査票の傾向　庁内調査Ｈ１６_比較項目一覧表" xfId="9"/>
    <cellStyle name="標準_行政水準調査票の傾向　庁内調査Ｈ１６_比較項目一覧表_1" xfId="10"/>
    <cellStyle name="標準_行政水準調査票の傾向　庁内調査Ｈ１６_比較項目一覧表_2" xfId="17"/>
    <cellStyle name="標準_行政水準調査票の傾向　庁内調査Ｈ１６_比較項目一覧表_3" xfId="11"/>
    <cellStyle name="標準_調査票 (1)" xfId="13"/>
    <cellStyle name="標準_豊中市推計人口の推移" xfId="12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35" formatCode="_ * #,##0.00_ ;_ * \-#,##0.00_ ;_ * &quot;-&quot;??_ ;_ @_ "/>
    </dxf>
    <dxf>
      <font>
        <b/>
        <i val="0"/>
      </font>
      <fill>
        <patternFill patternType="gray125">
          <fgColor rgb="FFFF0000"/>
          <bgColor auto="1"/>
        </patternFill>
      </fill>
    </dxf>
    <dxf>
      <numFmt numFmtId="35" formatCode="_ * #,##0.00_ ;_ * \-#,##0.00_ ;_ * &quot;-&quot;??_ ;_ @_ 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グラフ!$C$3</c:f>
          <c:strCache>
            <c:ptCount val="1"/>
            <c:pt idx="0">
              <c:v>○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グラフ!$D$5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グラフ!$E$4:$I$4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グラフ!$E$5:$I$5</c:f>
              <c:numCache>
                <c:formatCode>[&gt;=100]#,##0;0.#0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BB-4135-AE94-A8EA4B544B93}"/>
            </c:ext>
          </c:extLst>
        </c:ser>
        <c:ser>
          <c:idx val="1"/>
          <c:order val="1"/>
          <c:tx>
            <c:strRef>
              <c:f>グラフ!$D$6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グラフ!$E$4:$I$4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グラフ!$E$6:$I$6</c:f>
              <c:numCache>
                <c:formatCode>[&gt;=100]#,##0;0.#0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BB-4135-AE94-A8EA4B544B93}"/>
            </c:ext>
          </c:extLst>
        </c:ser>
        <c:ser>
          <c:idx val="2"/>
          <c:order val="2"/>
          <c:tx>
            <c:strRef>
              <c:f>グラフ!$D$7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グラフ!$E$4:$I$4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グラフ!$E$7:$I$7</c:f>
              <c:numCache>
                <c:formatCode>[&gt;=100]#,##0;0.#0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BB-4135-AE94-A8EA4B544B93}"/>
            </c:ext>
          </c:extLst>
        </c:ser>
        <c:ser>
          <c:idx val="3"/>
          <c:order val="3"/>
          <c:tx>
            <c:strRef>
              <c:f>グラフ!$D$8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グラフ!$E$4:$I$4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グラフ!$E$8:$I$8</c:f>
              <c:numCache>
                <c:formatCode>[&gt;=100]#,##0;0.#0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BB-4135-AE94-A8EA4B544B93}"/>
            </c:ext>
          </c:extLst>
        </c:ser>
        <c:ser>
          <c:idx val="4"/>
          <c:order val="4"/>
          <c:tx>
            <c:strRef>
              <c:f>グラフ!$D$9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グラフ!$E$4:$I$4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グラフ!$E$9:$I$9</c:f>
              <c:numCache>
                <c:formatCode>[&gt;=100]#,##0;0.#0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0BB-4135-AE94-A8EA4B544B93}"/>
            </c:ext>
          </c:extLst>
        </c:ser>
        <c:ser>
          <c:idx val="5"/>
          <c:order val="5"/>
          <c:tx>
            <c:strRef>
              <c:f>グラフ!$D$10</c:f>
              <c:strCache>
                <c:ptCount val="1"/>
                <c:pt idx="0">
                  <c:v>盛岡市</c:v>
                </c:pt>
              </c:strCache>
            </c:strRef>
          </c:tx>
          <c:cat>
            <c:strRef>
              <c:f>グラフ!$E$4:$I$4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グラフ!$E$10:$I$10</c:f>
              <c:numCache>
                <c:formatCode>[&gt;=100]#,##0;0.#0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0BB-4135-AE94-A8EA4B544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67424"/>
        <c:axId val="123769216"/>
      </c:lineChart>
      <c:catAx>
        <c:axId val="12376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769216"/>
        <c:crosses val="autoZero"/>
        <c:auto val="1"/>
        <c:lblAlgn val="ctr"/>
        <c:lblOffset val="100"/>
        <c:noMultiLvlLbl val="0"/>
      </c:catAx>
      <c:valAx>
        <c:axId val="123769216"/>
        <c:scaling>
          <c:orientation val="minMax"/>
        </c:scaling>
        <c:delete val="0"/>
        <c:axPos val="l"/>
        <c:majorGridlines/>
        <c:numFmt formatCode="[&gt;=100]#,##0;0.#0" sourceLinked="1"/>
        <c:majorTickMark val="out"/>
        <c:minorTickMark val="none"/>
        <c:tickLblPos val="nextTo"/>
        <c:crossAx val="123767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</xdr:row>
      <xdr:rowOff>180975</xdr:rowOff>
    </xdr:from>
    <xdr:to>
      <xdr:col>9</xdr:col>
      <xdr:colOff>209550</xdr:colOff>
      <xdr:row>26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97"/>
  <sheetViews>
    <sheetView tabSelected="1" view="pageBreakPreview" zoomScale="200" zoomScaleNormal="200" zoomScaleSheetLayoutView="200" workbookViewId="0">
      <selection activeCell="C4" sqref="C4:D4"/>
    </sheetView>
  </sheetViews>
  <sheetFormatPr defaultColWidth="20.375" defaultRowHeight="11.25" customHeight="1"/>
  <cols>
    <col min="1" max="1" width="13.5" style="193" customWidth="1"/>
    <col min="2" max="2" width="3.25" style="183" bestFit="1" customWidth="1"/>
    <col min="3" max="3" width="23.375" style="214" customWidth="1"/>
    <col min="4" max="4" width="4.25" style="183" bestFit="1" customWidth="1"/>
    <col min="5" max="7" width="2" style="183" customWidth="1"/>
    <col min="8" max="8" width="19.125" style="183" hidden="1" customWidth="1"/>
    <col min="9" max="9" width="46.875" style="183" hidden="1" customWidth="1"/>
    <col min="10" max="10" width="31.375" style="183" hidden="1" customWidth="1"/>
    <col min="11" max="12" width="22.5" style="183" hidden="1" customWidth="1"/>
    <col min="13" max="13" width="21.375" style="183" hidden="1" customWidth="1"/>
    <col min="14" max="14" width="25.875" style="183" hidden="1" customWidth="1"/>
    <col min="15" max="15" width="19.125" style="183" hidden="1" customWidth="1"/>
    <col min="16" max="16" width="17" style="183" hidden="1" customWidth="1"/>
    <col min="17" max="17" width="15.875" style="183" hidden="1" customWidth="1"/>
    <col min="18" max="18" width="22.5" style="183" hidden="1" customWidth="1"/>
    <col min="19" max="19" width="19.125" style="183" hidden="1" customWidth="1"/>
    <col min="20" max="20" width="52.5" style="183" hidden="1" customWidth="1"/>
    <col min="21" max="21" width="23.625" style="183" hidden="1" customWidth="1"/>
    <col min="22" max="22" width="43.625" style="183" hidden="1" customWidth="1"/>
    <col min="23" max="23" width="3.375" style="183" customWidth="1"/>
    <col min="24" max="16384" width="20.375" style="183"/>
  </cols>
  <sheetData>
    <row r="1" spans="1:22" ht="11.25" customHeight="1" thickBot="1">
      <c r="A1" s="215" t="s">
        <v>634</v>
      </c>
      <c r="B1" s="181"/>
      <c r="C1" s="182"/>
      <c r="H1" s="184" t="s">
        <v>352</v>
      </c>
      <c r="I1" s="184" t="s">
        <v>353</v>
      </c>
      <c r="J1" s="185" t="s">
        <v>355</v>
      </c>
      <c r="K1" s="185" t="s">
        <v>356</v>
      </c>
      <c r="L1" s="185" t="s">
        <v>357</v>
      </c>
      <c r="M1" s="185" t="s">
        <v>358</v>
      </c>
      <c r="N1" s="185" t="s">
        <v>359</v>
      </c>
      <c r="O1" s="184" t="s">
        <v>354</v>
      </c>
      <c r="P1" s="185" t="s">
        <v>360</v>
      </c>
      <c r="Q1" s="185" t="s">
        <v>361</v>
      </c>
      <c r="R1" s="185" t="s">
        <v>362</v>
      </c>
      <c r="S1" s="185" t="s">
        <v>363</v>
      </c>
      <c r="T1" s="185" t="s">
        <v>364</v>
      </c>
      <c r="U1" s="185" t="s">
        <v>365</v>
      </c>
      <c r="V1" s="185" t="s">
        <v>366</v>
      </c>
    </row>
    <row r="2" spans="1:22" ht="11.25" customHeight="1" thickTop="1">
      <c r="A2" s="216" t="s">
        <v>635</v>
      </c>
      <c r="B2" s="181"/>
      <c r="C2" s="182"/>
      <c r="D2" s="186" t="e">
        <f>MATCH(C4,C8:C264,0)</f>
        <v>#N/A</v>
      </c>
      <c r="H2" s="187" t="s">
        <v>4</v>
      </c>
      <c r="I2" s="188" t="s">
        <v>26</v>
      </c>
      <c r="J2" s="188" t="s">
        <v>91</v>
      </c>
      <c r="K2" s="188" t="s">
        <v>107</v>
      </c>
      <c r="L2" s="188" t="s">
        <v>136</v>
      </c>
      <c r="M2" s="188" t="s">
        <v>148</v>
      </c>
      <c r="N2" s="188" t="s">
        <v>169</v>
      </c>
      <c r="O2" s="188" t="s">
        <v>176</v>
      </c>
      <c r="P2" s="188" t="s">
        <v>86</v>
      </c>
      <c r="Q2" s="188" t="s">
        <v>222</v>
      </c>
      <c r="R2" s="188" t="s">
        <v>241</v>
      </c>
      <c r="S2" s="188" t="s">
        <v>196</v>
      </c>
      <c r="T2" s="189" t="s">
        <v>257</v>
      </c>
      <c r="U2" s="188" t="s">
        <v>213</v>
      </c>
      <c r="V2" s="188" t="s">
        <v>296</v>
      </c>
    </row>
    <row r="3" spans="1:22" ht="11.25" customHeight="1">
      <c r="A3" s="183" t="s">
        <v>621</v>
      </c>
      <c r="B3" s="190"/>
      <c r="C3" s="190" t="s">
        <v>622</v>
      </c>
      <c r="H3" s="191" t="s">
        <v>6</v>
      </c>
      <c r="I3" s="188" t="s">
        <v>27</v>
      </c>
      <c r="J3" s="188" t="s">
        <v>92</v>
      </c>
      <c r="K3" s="188" t="s">
        <v>108</v>
      </c>
      <c r="L3" s="188" t="s">
        <v>137</v>
      </c>
      <c r="M3" s="188" t="s">
        <v>149</v>
      </c>
      <c r="N3" s="188" t="s">
        <v>171</v>
      </c>
      <c r="O3" s="188" t="s">
        <v>178</v>
      </c>
      <c r="P3" s="188" t="s">
        <v>1031</v>
      </c>
      <c r="Q3" s="188" t="s">
        <v>223</v>
      </c>
      <c r="R3" s="188" t="s">
        <v>242</v>
      </c>
      <c r="S3" s="188" t="s">
        <v>197</v>
      </c>
      <c r="T3" s="189" t="s">
        <v>259</v>
      </c>
      <c r="U3" s="188" t="s">
        <v>214</v>
      </c>
      <c r="V3" s="302" t="s">
        <v>1085</v>
      </c>
    </row>
    <row r="4" spans="1:22" ht="22.5" customHeight="1">
      <c r="A4" s="192"/>
      <c r="B4" s="183" t="s">
        <v>623</v>
      </c>
      <c r="C4" s="761"/>
      <c r="D4" s="762"/>
      <c r="H4" s="191" t="s">
        <v>8</v>
      </c>
      <c r="I4" s="188" t="s">
        <v>29</v>
      </c>
      <c r="J4" s="188" t="s">
        <v>94</v>
      </c>
      <c r="K4" s="188" t="s">
        <v>109</v>
      </c>
      <c r="L4" s="188" t="s">
        <v>138</v>
      </c>
      <c r="M4" s="188" t="s">
        <v>150</v>
      </c>
      <c r="N4" s="188" t="s">
        <v>172</v>
      </c>
      <c r="O4" s="188" t="s">
        <v>179</v>
      </c>
      <c r="P4" s="188" t="s">
        <v>89</v>
      </c>
      <c r="Q4" s="188" t="s">
        <v>225</v>
      </c>
      <c r="R4" s="188" t="s">
        <v>243</v>
      </c>
      <c r="S4" s="188" t="s">
        <v>198</v>
      </c>
      <c r="T4" s="188" t="s">
        <v>261</v>
      </c>
      <c r="U4" s="188" t="s">
        <v>1093</v>
      </c>
      <c r="V4" s="188" t="s">
        <v>892</v>
      </c>
    </row>
    <row r="5" spans="1:22" ht="11.25" customHeight="1">
      <c r="C5" s="194" t="s">
        <v>978</v>
      </c>
      <c r="H5" s="191" t="s">
        <v>9</v>
      </c>
      <c r="I5" s="188" t="s">
        <v>31</v>
      </c>
      <c r="J5" s="188" t="s">
        <v>96</v>
      </c>
      <c r="K5" s="188" t="s">
        <v>110</v>
      </c>
      <c r="L5" s="188" t="s">
        <v>139</v>
      </c>
      <c r="M5" s="188" t="s">
        <v>151</v>
      </c>
      <c r="N5" s="188" t="s">
        <v>173</v>
      </c>
      <c r="O5" s="188" t="s">
        <v>181</v>
      </c>
      <c r="P5" s="188" t="s">
        <v>90</v>
      </c>
      <c r="Q5" s="188" t="s">
        <v>227</v>
      </c>
      <c r="R5" s="188" t="s">
        <v>245</v>
      </c>
      <c r="S5" s="188" t="s">
        <v>200</v>
      </c>
      <c r="T5" s="188" t="s">
        <v>262</v>
      </c>
      <c r="U5" s="188" t="s">
        <v>217</v>
      </c>
      <c r="V5" s="302" t="s">
        <v>896</v>
      </c>
    </row>
    <row r="6" spans="1:22" ht="11.25" customHeight="1">
      <c r="A6" s="195" t="s">
        <v>0</v>
      </c>
      <c r="B6" s="300" t="s">
        <v>895</v>
      </c>
      <c r="C6" s="196"/>
      <c r="D6" s="197"/>
      <c r="H6" s="191" t="s">
        <v>10</v>
      </c>
      <c r="I6" s="302" t="s">
        <v>32</v>
      </c>
      <c r="J6" s="188" t="s">
        <v>97</v>
      </c>
      <c r="K6" s="188" t="s">
        <v>111</v>
      </c>
      <c r="L6" s="188" t="s">
        <v>140</v>
      </c>
      <c r="M6" s="188" t="s">
        <v>152</v>
      </c>
      <c r="N6" s="188" t="s">
        <v>174</v>
      </c>
      <c r="O6" s="188" t="s">
        <v>182</v>
      </c>
      <c r="P6" s="198"/>
      <c r="Q6" s="188" t="s">
        <v>228</v>
      </c>
      <c r="R6" s="188" t="s">
        <v>246</v>
      </c>
      <c r="S6" s="188" t="s">
        <v>201</v>
      </c>
      <c r="T6" s="188" t="s">
        <v>263</v>
      </c>
      <c r="U6" s="188" t="s">
        <v>218</v>
      </c>
      <c r="V6" s="188" t="s">
        <v>893</v>
      </c>
    </row>
    <row r="7" spans="1:22" ht="11.25" customHeight="1" thickBot="1">
      <c r="A7" s="199" t="s">
        <v>1</v>
      </c>
      <c r="B7" s="200" t="s">
        <v>350</v>
      </c>
      <c r="C7" s="201" t="s">
        <v>2</v>
      </c>
      <c r="D7" s="200" t="s">
        <v>3</v>
      </c>
      <c r="H7" s="191" t="s">
        <v>11</v>
      </c>
      <c r="I7" s="188" t="s">
        <v>34</v>
      </c>
      <c r="J7" s="188" t="s">
        <v>98</v>
      </c>
      <c r="K7" s="188" t="s">
        <v>112</v>
      </c>
      <c r="L7" s="188" t="s">
        <v>142</v>
      </c>
      <c r="M7" s="188" t="s">
        <v>153</v>
      </c>
      <c r="N7" s="198"/>
      <c r="O7" s="188" t="s">
        <v>184</v>
      </c>
      <c r="P7" s="302"/>
      <c r="Q7" s="202" t="s">
        <v>229</v>
      </c>
      <c r="R7" s="188" t="s">
        <v>247</v>
      </c>
      <c r="S7" s="188" t="s">
        <v>203</v>
      </c>
      <c r="T7" s="188" t="s">
        <v>264</v>
      </c>
      <c r="U7" s="188" t="s">
        <v>219</v>
      </c>
      <c r="V7" s="188" t="s">
        <v>894</v>
      </c>
    </row>
    <row r="8" spans="1:22" ht="11.25" customHeight="1" thickTop="1">
      <c r="A8" s="763" t="s">
        <v>352</v>
      </c>
      <c r="B8" s="203">
        <v>1</v>
      </c>
      <c r="C8" s="187" t="s">
        <v>4</v>
      </c>
      <c r="D8" s="203" t="s">
        <v>351</v>
      </c>
      <c r="H8" s="191" t="s">
        <v>13</v>
      </c>
      <c r="I8" s="188" t="s">
        <v>35</v>
      </c>
      <c r="J8" s="188" t="s">
        <v>99</v>
      </c>
      <c r="K8" s="188" t="s">
        <v>113</v>
      </c>
      <c r="L8" s="188" t="s">
        <v>143</v>
      </c>
      <c r="M8" s="188" t="s">
        <v>154</v>
      </c>
      <c r="N8" s="198"/>
      <c r="O8" s="204" t="s">
        <v>186</v>
      </c>
      <c r="P8" s="198"/>
      <c r="Q8" s="202" t="s">
        <v>230</v>
      </c>
      <c r="R8" s="188" t="s">
        <v>248</v>
      </c>
      <c r="S8" s="189" t="s">
        <v>205</v>
      </c>
      <c r="T8" s="188" t="s">
        <v>266</v>
      </c>
      <c r="U8" s="188" t="s">
        <v>220</v>
      </c>
      <c r="V8" s="709" t="s">
        <v>1050</v>
      </c>
    </row>
    <row r="9" spans="1:22" ht="11.25" customHeight="1">
      <c r="A9" s="764"/>
      <c r="B9" s="205">
        <v>2</v>
      </c>
      <c r="C9" s="191" t="s">
        <v>6</v>
      </c>
      <c r="D9" s="206" t="s">
        <v>7</v>
      </c>
      <c r="H9" s="191" t="s">
        <v>14</v>
      </c>
      <c r="I9" s="188" t="s">
        <v>36</v>
      </c>
      <c r="J9" s="188" t="s">
        <v>100</v>
      </c>
      <c r="K9" s="188" t="s">
        <v>114</v>
      </c>
      <c r="L9" s="188" t="s">
        <v>144</v>
      </c>
      <c r="M9" s="711" t="s">
        <v>1084</v>
      </c>
      <c r="N9" s="198"/>
      <c r="O9" s="188" t="s">
        <v>188</v>
      </c>
      <c r="P9" s="198"/>
      <c r="Q9" s="202" t="s">
        <v>231</v>
      </c>
      <c r="R9" s="188" t="s">
        <v>250</v>
      </c>
      <c r="S9" s="189" t="s">
        <v>206</v>
      </c>
      <c r="T9" s="188" t="s">
        <v>267</v>
      </c>
      <c r="U9" s="188" t="s">
        <v>221</v>
      </c>
      <c r="V9" s="709" t="s">
        <v>1088</v>
      </c>
    </row>
    <row r="10" spans="1:22" ht="11.25" customHeight="1">
      <c r="A10" s="764"/>
      <c r="B10" s="205">
        <v>3</v>
      </c>
      <c r="C10" s="191" t="s">
        <v>8</v>
      </c>
      <c r="D10" s="206" t="s">
        <v>58</v>
      </c>
      <c r="H10" s="188" t="s">
        <v>15</v>
      </c>
      <c r="I10" s="188" t="s">
        <v>1038</v>
      </c>
      <c r="J10" s="188" t="s">
        <v>101</v>
      </c>
      <c r="K10" s="188" t="s">
        <v>115</v>
      </c>
      <c r="L10" s="188" t="s">
        <v>145</v>
      </c>
      <c r="M10" s="207" t="s">
        <v>156</v>
      </c>
      <c r="N10" s="198"/>
      <c r="O10" s="188" t="s">
        <v>189</v>
      </c>
      <c r="P10" s="198"/>
      <c r="Q10" s="202" t="s">
        <v>232</v>
      </c>
      <c r="R10" s="188" t="s">
        <v>252</v>
      </c>
      <c r="S10" s="189" t="s">
        <v>207</v>
      </c>
      <c r="T10" s="188" t="s">
        <v>268</v>
      </c>
      <c r="U10" s="198"/>
      <c r="V10" s="188" t="s">
        <v>299</v>
      </c>
    </row>
    <row r="11" spans="1:22" ht="11.25" customHeight="1">
      <c r="A11" s="764"/>
      <c r="B11" s="205">
        <v>4</v>
      </c>
      <c r="C11" s="191" t="s">
        <v>9</v>
      </c>
      <c r="D11" s="206" t="s">
        <v>58</v>
      </c>
      <c r="H11" s="191" t="s">
        <v>16</v>
      </c>
      <c r="I11" s="188" t="s">
        <v>1037</v>
      </c>
      <c r="J11" s="302" t="s">
        <v>102</v>
      </c>
      <c r="K11" s="188" t="s">
        <v>116</v>
      </c>
      <c r="L11" s="198"/>
      <c r="M11" s="207" t="s">
        <v>157</v>
      </c>
      <c r="N11" s="198"/>
      <c r="O11" s="188" t="s">
        <v>190</v>
      </c>
      <c r="P11" s="198"/>
      <c r="Q11" s="202" t="s">
        <v>229</v>
      </c>
      <c r="R11" s="188" t="s">
        <v>253</v>
      </c>
      <c r="S11" s="188" t="s">
        <v>209</v>
      </c>
      <c r="T11" s="188" t="s">
        <v>269</v>
      </c>
      <c r="U11" s="198"/>
      <c r="V11" s="188" t="s">
        <v>301</v>
      </c>
    </row>
    <row r="12" spans="1:22" ht="11.25" customHeight="1">
      <c r="A12" s="764"/>
      <c r="B12" s="205">
        <v>5</v>
      </c>
      <c r="C12" s="191" t="s">
        <v>10</v>
      </c>
      <c r="D12" s="206" t="s">
        <v>58</v>
      </c>
      <c r="H12" s="191" t="s">
        <v>18</v>
      </c>
      <c r="I12" s="188" t="s">
        <v>39</v>
      </c>
      <c r="J12" s="188" t="s">
        <v>104</v>
      </c>
      <c r="K12" s="188" t="s">
        <v>117</v>
      </c>
      <c r="L12" s="198"/>
      <c r="M12" s="207" t="s">
        <v>158</v>
      </c>
      <c r="N12" s="198"/>
      <c r="O12" s="188" t="s">
        <v>191</v>
      </c>
      <c r="P12" s="198"/>
      <c r="Q12" s="202" t="s">
        <v>230</v>
      </c>
      <c r="R12" s="188" t="s">
        <v>254</v>
      </c>
      <c r="S12" s="188" t="s">
        <v>210</v>
      </c>
      <c r="T12" s="188" t="s">
        <v>271</v>
      </c>
      <c r="U12" s="198"/>
      <c r="V12" s="188" t="s">
        <v>303</v>
      </c>
    </row>
    <row r="13" spans="1:22" ht="11.25" customHeight="1">
      <c r="A13" s="764"/>
      <c r="B13" s="205">
        <v>6</v>
      </c>
      <c r="C13" s="191" t="s">
        <v>11</v>
      </c>
      <c r="D13" s="206" t="s">
        <v>12</v>
      </c>
      <c r="H13" s="188" t="s">
        <v>19</v>
      </c>
      <c r="I13" s="188" t="s">
        <v>40</v>
      </c>
      <c r="J13" s="188" t="s">
        <v>106</v>
      </c>
      <c r="K13" s="188" t="s">
        <v>118</v>
      </c>
      <c r="L13" s="198"/>
      <c r="M13" s="207" t="s">
        <v>159</v>
      </c>
      <c r="N13" s="198"/>
      <c r="O13" s="188" t="s">
        <v>192</v>
      </c>
      <c r="P13" s="198"/>
      <c r="Q13" s="202" t="s">
        <v>231</v>
      </c>
      <c r="R13" s="188" t="s">
        <v>256</v>
      </c>
      <c r="S13" s="188" t="s">
        <v>211</v>
      </c>
      <c r="T13" s="188" t="s">
        <v>272</v>
      </c>
      <c r="U13" s="198"/>
      <c r="V13" s="188" t="s">
        <v>304</v>
      </c>
    </row>
    <row r="14" spans="1:22" ht="11.25" customHeight="1">
      <c r="A14" s="764"/>
      <c r="B14" s="205">
        <v>7</v>
      </c>
      <c r="C14" s="191" t="s">
        <v>13</v>
      </c>
      <c r="D14" s="206" t="s">
        <v>12</v>
      </c>
      <c r="H14" s="188" t="s">
        <v>20</v>
      </c>
      <c r="I14" s="188" t="s">
        <v>42</v>
      </c>
      <c r="J14" s="198"/>
      <c r="K14" s="188" t="s">
        <v>119</v>
      </c>
      <c r="L14" s="198"/>
      <c r="M14" s="207" t="s">
        <v>160</v>
      </c>
      <c r="N14" s="198"/>
      <c r="O14" s="188" t="s">
        <v>193</v>
      </c>
      <c r="P14" s="198"/>
      <c r="Q14" s="202" t="s">
        <v>233</v>
      </c>
      <c r="R14" s="198"/>
      <c r="S14" s="188" t="s">
        <v>212</v>
      </c>
      <c r="T14" s="188" t="s">
        <v>273</v>
      </c>
      <c r="U14" s="198"/>
      <c r="V14" s="188" t="s">
        <v>305</v>
      </c>
    </row>
    <row r="15" spans="1:22" ht="11.25" customHeight="1">
      <c r="A15" s="764"/>
      <c r="B15" s="205">
        <v>8</v>
      </c>
      <c r="C15" s="191" t="s">
        <v>14</v>
      </c>
      <c r="D15" s="206" t="s">
        <v>12</v>
      </c>
      <c r="H15" s="191" t="s">
        <v>21</v>
      </c>
      <c r="I15" s="188" t="s">
        <v>43</v>
      </c>
      <c r="J15" s="198"/>
      <c r="K15" s="188" t="s">
        <v>120</v>
      </c>
      <c r="L15" s="198"/>
      <c r="M15" s="207" t="s">
        <v>161</v>
      </c>
      <c r="N15" s="198"/>
      <c r="O15" s="188" t="s">
        <v>194</v>
      </c>
      <c r="P15" s="198"/>
      <c r="Q15" s="208" t="s">
        <v>234</v>
      </c>
      <c r="R15" s="198"/>
      <c r="S15" s="198"/>
      <c r="T15" s="188" t="s">
        <v>275</v>
      </c>
      <c r="U15" s="198"/>
      <c r="V15" s="188" t="s">
        <v>306</v>
      </c>
    </row>
    <row r="16" spans="1:22" ht="11.25" customHeight="1">
      <c r="A16" s="764"/>
      <c r="B16" s="205">
        <v>9</v>
      </c>
      <c r="C16" s="188" t="s">
        <v>15</v>
      </c>
      <c r="D16" s="205" t="s">
        <v>7</v>
      </c>
      <c r="H16" s="191" t="s">
        <v>22</v>
      </c>
      <c r="I16" s="188" t="s">
        <v>44</v>
      </c>
      <c r="J16" s="198"/>
      <c r="K16" s="188" t="s">
        <v>121</v>
      </c>
      <c r="L16" s="198"/>
      <c r="M16" s="207" t="s">
        <v>163</v>
      </c>
      <c r="N16" s="198"/>
      <c r="O16" s="188" t="s">
        <v>195</v>
      </c>
      <c r="P16" s="198"/>
      <c r="Q16" s="188" t="s">
        <v>236</v>
      </c>
      <c r="R16" s="198"/>
      <c r="S16" s="198"/>
      <c r="T16" s="188" t="s">
        <v>276</v>
      </c>
      <c r="U16" s="198"/>
      <c r="V16" s="188" t="s">
        <v>307</v>
      </c>
    </row>
    <row r="17" spans="1:22" ht="11.25" customHeight="1">
      <c r="A17" s="764"/>
      <c r="B17" s="205">
        <v>10</v>
      </c>
      <c r="C17" s="191" t="s">
        <v>16</v>
      </c>
      <c r="D17" s="206" t="s">
        <v>17</v>
      </c>
      <c r="H17" s="191" t="s">
        <v>23</v>
      </c>
      <c r="I17" s="188" t="s">
        <v>45</v>
      </c>
      <c r="J17" s="198"/>
      <c r="K17" s="188" t="s">
        <v>123</v>
      </c>
      <c r="L17" s="198"/>
      <c r="M17" s="207" t="s">
        <v>164</v>
      </c>
      <c r="N17" s="198"/>
      <c r="O17" s="198"/>
      <c r="P17" s="198"/>
      <c r="Q17" s="188" t="s">
        <v>238</v>
      </c>
      <c r="R17" s="198"/>
      <c r="S17" s="198"/>
      <c r="T17" s="188" t="s">
        <v>277</v>
      </c>
      <c r="U17" s="198"/>
      <c r="V17" s="188" t="s">
        <v>308</v>
      </c>
    </row>
    <row r="18" spans="1:22" ht="11.25" customHeight="1">
      <c r="A18" s="764"/>
      <c r="B18" s="205">
        <v>11</v>
      </c>
      <c r="C18" s="191" t="s">
        <v>18</v>
      </c>
      <c r="D18" s="206" t="s">
        <v>12</v>
      </c>
      <c r="H18" s="198"/>
      <c r="I18" s="188" t="s">
        <v>46</v>
      </c>
      <c r="J18" s="198"/>
      <c r="K18" s="188" t="s">
        <v>124</v>
      </c>
      <c r="L18" s="198"/>
      <c r="M18" s="207" t="s">
        <v>166</v>
      </c>
      <c r="N18" s="198"/>
      <c r="O18" s="198"/>
      <c r="P18" s="198"/>
      <c r="Q18" s="188" t="s">
        <v>239</v>
      </c>
      <c r="R18" s="198"/>
      <c r="S18" s="198"/>
      <c r="T18" s="188" t="s">
        <v>278</v>
      </c>
      <c r="U18" s="198"/>
      <c r="V18" s="188" t="s">
        <v>309</v>
      </c>
    </row>
    <row r="19" spans="1:22" ht="11.25" customHeight="1">
      <c r="A19" s="764"/>
      <c r="B19" s="205">
        <v>12</v>
      </c>
      <c r="C19" s="188" t="s">
        <v>19</v>
      </c>
      <c r="D19" s="206" t="s">
        <v>7</v>
      </c>
      <c r="H19" s="198"/>
      <c r="I19" s="188" t="s">
        <v>47</v>
      </c>
      <c r="J19" s="198"/>
      <c r="K19" s="188" t="s">
        <v>126</v>
      </c>
      <c r="L19" s="198"/>
      <c r="M19" s="207" t="s">
        <v>167</v>
      </c>
      <c r="N19" s="198"/>
      <c r="O19" s="198"/>
      <c r="P19" s="198"/>
      <c r="Q19" s="188" t="s">
        <v>240</v>
      </c>
      <c r="R19" s="198"/>
      <c r="S19" s="198"/>
      <c r="T19" s="188" t="s">
        <v>279</v>
      </c>
      <c r="U19" s="198"/>
      <c r="V19" s="188" t="s">
        <v>310</v>
      </c>
    </row>
    <row r="20" spans="1:22" ht="11.25" customHeight="1">
      <c r="A20" s="764"/>
      <c r="B20" s="205">
        <v>13</v>
      </c>
      <c r="C20" s="188" t="s">
        <v>20</v>
      </c>
      <c r="D20" s="206" t="s">
        <v>7</v>
      </c>
      <c r="H20" s="198"/>
      <c r="I20" s="188" t="s">
        <v>48</v>
      </c>
      <c r="J20" s="198"/>
      <c r="K20" s="188" t="s">
        <v>127</v>
      </c>
      <c r="L20" s="198"/>
      <c r="M20" s="198"/>
      <c r="N20" s="198"/>
      <c r="O20" s="198"/>
      <c r="P20" s="198"/>
      <c r="Q20" s="198"/>
      <c r="R20" s="198"/>
      <c r="S20" s="198"/>
      <c r="T20" s="188" t="s">
        <v>280</v>
      </c>
      <c r="U20" s="198"/>
      <c r="V20" s="188" t="s">
        <v>311</v>
      </c>
    </row>
    <row r="21" spans="1:22" ht="11.25" customHeight="1">
      <c r="A21" s="764"/>
      <c r="B21" s="205">
        <v>14</v>
      </c>
      <c r="C21" s="191" t="s">
        <v>21</v>
      </c>
      <c r="D21" s="206" t="s">
        <v>7</v>
      </c>
      <c r="H21" s="198"/>
      <c r="I21" s="188" t="s">
        <v>49</v>
      </c>
      <c r="J21" s="198"/>
      <c r="K21" s="188" t="s">
        <v>128</v>
      </c>
      <c r="L21" s="198"/>
      <c r="M21" s="198"/>
      <c r="N21" s="198"/>
      <c r="O21" s="198"/>
      <c r="P21" s="198"/>
      <c r="Q21" s="198"/>
      <c r="R21" s="198"/>
      <c r="S21" s="198"/>
      <c r="T21" s="188" t="s">
        <v>282</v>
      </c>
      <c r="U21" s="198"/>
      <c r="V21" s="709" t="s">
        <v>1089</v>
      </c>
    </row>
    <row r="22" spans="1:22" ht="11.25" customHeight="1">
      <c r="A22" s="764"/>
      <c r="B22" s="205">
        <v>15</v>
      </c>
      <c r="C22" s="191" t="s">
        <v>22</v>
      </c>
      <c r="D22" s="206" t="s">
        <v>7</v>
      </c>
      <c r="H22" s="198"/>
      <c r="I22" s="188" t="s">
        <v>50</v>
      </c>
      <c r="J22" s="198"/>
      <c r="K22" s="188" t="s">
        <v>129</v>
      </c>
      <c r="L22" s="198"/>
      <c r="M22" s="198"/>
      <c r="N22" s="198"/>
      <c r="O22" s="198"/>
      <c r="P22" s="198"/>
      <c r="Q22" s="198"/>
      <c r="R22" s="198"/>
      <c r="S22" s="198"/>
      <c r="T22" s="188" t="s">
        <v>285</v>
      </c>
      <c r="U22" s="198"/>
      <c r="V22" s="188" t="s">
        <v>313</v>
      </c>
    </row>
    <row r="23" spans="1:22" ht="11.25" customHeight="1">
      <c r="A23" s="764"/>
      <c r="B23" s="205">
        <v>16</v>
      </c>
      <c r="C23" s="191" t="s">
        <v>23</v>
      </c>
      <c r="D23" s="206" t="s">
        <v>24</v>
      </c>
      <c r="H23" s="198"/>
      <c r="I23" s="188" t="s">
        <v>51</v>
      </c>
      <c r="J23" s="198"/>
      <c r="K23" s="188" t="s">
        <v>957</v>
      </c>
      <c r="L23" s="198"/>
      <c r="M23" s="198"/>
      <c r="N23" s="198"/>
      <c r="O23" s="198"/>
      <c r="P23" s="198"/>
      <c r="Q23" s="198"/>
      <c r="R23" s="198"/>
      <c r="S23" s="198"/>
      <c r="T23" s="191" t="s">
        <v>287</v>
      </c>
      <c r="U23" s="198"/>
      <c r="V23" s="709" t="s">
        <v>1091</v>
      </c>
    </row>
    <row r="24" spans="1:22" ht="11.25" customHeight="1">
      <c r="A24" s="754" t="s">
        <v>25</v>
      </c>
      <c r="B24" s="205">
        <v>17</v>
      </c>
      <c r="C24" s="188" t="s">
        <v>26</v>
      </c>
      <c r="D24" s="205" t="s">
        <v>7</v>
      </c>
      <c r="H24" s="198"/>
      <c r="I24" s="188" t="s">
        <v>53</v>
      </c>
      <c r="J24" s="198"/>
      <c r="K24" s="188" t="s">
        <v>130</v>
      </c>
      <c r="L24" s="198"/>
      <c r="M24" s="198"/>
      <c r="N24" s="198"/>
      <c r="O24" s="198"/>
      <c r="P24" s="198"/>
      <c r="Q24" s="198"/>
      <c r="R24" s="198"/>
      <c r="S24" s="198"/>
      <c r="T24" s="304" t="s">
        <v>898</v>
      </c>
      <c r="U24" s="198"/>
      <c r="V24" s="188" t="s">
        <v>314</v>
      </c>
    </row>
    <row r="25" spans="1:22" ht="11.25" customHeight="1">
      <c r="A25" s="755"/>
      <c r="B25" s="205">
        <v>18</v>
      </c>
      <c r="C25" s="188" t="s">
        <v>27</v>
      </c>
      <c r="D25" s="205" t="s">
        <v>28</v>
      </c>
      <c r="H25" s="198"/>
      <c r="I25" s="188" t="s">
        <v>54</v>
      </c>
      <c r="J25" s="198"/>
      <c r="K25" s="188" t="s">
        <v>131</v>
      </c>
      <c r="L25" s="198"/>
      <c r="M25" s="198"/>
      <c r="N25" s="198"/>
      <c r="O25" s="198"/>
      <c r="P25" s="198"/>
      <c r="Q25" s="198"/>
      <c r="R25" s="198"/>
      <c r="S25" s="198"/>
      <c r="T25" s="188" t="s">
        <v>290</v>
      </c>
      <c r="U25" s="198"/>
      <c r="V25" s="198"/>
    </row>
    <row r="26" spans="1:22" ht="11.25" customHeight="1">
      <c r="A26" s="755"/>
      <c r="B26" s="205">
        <v>19</v>
      </c>
      <c r="C26" s="188" t="s">
        <v>29</v>
      </c>
      <c r="D26" s="205" t="s">
        <v>30</v>
      </c>
      <c r="H26" s="198"/>
      <c r="I26" s="188" t="s">
        <v>55</v>
      </c>
      <c r="J26" s="198"/>
      <c r="K26" s="188" t="s">
        <v>132</v>
      </c>
      <c r="L26" s="198"/>
      <c r="M26" s="198"/>
      <c r="N26" s="198"/>
      <c r="O26" s="198"/>
      <c r="P26" s="198"/>
      <c r="Q26" s="198"/>
      <c r="R26" s="198"/>
      <c r="S26" s="198"/>
      <c r="T26" s="188" t="s">
        <v>292</v>
      </c>
      <c r="U26" s="198"/>
      <c r="V26" s="198"/>
    </row>
    <row r="27" spans="1:22" ht="11.25" customHeight="1">
      <c r="A27" s="755"/>
      <c r="B27" s="205">
        <v>20</v>
      </c>
      <c r="C27" s="188" t="s">
        <v>31</v>
      </c>
      <c r="D27" s="205" t="s">
        <v>28</v>
      </c>
      <c r="H27" s="198"/>
      <c r="I27" s="188" t="s">
        <v>56</v>
      </c>
      <c r="J27" s="198"/>
      <c r="K27" s="188" t="s">
        <v>134</v>
      </c>
      <c r="L27" s="198"/>
      <c r="M27" s="198"/>
      <c r="N27" s="198"/>
      <c r="O27" s="198"/>
      <c r="P27" s="198"/>
      <c r="Q27" s="198"/>
      <c r="R27" s="198"/>
      <c r="S27" s="198"/>
      <c r="T27" s="188" t="s">
        <v>293</v>
      </c>
      <c r="U27" s="198"/>
      <c r="V27" s="198"/>
    </row>
    <row r="28" spans="1:22" ht="22.5" customHeight="1">
      <c r="A28" s="755"/>
      <c r="B28" s="205">
        <v>21</v>
      </c>
      <c r="C28" s="302" t="s">
        <v>32</v>
      </c>
      <c r="D28" s="205" t="s">
        <v>33</v>
      </c>
      <c r="H28" s="198"/>
      <c r="I28" s="188" t="s">
        <v>57</v>
      </c>
      <c r="J28" s="198"/>
      <c r="K28" s="188" t="s">
        <v>135</v>
      </c>
      <c r="L28" s="198"/>
      <c r="M28" s="198"/>
      <c r="N28" s="198"/>
      <c r="O28" s="198"/>
      <c r="P28" s="198"/>
      <c r="Q28" s="198"/>
      <c r="R28" s="198"/>
      <c r="S28" s="198"/>
      <c r="T28" s="188" t="s">
        <v>294</v>
      </c>
      <c r="U28" s="198"/>
      <c r="V28" s="198"/>
    </row>
    <row r="29" spans="1:22" ht="11.25" customHeight="1">
      <c r="A29" s="755"/>
      <c r="B29" s="205">
        <v>22</v>
      </c>
      <c r="C29" s="188" t="s">
        <v>34</v>
      </c>
      <c r="D29" s="205" t="s">
        <v>33</v>
      </c>
      <c r="H29" s="198"/>
      <c r="I29" s="188" t="s">
        <v>59</v>
      </c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1:22" ht="11.25" customHeight="1">
      <c r="A30" s="755"/>
      <c r="B30" s="205">
        <v>23</v>
      </c>
      <c r="C30" s="188" t="s">
        <v>35</v>
      </c>
      <c r="D30" s="205" t="s">
        <v>33</v>
      </c>
      <c r="H30" s="198"/>
      <c r="I30" s="188" t="s">
        <v>61</v>
      </c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1:22" ht="11.25" customHeight="1">
      <c r="A31" s="755"/>
      <c r="B31" s="205">
        <v>24</v>
      </c>
      <c r="C31" s="188" t="s">
        <v>36</v>
      </c>
      <c r="D31" s="205" t="s">
        <v>37</v>
      </c>
      <c r="H31" s="198"/>
      <c r="I31" s="188" t="s">
        <v>62</v>
      </c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1:22" ht="11.25" customHeight="1">
      <c r="A32" s="755"/>
      <c r="B32" s="205">
        <v>25</v>
      </c>
      <c r="C32" s="188" t="s">
        <v>1038</v>
      </c>
      <c r="D32" s="205" t="s">
        <v>38</v>
      </c>
      <c r="H32" s="198"/>
      <c r="I32" s="188" t="s">
        <v>63</v>
      </c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1:22" ht="11.25" customHeight="1">
      <c r="A33" s="755"/>
      <c r="B33" s="205">
        <v>26</v>
      </c>
      <c r="C33" s="188" t="s">
        <v>1037</v>
      </c>
      <c r="D33" s="205" t="s">
        <v>38</v>
      </c>
      <c r="H33" s="198"/>
      <c r="I33" s="188" t="s">
        <v>64</v>
      </c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1:22" ht="11.25" customHeight="1">
      <c r="A34" s="756"/>
      <c r="B34" s="205">
        <v>27</v>
      </c>
      <c r="C34" s="188" t="s">
        <v>39</v>
      </c>
      <c r="D34" s="205" t="s">
        <v>24</v>
      </c>
      <c r="H34" s="198"/>
      <c r="I34" s="188" t="s">
        <v>66</v>
      </c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1:22" ht="11.25" customHeight="1">
      <c r="A35" s="754" t="s">
        <v>52</v>
      </c>
      <c r="B35" s="205">
        <v>28</v>
      </c>
      <c r="C35" s="188" t="s">
        <v>40</v>
      </c>
      <c r="D35" s="205" t="s">
        <v>41</v>
      </c>
      <c r="H35" s="198"/>
      <c r="I35" s="188" t="s">
        <v>67</v>
      </c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1:22" ht="11.25" customHeight="1">
      <c r="A36" s="755"/>
      <c r="B36" s="205">
        <v>29</v>
      </c>
      <c r="C36" s="188" t="s">
        <v>42</v>
      </c>
      <c r="D36" s="205" t="s">
        <v>24</v>
      </c>
      <c r="H36" s="198"/>
      <c r="I36" s="188" t="s">
        <v>68</v>
      </c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1:22" ht="11.25" customHeight="1">
      <c r="A37" s="755"/>
      <c r="B37" s="205">
        <v>30</v>
      </c>
      <c r="C37" s="188" t="s">
        <v>43</v>
      </c>
      <c r="D37" s="205" t="s">
        <v>33</v>
      </c>
      <c r="H37" s="198"/>
      <c r="I37" s="188" t="s">
        <v>69</v>
      </c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1:22" ht="11.25" customHeight="1">
      <c r="A38" s="755"/>
      <c r="B38" s="205">
        <v>31</v>
      </c>
      <c r="C38" s="188" t="s">
        <v>44</v>
      </c>
      <c r="D38" s="205" t="s">
        <v>7</v>
      </c>
      <c r="H38" s="198"/>
      <c r="I38" s="188" t="s">
        <v>70</v>
      </c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1:22" ht="11.25" customHeight="1">
      <c r="A39" s="755"/>
      <c r="B39" s="205">
        <v>32</v>
      </c>
      <c r="C39" s="188" t="s">
        <v>45</v>
      </c>
      <c r="D39" s="205" t="s">
        <v>33</v>
      </c>
      <c r="H39" s="198"/>
      <c r="I39" s="188" t="s">
        <v>71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1:22" ht="11.25" customHeight="1">
      <c r="A40" s="755"/>
      <c r="B40" s="205">
        <v>33</v>
      </c>
      <c r="C40" s="188" t="s">
        <v>46</v>
      </c>
      <c r="D40" s="205" t="s">
        <v>7</v>
      </c>
      <c r="H40" s="198"/>
      <c r="I40" s="188" t="s">
        <v>73</v>
      </c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1:22" ht="11.25" customHeight="1">
      <c r="A41" s="755"/>
      <c r="B41" s="205">
        <v>34</v>
      </c>
      <c r="C41" s="188" t="s">
        <v>47</v>
      </c>
      <c r="D41" s="205" t="s">
        <v>7</v>
      </c>
      <c r="H41" s="198"/>
      <c r="I41" s="188" t="s">
        <v>74</v>
      </c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1:22" ht="11.25" customHeight="1">
      <c r="A42" s="755"/>
      <c r="B42" s="205">
        <v>35</v>
      </c>
      <c r="C42" s="188" t="s">
        <v>48</v>
      </c>
      <c r="D42" s="205" t="s">
        <v>7</v>
      </c>
      <c r="H42" s="198"/>
      <c r="I42" s="188" t="s">
        <v>75</v>
      </c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1:22" ht="11.25" customHeight="1">
      <c r="A43" s="755"/>
      <c r="B43" s="205">
        <v>36</v>
      </c>
      <c r="C43" s="188" t="s">
        <v>49</v>
      </c>
      <c r="D43" s="205" t="s">
        <v>33</v>
      </c>
      <c r="H43" s="198"/>
      <c r="I43" s="188" t="s">
        <v>76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1:22" ht="11.25" customHeight="1">
      <c r="A44" s="755"/>
      <c r="B44" s="205">
        <v>37</v>
      </c>
      <c r="C44" s="188" t="s">
        <v>50</v>
      </c>
      <c r="D44" s="205" t="s">
        <v>7</v>
      </c>
      <c r="H44" s="198"/>
      <c r="I44" s="188" t="s">
        <v>77</v>
      </c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1:22" ht="11.25" customHeight="1">
      <c r="A45" s="755"/>
      <c r="B45" s="205">
        <v>38</v>
      </c>
      <c r="C45" s="188" t="s">
        <v>51</v>
      </c>
      <c r="D45" s="205" t="s">
        <v>7</v>
      </c>
      <c r="H45" s="198"/>
      <c r="I45" s="188" t="s">
        <v>78</v>
      </c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1:22" ht="11.25" customHeight="1">
      <c r="A46" s="755"/>
      <c r="B46" s="205">
        <v>39</v>
      </c>
      <c r="C46" s="188" t="s">
        <v>53</v>
      </c>
      <c r="D46" s="205" t="s">
        <v>7</v>
      </c>
      <c r="H46" s="198"/>
      <c r="I46" s="188" t="s">
        <v>79</v>
      </c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1:22" ht="11.25" customHeight="1">
      <c r="A47" s="755"/>
      <c r="B47" s="205">
        <v>40</v>
      </c>
      <c r="C47" s="188" t="s">
        <v>54</v>
      </c>
      <c r="D47" s="205" t="s">
        <v>7</v>
      </c>
      <c r="H47" s="198"/>
      <c r="I47" s="188" t="s">
        <v>81</v>
      </c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1:22" ht="11.25" customHeight="1">
      <c r="A48" s="755"/>
      <c r="B48" s="205">
        <v>41</v>
      </c>
      <c r="C48" s="188" t="s">
        <v>55</v>
      </c>
      <c r="D48" s="205" t="s">
        <v>7</v>
      </c>
      <c r="H48" s="198"/>
      <c r="I48" s="188" t="s">
        <v>82</v>
      </c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1:22" ht="11.25" customHeight="1">
      <c r="A49" s="755"/>
      <c r="B49" s="205">
        <v>42</v>
      </c>
      <c r="C49" s="188" t="s">
        <v>56</v>
      </c>
      <c r="D49" s="205" t="s">
        <v>7</v>
      </c>
      <c r="H49" s="198"/>
      <c r="I49" s="188" t="s">
        <v>83</v>
      </c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1:22" ht="11.25" customHeight="1">
      <c r="A50" s="755"/>
      <c r="B50" s="205">
        <v>43</v>
      </c>
      <c r="C50" s="188" t="s">
        <v>57</v>
      </c>
      <c r="D50" s="205" t="s">
        <v>58</v>
      </c>
      <c r="I50" s="188" t="s">
        <v>84</v>
      </c>
      <c r="V50" s="198"/>
    </row>
    <row r="51" spans="1:22" ht="11.25" customHeight="1">
      <c r="A51" s="755"/>
      <c r="B51" s="205">
        <v>44</v>
      </c>
      <c r="C51" s="188" t="s">
        <v>59</v>
      </c>
      <c r="D51" s="205" t="s">
        <v>60</v>
      </c>
      <c r="I51" s="709" t="s">
        <v>1083</v>
      </c>
      <c r="V51" s="198"/>
    </row>
    <row r="52" spans="1:22" ht="11.25" customHeight="1">
      <c r="A52" s="755"/>
      <c r="B52" s="205">
        <v>45</v>
      </c>
      <c r="C52" s="188" t="s">
        <v>61</v>
      </c>
      <c r="D52" s="205" t="s">
        <v>60</v>
      </c>
      <c r="I52" s="188" t="s">
        <v>75</v>
      </c>
      <c r="V52" s="198"/>
    </row>
    <row r="53" spans="1:22" ht="11.25" customHeight="1">
      <c r="A53" s="755"/>
      <c r="B53" s="205">
        <v>46</v>
      </c>
      <c r="C53" s="188" t="s">
        <v>62</v>
      </c>
      <c r="D53" s="205" t="s">
        <v>33</v>
      </c>
      <c r="I53" s="188" t="s">
        <v>76</v>
      </c>
    </row>
    <row r="54" spans="1:22" ht="11.25" customHeight="1">
      <c r="A54" s="755"/>
      <c r="B54" s="205">
        <v>47</v>
      </c>
      <c r="C54" s="188" t="s">
        <v>63</v>
      </c>
      <c r="D54" s="205" t="s">
        <v>7</v>
      </c>
      <c r="I54" s="188" t="s">
        <v>77</v>
      </c>
    </row>
    <row r="55" spans="1:22" ht="11.25" customHeight="1">
      <c r="A55" s="755"/>
      <c r="B55" s="205">
        <v>48</v>
      </c>
      <c r="C55" s="188" t="s">
        <v>64</v>
      </c>
      <c r="D55" s="205" t="s">
        <v>65</v>
      </c>
      <c r="I55" s="188" t="s">
        <v>78</v>
      </c>
    </row>
    <row r="56" spans="1:22" ht="11.25" customHeight="1">
      <c r="A56" s="755"/>
      <c r="B56" s="205">
        <v>49</v>
      </c>
      <c r="C56" s="188" t="s">
        <v>66</v>
      </c>
      <c r="D56" s="205" t="s">
        <v>33</v>
      </c>
      <c r="I56" s="188" t="s">
        <v>79</v>
      </c>
    </row>
    <row r="57" spans="1:22" ht="11.25" customHeight="1">
      <c r="A57" s="755"/>
      <c r="B57" s="205">
        <v>50</v>
      </c>
      <c r="C57" s="188" t="s">
        <v>67</v>
      </c>
      <c r="D57" s="205" t="s">
        <v>33</v>
      </c>
      <c r="I57" s="188" t="s">
        <v>81</v>
      </c>
    </row>
    <row r="58" spans="1:22" ht="11.25" customHeight="1">
      <c r="A58" s="755"/>
      <c r="B58" s="205">
        <v>51</v>
      </c>
      <c r="C58" s="188" t="s">
        <v>68</v>
      </c>
      <c r="D58" s="205" t="s">
        <v>65</v>
      </c>
      <c r="I58" s="188" t="s">
        <v>82</v>
      </c>
    </row>
    <row r="59" spans="1:22" ht="11.25" customHeight="1">
      <c r="A59" s="755"/>
      <c r="B59" s="205">
        <v>52</v>
      </c>
      <c r="C59" s="188" t="s">
        <v>69</v>
      </c>
      <c r="D59" s="209" t="s">
        <v>7</v>
      </c>
      <c r="I59" s="188" t="s">
        <v>83</v>
      </c>
    </row>
    <row r="60" spans="1:22" ht="11.25" customHeight="1">
      <c r="A60" s="755"/>
      <c r="B60" s="205">
        <v>53</v>
      </c>
      <c r="C60" s="188" t="s">
        <v>70</v>
      </c>
      <c r="D60" s="205" t="s">
        <v>33</v>
      </c>
      <c r="I60" s="188" t="s">
        <v>84</v>
      </c>
    </row>
    <row r="61" spans="1:22" ht="11.25" customHeight="1">
      <c r="A61" s="755"/>
      <c r="B61" s="205">
        <v>54</v>
      </c>
      <c r="C61" s="188" t="s">
        <v>71</v>
      </c>
      <c r="D61" s="210" t="s">
        <v>72</v>
      </c>
      <c r="I61" s="709" t="s">
        <v>1083</v>
      </c>
    </row>
    <row r="62" spans="1:22" ht="11.25" customHeight="1">
      <c r="A62" s="755"/>
      <c r="B62" s="205">
        <v>55</v>
      </c>
      <c r="C62" s="188" t="s">
        <v>73</v>
      </c>
      <c r="D62" s="205" t="s">
        <v>33</v>
      </c>
    </row>
    <row r="63" spans="1:22" ht="11.25" customHeight="1">
      <c r="A63" s="755"/>
      <c r="B63" s="205">
        <v>56</v>
      </c>
      <c r="C63" s="188" t="s">
        <v>74</v>
      </c>
      <c r="D63" s="210" t="s">
        <v>72</v>
      </c>
    </row>
    <row r="64" spans="1:22" ht="11.25" customHeight="1">
      <c r="A64" s="755"/>
      <c r="B64" s="205">
        <v>57</v>
      </c>
      <c r="C64" s="188" t="s">
        <v>75</v>
      </c>
      <c r="D64" s="205" t="s">
        <v>33</v>
      </c>
    </row>
    <row r="65" spans="1:4" ht="11.25" customHeight="1">
      <c r="A65" s="755"/>
      <c r="B65" s="205">
        <v>58</v>
      </c>
      <c r="C65" s="188" t="s">
        <v>76</v>
      </c>
      <c r="D65" s="210" t="s">
        <v>72</v>
      </c>
    </row>
    <row r="66" spans="1:4" ht="11.25" customHeight="1">
      <c r="A66" s="755"/>
      <c r="B66" s="205">
        <v>59</v>
      </c>
      <c r="C66" s="188" t="s">
        <v>77</v>
      </c>
      <c r="D66" s="205" t="s">
        <v>33</v>
      </c>
    </row>
    <row r="67" spans="1:4" ht="11.25" customHeight="1">
      <c r="A67" s="755"/>
      <c r="B67" s="205">
        <v>60</v>
      </c>
      <c r="C67" s="188" t="s">
        <v>78</v>
      </c>
      <c r="D67" s="210" t="s">
        <v>72</v>
      </c>
    </row>
    <row r="68" spans="1:4" ht="11.25" customHeight="1">
      <c r="A68" s="755"/>
      <c r="B68" s="205">
        <v>61</v>
      </c>
      <c r="C68" s="188" t="s">
        <v>79</v>
      </c>
      <c r="D68" s="210" t="s">
        <v>80</v>
      </c>
    </row>
    <row r="69" spans="1:4" ht="11.25" customHeight="1">
      <c r="A69" s="755"/>
      <c r="B69" s="205">
        <v>62</v>
      </c>
      <c r="C69" s="188" t="s">
        <v>81</v>
      </c>
      <c r="D69" s="205" t="s">
        <v>33</v>
      </c>
    </row>
    <row r="70" spans="1:4" ht="11.25" customHeight="1">
      <c r="A70" s="756"/>
      <c r="B70" s="205">
        <v>63</v>
      </c>
      <c r="C70" s="188" t="s">
        <v>82</v>
      </c>
      <c r="D70" s="205" t="s">
        <v>33</v>
      </c>
    </row>
    <row r="71" spans="1:4" ht="11.25" customHeight="1">
      <c r="A71" s="754" t="s">
        <v>52</v>
      </c>
      <c r="B71" s="205">
        <v>64</v>
      </c>
      <c r="C71" s="188" t="s">
        <v>83</v>
      </c>
      <c r="D71" s="205" t="s">
        <v>7</v>
      </c>
    </row>
    <row r="72" spans="1:4" ht="11.25" customHeight="1">
      <c r="A72" s="755"/>
      <c r="B72" s="205">
        <v>65</v>
      </c>
      <c r="C72" s="188" t="s">
        <v>84</v>
      </c>
      <c r="D72" s="205" t="s">
        <v>7</v>
      </c>
    </row>
    <row r="73" spans="1:4" ht="11.25" customHeight="1">
      <c r="A73" s="756"/>
      <c r="B73" s="710">
        <v>66</v>
      </c>
      <c r="C73" s="709" t="s">
        <v>1083</v>
      </c>
      <c r="D73" s="710" t="s">
        <v>58</v>
      </c>
    </row>
    <row r="74" spans="1:4" ht="11.25" customHeight="1">
      <c r="A74" s="757" t="s">
        <v>85</v>
      </c>
      <c r="B74" s="205">
        <v>67</v>
      </c>
      <c r="C74" s="188" t="s">
        <v>86</v>
      </c>
      <c r="D74" s="205" t="s">
        <v>87</v>
      </c>
    </row>
    <row r="75" spans="1:4" ht="11.25" customHeight="1">
      <c r="A75" s="757"/>
      <c r="B75" s="205">
        <v>68</v>
      </c>
      <c r="C75" s="188" t="s">
        <v>1031</v>
      </c>
      <c r="D75" s="205" t="s">
        <v>88</v>
      </c>
    </row>
    <row r="76" spans="1:4" ht="11.25" customHeight="1">
      <c r="A76" s="757"/>
      <c r="B76" s="434">
        <v>69</v>
      </c>
      <c r="C76" s="188" t="s">
        <v>89</v>
      </c>
      <c r="D76" s="205" t="s">
        <v>88</v>
      </c>
    </row>
    <row r="77" spans="1:4" ht="11.25" customHeight="1">
      <c r="A77" s="757"/>
      <c r="B77" s="434">
        <v>70</v>
      </c>
      <c r="C77" s="188" t="s">
        <v>90</v>
      </c>
      <c r="D77" s="205" t="s">
        <v>88</v>
      </c>
    </row>
    <row r="78" spans="1:4" ht="11.25" customHeight="1">
      <c r="A78" s="754" t="s">
        <v>624</v>
      </c>
      <c r="B78" s="434">
        <v>71</v>
      </c>
      <c r="C78" s="188" t="s">
        <v>91</v>
      </c>
      <c r="D78" s="205" t="s">
        <v>33</v>
      </c>
    </row>
    <row r="79" spans="1:4" ht="11.25" customHeight="1">
      <c r="A79" s="755"/>
      <c r="B79" s="434">
        <v>72</v>
      </c>
      <c r="C79" s="188" t="s">
        <v>92</v>
      </c>
      <c r="D79" s="205" t="s">
        <v>93</v>
      </c>
    </row>
    <row r="80" spans="1:4" ht="11.25" customHeight="1">
      <c r="A80" s="755"/>
      <c r="B80" s="434">
        <v>73</v>
      </c>
      <c r="C80" s="188" t="s">
        <v>94</v>
      </c>
      <c r="D80" s="205" t="s">
        <v>95</v>
      </c>
    </row>
    <row r="81" spans="1:4" ht="11.25" customHeight="1">
      <c r="A81" s="755"/>
      <c r="B81" s="434">
        <v>74</v>
      </c>
      <c r="C81" s="188" t="s">
        <v>96</v>
      </c>
      <c r="D81" s="205" t="s">
        <v>7</v>
      </c>
    </row>
    <row r="82" spans="1:4" ht="11.25" customHeight="1">
      <c r="A82" s="755"/>
      <c r="B82" s="434">
        <v>75</v>
      </c>
      <c r="C82" s="188" t="s">
        <v>97</v>
      </c>
      <c r="D82" s="205" t="s">
        <v>7</v>
      </c>
    </row>
    <row r="83" spans="1:4" ht="11.25" customHeight="1">
      <c r="A83" s="755"/>
      <c r="B83" s="434">
        <v>76</v>
      </c>
      <c r="C83" s="188" t="s">
        <v>98</v>
      </c>
      <c r="D83" s="205" t="s">
        <v>7</v>
      </c>
    </row>
    <row r="84" spans="1:4" ht="11.25" customHeight="1">
      <c r="A84" s="755"/>
      <c r="B84" s="434">
        <v>77</v>
      </c>
      <c r="C84" s="188" t="s">
        <v>99</v>
      </c>
      <c r="D84" s="205" t="s">
        <v>7</v>
      </c>
    </row>
    <row r="85" spans="1:4" ht="11.25" customHeight="1">
      <c r="A85" s="755"/>
      <c r="B85" s="434">
        <v>78</v>
      </c>
      <c r="C85" s="188" t="s">
        <v>100</v>
      </c>
      <c r="D85" s="205" t="s">
        <v>7</v>
      </c>
    </row>
    <row r="86" spans="1:4" ht="11.25" customHeight="1">
      <c r="A86" s="755"/>
      <c r="B86" s="434">
        <v>79</v>
      </c>
      <c r="C86" s="188" t="s">
        <v>101</v>
      </c>
      <c r="D86" s="205"/>
    </row>
    <row r="87" spans="1:4" ht="22.5" customHeight="1">
      <c r="A87" s="755"/>
      <c r="B87" s="434">
        <v>80</v>
      </c>
      <c r="C87" s="302" t="s">
        <v>102</v>
      </c>
      <c r="D87" s="205" t="s">
        <v>103</v>
      </c>
    </row>
    <row r="88" spans="1:4" ht="11.25" customHeight="1">
      <c r="A88" s="755"/>
      <c r="B88" s="434">
        <v>81</v>
      </c>
      <c r="C88" s="188" t="s">
        <v>104</v>
      </c>
      <c r="D88" s="205" t="s">
        <v>105</v>
      </c>
    </row>
    <row r="89" spans="1:4" ht="11.25" customHeight="1">
      <c r="A89" s="756"/>
      <c r="B89" s="434">
        <v>82</v>
      </c>
      <c r="C89" s="188" t="s">
        <v>106</v>
      </c>
      <c r="D89" s="205" t="s">
        <v>7</v>
      </c>
    </row>
    <row r="90" spans="1:4" ht="11.25" customHeight="1">
      <c r="A90" s="765" t="s">
        <v>625</v>
      </c>
      <c r="B90" s="434">
        <v>83</v>
      </c>
      <c r="C90" s="188" t="s">
        <v>107</v>
      </c>
      <c r="D90" s="205" t="s">
        <v>33</v>
      </c>
    </row>
    <row r="91" spans="1:4" ht="11.25" customHeight="1">
      <c r="A91" s="766"/>
      <c r="B91" s="434">
        <v>84</v>
      </c>
      <c r="C91" s="188" t="s">
        <v>108</v>
      </c>
      <c r="D91" s="205" t="s">
        <v>33</v>
      </c>
    </row>
    <row r="92" spans="1:4" ht="11.25" customHeight="1">
      <c r="A92" s="766"/>
      <c r="B92" s="434">
        <v>85</v>
      </c>
      <c r="C92" s="188" t="s">
        <v>109</v>
      </c>
      <c r="D92" s="205" t="s">
        <v>7</v>
      </c>
    </row>
    <row r="93" spans="1:4" ht="11.25" customHeight="1">
      <c r="A93" s="766"/>
      <c r="B93" s="434">
        <v>86</v>
      </c>
      <c r="C93" s="188" t="s">
        <v>110</v>
      </c>
      <c r="D93" s="205" t="s">
        <v>33</v>
      </c>
    </row>
    <row r="94" spans="1:4" ht="11.25" customHeight="1">
      <c r="A94" s="766"/>
      <c r="B94" s="434">
        <v>87</v>
      </c>
      <c r="C94" s="188" t="s">
        <v>111</v>
      </c>
      <c r="D94" s="205" t="s">
        <v>7</v>
      </c>
    </row>
    <row r="95" spans="1:4" ht="11.25" customHeight="1">
      <c r="A95" s="766"/>
      <c r="B95" s="434">
        <v>88</v>
      </c>
      <c r="C95" s="188" t="s">
        <v>112</v>
      </c>
      <c r="D95" s="205" t="s">
        <v>33</v>
      </c>
    </row>
    <row r="96" spans="1:4" ht="11.25" customHeight="1">
      <c r="A96" s="766"/>
      <c r="B96" s="434">
        <v>89</v>
      </c>
      <c r="C96" s="188" t="s">
        <v>113</v>
      </c>
      <c r="D96" s="205" t="s">
        <v>7</v>
      </c>
    </row>
    <row r="97" spans="1:4" ht="11.25" customHeight="1">
      <c r="A97" s="766"/>
      <c r="B97" s="434">
        <v>90</v>
      </c>
      <c r="C97" s="188" t="s">
        <v>114</v>
      </c>
      <c r="D97" s="205" t="s">
        <v>33</v>
      </c>
    </row>
    <row r="98" spans="1:4" ht="11.25" customHeight="1">
      <c r="A98" s="766"/>
      <c r="B98" s="434">
        <v>91</v>
      </c>
      <c r="C98" s="188" t="s">
        <v>115</v>
      </c>
      <c r="D98" s="205" t="s">
        <v>7</v>
      </c>
    </row>
    <row r="99" spans="1:4" ht="11.25" customHeight="1">
      <c r="A99" s="766"/>
      <c r="B99" s="434">
        <v>92</v>
      </c>
      <c r="C99" s="188" t="s">
        <v>116</v>
      </c>
      <c r="D99" s="205" t="s">
        <v>33</v>
      </c>
    </row>
    <row r="100" spans="1:4" ht="11.25" customHeight="1">
      <c r="A100" s="766"/>
      <c r="B100" s="434">
        <v>93</v>
      </c>
      <c r="C100" s="188" t="s">
        <v>117</v>
      </c>
      <c r="D100" s="205" t="s">
        <v>7</v>
      </c>
    </row>
    <row r="101" spans="1:4" ht="11.25" customHeight="1">
      <c r="A101" s="766"/>
      <c r="B101" s="434">
        <v>94</v>
      </c>
      <c r="C101" s="188" t="s">
        <v>118</v>
      </c>
      <c r="D101" s="205" t="s">
        <v>33</v>
      </c>
    </row>
    <row r="102" spans="1:4" ht="11.25" customHeight="1">
      <c r="A102" s="766"/>
      <c r="B102" s="434">
        <v>95</v>
      </c>
      <c r="C102" s="188" t="s">
        <v>119</v>
      </c>
      <c r="D102" s="205" t="s">
        <v>7</v>
      </c>
    </row>
    <row r="103" spans="1:4" ht="11.25" customHeight="1">
      <c r="A103" s="766"/>
      <c r="B103" s="434">
        <v>96</v>
      </c>
      <c r="C103" s="188" t="s">
        <v>120</v>
      </c>
      <c r="D103" s="205" t="s">
        <v>7</v>
      </c>
    </row>
    <row r="104" spans="1:4" ht="11.25" customHeight="1">
      <c r="A104" s="766"/>
      <c r="B104" s="434">
        <v>97</v>
      </c>
      <c r="C104" s="188" t="s">
        <v>121</v>
      </c>
      <c r="D104" s="205" t="s">
        <v>122</v>
      </c>
    </row>
    <row r="105" spans="1:4" ht="11.25" customHeight="1">
      <c r="A105" s="766"/>
      <c r="B105" s="434">
        <v>98</v>
      </c>
      <c r="C105" s="188" t="s">
        <v>123</v>
      </c>
      <c r="D105" s="205" t="s">
        <v>7</v>
      </c>
    </row>
    <row r="106" spans="1:4" ht="11.25" customHeight="1">
      <c r="A106" s="766" t="s">
        <v>625</v>
      </c>
      <c r="B106" s="434">
        <v>99</v>
      </c>
      <c r="C106" s="188" t="s">
        <v>124</v>
      </c>
      <c r="D106" s="205" t="s">
        <v>125</v>
      </c>
    </row>
    <row r="107" spans="1:4" ht="11.25" customHeight="1">
      <c r="A107" s="766"/>
      <c r="B107" s="434">
        <v>100</v>
      </c>
      <c r="C107" s="188" t="s">
        <v>126</v>
      </c>
      <c r="D107" s="205" t="s">
        <v>125</v>
      </c>
    </row>
    <row r="108" spans="1:4" ht="11.25" customHeight="1">
      <c r="A108" s="766"/>
      <c r="B108" s="434">
        <v>101</v>
      </c>
      <c r="C108" s="188" t="s">
        <v>127</v>
      </c>
      <c r="D108" s="205" t="s">
        <v>125</v>
      </c>
    </row>
    <row r="109" spans="1:4" ht="11.25" customHeight="1">
      <c r="A109" s="766"/>
      <c r="B109" s="434">
        <v>102</v>
      </c>
      <c r="C109" s="188" t="s">
        <v>128</v>
      </c>
      <c r="D109" s="205" t="s">
        <v>7</v>
      </c>
    </row>
    <row r="110" spans="1:4" ht="11.25" customHeight="1">
      <c r="A110" s="766"/>
      <c r="B110" s="434">
        <v>103</v>
      </c>
      <c r="C110" s="188" t="s">
        <v>129</v>
      </c>
      <c r="D110" s="205" t="s">
        <v>33</v>
      </c>
    </row>
    <row r="111" spans="1:4" ht="11.25" customHeight="1">
      <c r="A111" s="766"/>
      <c r="B111" s="434">
        <v>104</v>
      </c>
      <c r="C111" s="188" t="s">
        <v>957</v>
      </c>
      <c r="D111" s="205" t="s">
        <v>12</v>
      </c>
    </row>
    <row r="112" spans="1:4" ht="11.25" customHeight="1">
      <c r="A112" s="766"/>
      <c r="B112" s="434">
        <v>105</v>
      </c>
      <c r="C112" s="188" t="s">
        <v>130</v>
      </c>
      <c r="D112" s="205" t="s">
        <v>12</v>
      </c>
    </row>
    <row r="113" spans="1:4" ht="11.25" customHeight="1">
      <c r="A113" s="766"/>
      <c r="B113" s="434">
        <v>106</v>
      </c>
      <c r="C113" s="188" t="s">
        <v>131</v>
      </c>
      <c r="D113" s="205" t="s">
        <v>12</v>
      </c>
    </row>
    <row r="114" spans="1:4" ht="11.25" customHeight="1">
      <c r="A114" s="766"/>
      <c r="B114" s="434">
        <v>107</v>
      </c>
      <c r="C114" s="188" t="s">
        <v>132</v>
      </c>
      <c r="D114" s="205" t="s">
        <v>133</v>
      </c>
    </row>
    <row r="115" spans="1:4" ht="11.25" customHeight="1">
      <c r="A115" s="766"/>
      <c r="B115" s="434">
        <v>108</v>
      </c>
      <c r="C115" s="188" t="s">
        <v>134</v>
      </c>
      <c r="D115" s="205" t="s">
        <v>7</v>
      </c>
    </row>
    <row r="116" spans="1:4" ht="11.25" customHeight="1">
      <c r="A116" s="768"/>
      <c r="B116" s="434">
        <v>109</v>
      </c>
      <c r="C116" s="188" t="s">
        <v>135</v>
      </c>
      <c r="D116" s="205" t="s">
        <v>7</v>
      </c>
    </row>
    <row r="117" spans="1:4" ht="11.25" customHeight="1">
      <c r="A117" s="767" t="s">
        <v>633</v>
      </c>
      <c r="B117" s="434">
        <v>110</v>
      </c>
      <c r="C117" s="188" t="s">
        <v>136</v>
      </c>
      <c r="D117" s="205" t="s">
        <v>7</v>
      </c>
    </row>
    <row r="118" spans="1:4" ht="11.25" customHeight="1">
      <c r="A118" s="767"/>
      <c r="B118" s="434">
        <v>111</v>
      </c>
      <c r="C118" s="188" t="s">
        <v>137</v>
      </c>
      <c r="D118" s="205" t="s">
        <v>7</v>
      </c>
    </row>
    <row r="119" spans="1:4" ht="11.25" customHeight="1">
      <c r="A119" s="767"/>
      <c r="B119" s="434">
        <v>112</v>
      </c>
      <c r="C119" s="188" t="s">
        <v>138</v>
      </c>
      <c r="D119" s="205" t="s">
        <v>7</v>
      </c>
    </row>
    <row r="120" spans="1:4" ht="11.25" customHeight="1">
      <c r="A120" s="767"/>
      <c r="B120" s="434">
        <v>113</v>
      </c>
      <c r="C120" s="188" t="s">
        <v>139</v>
      </c>
      <c r="D120" s="205" t="s">
        <v>65</v>
      </c>
    </row>
    <row r="121" spans="1:4" ht="11.25" customHeight="1">
      <c r="A121" s="767"/>
      <c r="B121" s="434">
        <v>114</v>
      </c>
      <c r="C121" s="188" t="s">
        <v>140</v>
      </c>
      <c r="D121" s="205" t="s">
        <v>141</v>
      </c>
    </row>
    <row r="122" spans="1:4" ht="11.25" customHeight="1">
      <c r="A122" s="767"/>
      <c r="B122" s="434">
        <v>115</v>
      </c>
      <c r="C122" s="188" t="s">
        <v>142</v>
      </c>
      <c r="D122" s="205" t="s">
        <v>141</v>
      </c>
    </row>
    <row r="123" spans="1:4" ht="11.25" customHeight="1">
      <c r="A123" s="767"/>
      <c r="B123" s="434">
        <v>116</v>
      </c>
      <c r="C123" s="188" t="s">
        <v>143</v>
      </c>
      <c r="D123" s="205" t="s">
        <v>141</v>
      </c>
    </row>
    <row r="124" spans="1:4" ht="11.25" customHeight="1">
      <c r="A124" s="767"/>
      <c r="B124" s="434">
        <v>117</v>
      </c>
      <c r="C124" s="188" t="s">
        <v>144</v>
      </c>
      <c r="D124" s="205" t="s">
        <v>141</v>
      </c>
    </row>
    <row r="125" spans="1:4" ht="11.25" customHeight="1">
      <c r="A125" s="767"/>
      <c r="B125" s="434">
        <v>118</v>
      </c>
      <c r="C125" s="188" t="s">
        <v>145</v>
      </c>
      <c r="D125" s="205" t="s">
        <v>146</v>
      </c>
    </row>
    <row r="126" spans="1:4" ht="11.25" customHeight="1">
      <c r="A126" s="754" t="s">
        <v>147</v>
      </c>
      <c r="B126" s="434">
        <v>119</v>
      </c>
      <c r="C126" s="188" t="s">
        <v>148</v>
      </c>
      <c r="D126" s="205" t="s">
        <v>33</v>
      </c>
    </row>
    <row r="127" spans="1:4" ht="11.25" customHeight="1">
      <c r="A127" s="755"/>
      <c r="B127" s="434">
        <v>120</v>
      </c>
      <c r="C127" s="188" t="s">
        <v>149</v>
      </c>
      <c r="D127" s="205" t="s">
        <v>7</v>
      </c>
    </row>
    <row r="128" spans="1:4" ht="11.25" customHeight="1">
      <c r="A128" s="755"/>
      <c r="B128" s="434">
        <v>121</v>
      </c>
      <c r="C128" s="188" t="s">
        <v>150</v>
      </c>
      <c r="D128" s="205" t="s">
        <v>7</v>
      </c>
    </row>
    <row r="129" spans="1:4" ht="11.25" customHeight="1">
      <c r="A129" s="755"/>
      <c r="B129" s="434">
        <v>122</v>
      </c>
      <c r="C129" s="188" t="s">
        <v>151</v>
      </c>
      <c r="D129" s="205" t="s">
        <v>7</v>
      </c>
    </row>
    <row r="130" spans="1:4" ht="11.25" customHeight="1">
      <c r="A130" s="755"/>
      <c r="B130" s="434">
        <v>123</v>
      </c>
      <c r="C130" s="188" t="s">
        <v>152</v>
      </c>
      <c r="D130" s="205" t="s">
        <v>7</v>
      </c>
    </row>
    <row r="131" spans="1:4" ht="11.25" customHeight="1">
      <c r="A131" s="755"/>
      <c r="B131" s="434">
        <v>124</v>
      </c>
      <c r="C131" s="188" t="s">
        <v>153</v>
      </c>
      <c r="D131" s="205" t="s">
        <v>33</v>
      </c>
    </row>
    <row r="132" spans="1:4" ht="11.25" customHeight="1">
      <c r="A132" s="755"/>
      <c r="B132" s="434">
        <v>125</v>
      </c>
      <c r="C132" s="188" t="s">
        <v>154</v>
      </c>
      <c r="D132" s="205" t="s">
        <v>33</v>
      </c>
    </row>
    <row r="133" spans="1:4" ht="33.75" customHeight="1">
      <c r="A133" s="755"/>
      <c r="B133" s="434">
        <v>126</v>
      </c>
      <c r="C133" s="711" t="s">
        <v>1084</v>
      </c>
      <c r="D133" s="209" t="s">
        <v>80</v>
      </c>
    </row>
    <row r="134" spans="1:4" ht="11.25" customHeight="1">
      <c r="A134" s="755"/>
      <c r="B134" s="434">
        <v>127</v>
      </c>
      <c r="C134" s="207" t="s">
        <v>156</v>
      </c>
      <c r="D134" s="209" t="s">
        <v>33</v>
      </c>
    </row>
    <row r="135" spans="1:4" ht="11.25" customHeight="1">
      <c r="A135" s="755"/>
      <c r="B135" s="434">
        <v>128</v>
      </c>
      <c r="C135" s="207" t="s">
        <v>157</v>
      </c>
      <c r="D135" s="209" t="s">
        <v>7</v>
      </c>
    </row>
    <row r="136" spans="1:4" ht="11.25" customHeight="1">
      <c r="A136" s="755"/>
      <c r="B136" s="434">
        <v>129</v>
      </c>
      <c r="C136" s="207" t="s">
        <v>158</v>
      </c>
      <c r="D136" s="205" t="s">
        <v>7</v>
      </c>
    </row>
    <row r="137" spans="1:4" ht="11.25" customHeight="1">
      <c r="A137" s="755"/>
      <c r="B137" s="434">
        <v>130</v>
      </c>
      <c r="C137" s="207" t="s">
        <v>159</v>
      </c>
      <c r="D137" s="205" t="s">
        <v>7</v>
      </c>
    </row>
    <row r="138" spans="1:4" ht="11.25" customHeight="1">
      <c r="A138" s="755"/>
      <c r="B138" s="434">
        <v>131</v>
      </c>
      <c r="C138" s="207" t="s">
        <v>160</v>
      </c>
      <c r="D138" s="205" t="s">
        <v>7</v>
      </c>
    </row>
    <row r="139" spans="1:4" ht="11.25" customHeight="1">
      <c r="A139" s="755"/>
      <c r="B139" s="434">
        <v>132</v>
      </c>
      <c r="C139" s="207" t="s">
        <v>161</v>
      </c>
      <c r="D139" s="205" t="s">
        <v>162</v>
      </c>
    </row>
    <row r="140" spans="1:4" ht="11.25" customHeight="1">
      <c r="A140" s="755" t="s">
        <v>155</v>
      </c>
      <c r="B140" s="434">
        <v>133</v>
      </c>
      <c r="C140" s="207" t="s">
        <v>163</v>
      </c>
      <c r="D140" s="205" t="s">
        <v>65</v>
      </c>
    </row>
    <row r="141" spans="1:4" ht="11.25" customHeight="1">
      <c r="A141" s="755"/>
      <c r="B141" s="434">
        <v>134</v>
      </c>
      <c r="C141" s="207" t="s">
        <v>164</v>
      </c>
      <c r="D141" s="205" t="s">
        <v>165</v>
      </c>
    </row>
    <row r="142" spans="1:4" ht="11.25" customHeight="1">
      <c r="A142" s="755"/>
      <c r="B142" s="434">
        <v>135</v>
      </c>
      <c r="C142" s="207" t="s">
        <v>166</v>
      </c>
      <c r="D142" s="205" t="s">
        <v>165</v>
      </c>
    </row>
    <row r="143" spans="1:4" ht="11.25" customHeight="1">
      <c r="A143" s="756"/>
      <c r="B143" s="434">
        <v>136</v>
      </c>
      <c r="C143" s="207" t="s">
        <v>167</v>
      </c>
      <c r="D143" s="205" t="s">
        <v>105</v>
      </c>
    </row>
    <row r="144" spans="1:4" ht="11.25" customHeight="1">
      <c r="A144" s="758" t="s">
        <v>168</v>
      </c>
      <c r="B144" s="434">
        <v>137</v>
      </c>
      <c r="C144" s="188" t="s">
        <v>169</v>
      </c>
      <c r="D144" s="205" t="s">
        <v>170</v>
      </c>
    </row>
    <row r="145" spans="1:4" ht="11.25" customHeight="1">
      <c r="A145" s="759"/>
      <c r="B145" s="434">
        <v>138</v>
      </c>
      <c r="C145" s="188" t="s">
        <v>171</v>
      </c>
      <c r="D145" s="205" t="s">
        <v>7</v>
      </c>
    </row>
    <row r="146" spans="1:4" ht="11.25" customHeight="1">
      <c r="A146" s="759"/>
      <c r="B146" s="434">
        <v>139</v>
      </c>
      <c r="C146" s="188" t="s">
        <v>172</v>
      </c>
      <c r="D146" s="205" t="s">
        <v>58</v>
      </c>
    </row>
    <row r="147" spans="1:4" ht="11.25" customHeight="1">
      <c r="A147" s="759"/>
      <c r="B147" s="434">
        <v>140</v>
      </c>
      <c r="C147" s="188" t="s">
        <v>173</v>
      </c>
      <c r="D147" s="205" t="s">
        <v>103</v>
      </c>
    </row>
    <row r="148" spans="1:4" ht="11.25" customHeight="1">
      <c r="A148" s="760"/>
      <c r="B148" s="434">
        <v>141</v>
      </c>
      <c r="C148" s="188" t="s">
        <v>174</v>
      </c>
      <c r="D148" s="205" t="s">
        <v>60</v>
      </c>
    </row>
    <row r="149" spans="1:4" ht="11.25" customHeight="1">
      <c r="A149" s="757" t="s">
        <v>175</v>
      </c>
      <c r="B149" s="434">
        <v>142</v>
      </c>
      <c r="C149" s="188" t="s">
        <v>176</v>
      </c>
      <c r="D149" s="205" t="s">
        <v>177</v>
      </c>
    </row>
    <row r="150" spans="1:4" ht="11.25" customHeight="1">
      <c r="A150" s="757"/>
      <c r="B150" s="434">
        <v>143</v>
      </c>
      <c r="C150" s="188" t="s">
        <v>178</v>
      </c>
      <c r="D150" s="205" t="s">
        <v>177</v>
      </c>
    </row>
    <row r="151" spans="1:4" ht="11.25" customHeight="1">
      <c r="A151" s="757"/>
      <c r="B151" s="434">
        <v>144</v>
      </c>
      <c r="C151" s="188" t="s">
        <v>179</v>
      </c>
      <c r="D151" s="205" t="s">
        <v>180</v>
      </c>
    </row>
    <row r="152" spans="1:4" ht="11.25" customHeight="1">
      <c r="A152" s="757"/>
      <c r="B152" s="434">
        <v>145</v>
      </c>
      <c r="C152" s="188" t="s">
        <v>181</v>
      </c>
      <c r="D152" s="205" t="s">
        <v>105</v>
      </c>
    </row>
    <row r="153" spans="1:4" ht="11.25" customHeight="1">
      <c r="A153" s="757"/>
      <c r="B153" s="434">
        <v>146</v>
      </c>
      <c r="C153" s="188" t="s">
        <v>182</v>
      </c>
      <c r="D153" s="205" t="s">
        <v>183</v>
      </c>
    </row>
    <row r="154" spans="1:4" ht="11.25" customHeight="1">
      <c r="A154" s="757"/>
      <c r="B154" s="434">
        <v>147</v>
      </c>
      <c r="C154" s="188" t="s">
        <v>184</v>
      </c>
      <c r="D154" s="205" t="s">
        <v>185</v>
      </c>
    </row>
    <row r="155" spans="1:4" ht="11.25" customHeight="1">
      <c r="A155" s="757"/>
      <c r="B155" s="434">
        <v>148</v>
      </c>
      <c r="C155" s="204" t="s">
        <v>186</v>
      </c>
      <c r="D155" s="211" t="s">
        <v>187</v>
      </c>
    </row>
    <row r="156" spans="1:4" ht="11.25" customHeight="1">
      <c r="A156" s="757"/>
      <c r="B156" s="434">
        <v>149</v>
      </c>
      <c r="C156" s="188" t="s">
        <v>188</v>
      </c>
      <c r="D156" s="205" t="s">
        <v>187</v>
      </c>
    </row>
    <row r="157" spans="1:4" ht="11.25" customHeight="1">
      <c r="A157" s="757"/>
      <c r="B157" s="434">
        <v>150</v>
      </c>
      <c r="C157" s="188" t="s">
        <v>189</v>
      </c>
      <c r="D157" s="205" t="s">
        <v>187</v>
      </c>
    </row>
    <row r="158" spans="1:4" ht="11.25" customHeight="1">
      <c r="A158" s="757"/>
      <c r="B158" s="434">
        <v>151</v>
      </c>
      <c r="C158" s="188" t="s">
        <v>190</v>
      </c>
      <c r="D158" s="205" t="s">
        <v>187</v>
      </c>
    </row>
    <row r="159" spans="1:4" ht="11.25" customHeight="1">
      <c r="A159" s="757"/>
      <c r="B159" s="434">
        <v>152</v>
      </c>
      <c r="C159" s="188" t="s">
        <v>191</v>
      </c>
      <c r="D159" s="205" t="s">
        <v>187</v>
      </c>
    </row>
    <row r="160" spans="1:4" ht="11.25" customHeight="1">
      <c r="A160" s="757"/>
      <c r="B160" s="434">
        <v>153</v>
      </c>
      <c r="C160" s="188" t="s">
        <v>192</v>
      </c>
      <c r="D160" s="205" t="s">
        <v>187</v>
      </c>
    </row>
    <row r="161" spans="1:4" ht="11.25" customHeight="1">
      <c r="A161" s="757"/>
      <c r="B161" s="434">
        <v>154</v>
      </c>
      <c r="C161" s="188" t="s">
        <v>193</v>
      </c>
      <c r="D161" s="205" t="s">
        <v>187</v>
      </c>
    </row>
    <row r="162" spans="1:4" ht="11.25" customHeight="1">
      <c r="A162" s="757"/>
      <c r="B162" s="434">
        <v>155</v>
      </c>
      <c r="C162" s="188" t="s">
        <v>194</v>
      </c>
      <c r="D162" s="205" t="s">
        <v>187</v>
      </c>
    </row>
    <row r="163" spans="1:4" ht="11.25" customHeight="1">
      <c r="A163" s="757"/>
      <c r="B163" s="434">
        <v>156</v>
      </c>
      <c r="C163" s="188" t="s">
        <v>195</v>
      </c>
      <c r="D163" s="205" t="s">
        <v>185</v>
      </c>
    </row>
    <row r="164" spans="1:4" ht="11.25" customHeight="1">
      <c r="A164" s="758" t="s">
        <v>626</v>
      </c>
      <c r="B164" s="434">
        <v>157</v>
      </c>
      <c r="C164" s="188" t="s">
        <v>196</v>
      </c>
      <c r="D164" s="205" t="s">
        <v>33</v>
      </c>
    </row>
    <row r="165" spans="1:4" ht="11.25" customHeight="1">
      <c r="A165" s="759"/>
      <c r="B165" s="434">
        <v>158</v>
      </c>
      <c r="C165" s="188" t="s">
        <v>197</v>
      </c>
      <c r="D165" s="205" t="s">
        <v>72</v>
      </c>
    </row>
    <row r="166" spans="1:4" ht="11.25" customHeight="1">
      <c r="A166" s="759"/>
      <c r="B166" s="434">
        <v>159</v>
      </c>
      <c r="C166" s="188" t="s">
        <v>198</v>
      </c>
      <c r="D166" s="205" t="s">
        <v>199</v>
      </c>
    </row>
    <row r="167" spans="1:4" ht="11.25" customHeight="1">
      <c r="A167" s="759"/>
      <c r="B167" s="434">
        <v>160</v>
      </c>
      <c r="C167" s="188" t="s">
        <v>200</v>
      </c>
      <c r="D167" s="205" t="s">
        <v>199</v>
      </c>
    </row>
    <row r="168" spans="1:4" ht="11.25" customHeight="1">
      <c r="A168" s="759"/>
      <c r="B168" s="434">
        <v>161</v>
      </c>
      <c r="C168" s="188" t="s">
        <v>201</v>
      </c>
      <c r="D168" s="205" t="s">
        <v>202</v>
      </c>
    </row>
    <row r="169" spans="1:4" ht="11.25" customHeight="1">
      <c r="A169" s="759"/>
      <c r="B169" s="434">
        <v>162</v>
      </c>
      <c r="C169" s="188" t="s">
        <v>203</v>
      </c>
      <c r="D169" s="205" t="s">
        <v>204</v>
      </c>
    </row>
    <row r="170" spans="1:4" ht="11.25" customHeight="1">
      <c r="A170" s="759"/>
      <c r="B170" s="434">
        <v>163</v>
      </c>
      <c r="C170" s="189" t="s">
        <v>205</v>
      </c>
      <c r="D170" s="205" t="s">
        <v>204</v>
      </c>
    </row>
    <row r="171" spans="1:4" ht="11.25" customHeight="1">
      <c r="A171" s="759"/>
      <c r="B171" s="434">
        <v>164</v>
      </c>
      <c r="C171" s="189" t="s">
        <v>206</v>
      </c>
      <c r="D171" s="205" t="s">
        <v>202</v>
      </c>
    </row>
    <row r="172" spans="1:4" ht="11.25" customHeight="1">
      <c r="A172" s="759"/>
      <c r="B172" s="434">
        <v>165</v>
      </c>
      <c r="C172" s="189" t="s">
        <v>207</v>
      </c>
      <c r="D172" s="205" t="s">
        <v>208</v>
      </c>
    </row>
    <row r="173" spans="1:4" ht="11.25" customHeight="1">
      <c r="A173" s="759"/>
      <c r="B173" s="434">
        <v>166</v>
      </c>
      <c r="C173" s="188" t="s">
        <v>209</v>
      </c>
      <c r="D173" s="205" t="s">
        <v>208</v>
      </c>
    </row>
    <row r="174" spans="1:4" ht="11.25" customHeight="1">
      <c r="A174" s="759"/>
      <c r="B174" s="434">
        <v>167</v>
      </c>
      <c r="C174" s="188" t="s">
        <v>210</v>
      </c>
      <c r="D174" s="205" t="s">
        <v>208</v>
      </c>
    </row>
    <row r="175" spans="1:4" ht="11.25" customHeight="1">
      <c r="A175" s="759"/>
      <c r="B175" s="434">
        <v>168</v>
      </c>
      <c r="C175" s="188" t="s">
        <v>211</v>
      </c>
      <c r="D175" s="205" t="s">
        <v>208</v>
      </c>
    </row>
    <row r="176" spans="1:4" ht="11.25" customHeight="1">
      <c r="A176" s="712" t="s">
        <v>1094</v>
      </c>
      <c r="B176" s="434">
        <v>169</v>
      </c>
      <c r="C176" s="188" t="s">
        <v>212</v>
      </c>
      <c r="D176" s="205" t="s">
        <v>208</v>
      </c>
    </row>
    <row r="177" spans="1:4" ht="11.25" customHeight="1">
      <c r="A177" s="754" t="s">
        <v>627</v>
      </c>
      <c r="B177" s="434">
        <v>170</v>
      </c>
      <c r="C177" s="188" t="s">
        <v>213</v>
      </c>
      <c r="D177" s="205" t="s">
        <v>105</v>
      </c>
    </row>
    <row r="178" spans="1:4" ht="11.25" customHeight="1">
      <c r="A178" s="755"/>
      <c r="B178" s="434">
        <v>171</v>
      </c>
      <c r="C178" s="188" t="s">
        <v>214</v>
      </c>
      <c r="D178" s="205" t="s">
        <v>215</v>
      </c>
    </row>
    <row r="179" spans="1:4" ht="11.25" customHeight="1">
      <c r="A179" s="755"/>
      <c r="B179" s="434">
        <v>172</v>
      </c>
      <c r="C179" s="188" t="s">
        <v>1093</v>
      </c>
      <c r="D179" s="205" t="s">
        <v>216</v>
      </c>
    </row>
    <row r="180" spans="1:4" ht="11.25" customHeight="1">
      <c r="A180" s="755"/>
      <c r="B180" s="434">
        <v>173</v>
      </c>
      <c r="C180" s="188" t="s">
        <v>217</v>
      </c>
      <c r="D180" s="205" t="s">
        <v>105</v>
      </c>
    </row>
    <row r="181" spans="1:4" ht="11.25" customHeight="1">
      <c r="A181" s="755"/>
      <c r="B181" s="434">
        <v>174</v>
      </c>
      <c r="C181" s="188" t="s">
        <v>218</v>
      </c>
      <c r="D181" s="205" t="s">
        <v>7</v>
      </c>
    </row>
    <row r="182" spans="1:4" ht="11.25" customHeight="1">
      <c r="A182" s="755"/>
      <c r="B182" s="434">
        <v>175</v>
      </c>
      <c r="C182" s="188" t="s">
        <v>219</v>
      </c>
      <c r="D182" s="205" t="s">
        <v>105</v>
      </c>
    </row>
    <row r="183" spans="1:4" ht="11.25" customHeight="1">
      <c r="A183" s="755"/>
      <c r="B183" s="434">
        <v>176</v>
      </c>
      <c r="C183" s="188" t="s">
        <v>220</v>
      </c>
      <c r="D183" s="205" t="s">
        <v>105</v>
      </c>
    </row>
    <row r="184" spans="1:4" ht="11.25" customHeight="1">
      <c r="A184" s="756"/>
      <c r="B184" s="434">
        <v>177</v>
      </c>
      <c r="C184" s="188" t="s">
        <v>221</v>
      </c>
      <c r="D184" s="205" t="s">
        <v>7</v>
      </c>
    </row>
    <row r="185" spans="1:4" ht="11.25" customHeight="1">
      <c r="A185" s="757" t="s">
        <v>628</v>
      </c>
      <c r="B185" s="434">
        <v>178</v>
      </c>
      <c r="C185" s="188" t="s">
        <v>222</v>
      </c>
      <c r="D185" s="205" t="s">
        <v>7</v>
      </c>
    </row>
    <row r="186" spans="1:4" ht="11.25" customHeight="1">
      <c r="A186" s="757"/>
      <c r="B186" s="434">
        <v>179</v>
      </c>
      <c r="C186" s="188" t="s">
        <v>223</v>
      </c>
      <c r="D186" s="205" t="s">
        <v>224</v>
      </c>
    </row>
    <row r="187" spans="1:4" ht="11.25" customHeight="1">
      <c r="A187" s="757"/>
      <c r="B187" s="434">
        <v>180</v>
      </c>
      <c r="C187" s="188" t="s">
        <v>225</v>
      </c>
      <c r="D187" s="205" t="s">
        <v>226</v>
      </c>
    </row>
    <row r="188" spans="1:4" ht="11.25" customHeight="1">
      <c r="A188" s="757"/>
      <c r="B188" s="434">
        <v>181</v>
      </c>
      <c r="C188" s="188" t="s">
        <v>227</v>
      </c>
      <c r="D188" s="205" t="s">
        <v>226</v>
      </c>
    </row>
    <row r="189" spans="1:4" ht="11.25" customHeight="1">
      <c r="A189" s="757"/>
      <c r="B189" s="434">
        <v>182</v>
      </c>
      <c r="C189" s="188" t="s">
        <v>228</v>
      </c>
      <c r="D189" s="205" t="s">
        <v>33</v>
      </c>
    </row>
    <row r="190" spans="1:4" ht="11.25" customHeight="1">
      <c r="A190" s="757"/>
      <c r="B190" s="434">
        <v>183</v>
      </c>
      <c r="C190" s="202" t="s">
        <v>229</v>
      </c>
      <c r="D190" s="205" t="s">
        <v>33</v>
      </c>
    </row>
    <row r="191" spans="1:4" ht="11.25" customHeight="1">
      <c r="A191" s="757"/>
      <c r="B191" s="434">
        <v>184</v>
      </c>
      <c r="C191" s="202" t="s">
        <v>230</v>
      </c>
      <c r="D191" s="205" t="s">
        <v>33</v>
      </c>
    </row>
    <row r="192" spans="1:4" ht="11.25" customHeight="1">
      <c r="A192" s="757"/>
      <c r="B192" s="434">
        <v>185</v>
      </c>
      <c r="C192" s="202" t="s">
        <v>231</v>
      </c>
      <c r="D192" s="205" t="s">
        <v>33</v>
      </c>
    </row>
    <row r="193" spans="1:4" ht="11.25" customHeight="1">
      <c r="A193" s="757"/>
      <c r="B193" s="434">
        <v>186</v>
      </c>
      <c r="C193" s="202" t="s">
        <v>232</v>
      </c>
      <c r="D193" s="205" t="s">
        <v>7</v>
      </c>
    </row>
    <row r="194" spans="1:4" ht="11.25" customHeight="1">
      <c r="A194" s="757"/>
      <c r="B194" s="434">
        <v>187</v>
      </c>
      <c r="C194" s="202" t="s">
        <v>229</v>
      </c>
      <c r="D194" s="205" t="s">
        <v>7</v>
      </c>
    </row>
    <row r="195" spans="1:4" ht="11.25" customHeight="1">
      <c r="A195" s="757"/>
      <c r="B195" s="434">
        <v>188</v>
      </c>
      <c r="C195" s="202" t="s">
        <v>230</v>
      </c>
      <c r="D195" s="205" t="s">
        <v>7</v>
      </c>
    </row>
    <row r="196" spans="1:4" ht="11.25" customHeight="1">
      <c r="A196" s="757"/>
      <c r="B196" s="434">
        <v>189</v>
      </c>
      <c r="C196" s="202" t="s">
        <v>231</v>
      </c>
      <c r="D196" s="205" t="s">
        <v>7</v>
      </c>
    </row>
    <row r="197" spans="1:4" ht="11.25" customHeight="1">
      <c r="A197" s="757"/>
      <c r="B197" s="434">
        <v>190</v>
      </c>
      <c r="C197" s="202" t="s">
        <v>233</v>
      </c>
      <c r="D197" s="205" t="s">
        <v>33</v>
      </c>
    </row>
    <row r="198" spans="1:4" ht="11.25" customHeight="1">
      <c r="A198" s="757"/>
      <c r="B198" s="434">
        <v>191</v>
      </c>
      <c r="C198" s="208" t="s">
        <v>234</v>
      </c>
      <c r="D198" s="211" t="s">
        <v>235</v>
      </c>
    </row>
    <row r="199" spans="1:4" ht="11.25" customHeight="1">
      <c r="A199" s="757"/>
      <c r="B199" s="434">
        <v>192</v>
      </c>
      <c r="C199" s="188" t="s">
        <v>236</v>
      </c>
      <c r="D199" s="205" t="s">
        <v>237</v>
      </c>
    </row>
    <row r="200" spans="1:4" ht="11.25" customHeight="1">
      <c r="A200" s="757"/>
      <c r="B200" s="434">
        <v>193</v>
      </c>
      <c r="C200" s="188" t="s">
        <v>238</v>
      </c>
      <c r="D200" s="205" t="s">
        <v>33</v>
      </c>
    </row>
    <row r="201" spans="1:4" ht="11.25" customHeight="1">
      <c r="A201" s="757"/>
      <c r="B201" s="434">
        <v>194</v>
      </c>
      <c r="C201" s="188" t="s">
        <v>239</v>
      </c>
      <c r="D201" s="205" t="s">
        <v>235</v>
      </c>
    </row>
    <row r="202" spans="1:4" ht="11.25" customHeight="1">
      <c r="A202" s="757"/>
      <c r="B202" s="434">
        <v>195</v>
      </c>
      <c r="C202" s="188" t="s">
        <v>240</v>
      </c>
      <c r="D202" s="205" t="s">
        <v>237</v>
      </c>
    </row>
    <row r="203" spans="1:4" ht="11.25" customHeight="1">
      <c r="A203" s="754" t="s">
        <v>629</v>
      </c>
      <c r="B203" s="434">
        <v>196</v>
      </c>
      <c r="C203" s="188" t="s">
        <v>241</v>
      </c>
      <c r="D203" s="205" t="s">
        <v>33</v>
      </c>
    </row>
    <row r="204" spans="1:4" ht="11.25" customHeight="1">
      <c r="A204" s="755"/>
      <c r="B204" s="434">
        <v>197</v>
      </c>
      <c r="C204" s="188" t="s">
        <v>242</v>
      </c>
      <c r="D204" s="205" t="s">
        <v>7</v>
      </c>
    </row>
    <row r="205" spans="1:4" ht="11.25" customHeight="1">
      <c r="A205" s="755"/>
      <c r="B205" s="434">
        <v>198</v>
      </c>
      <c r="C205" s="188" t="s">
        <v>243</v>
      </c>
      <c r="D205" s="205" t="s">
        <v>244</v>
      </c>
    </row>
    <row r="206" spans="1:4" ht="11.25" customHeight="1">
      <c r="A206" s="755"/>
      <c r="B206" s="434">
        <v>199</v>
      </c>
      <c r="C206" s="188" t="s">
        <v>245</v>
      </c>
      <c r="D206" s="205" t="s">
        <v>33</v>
      </c>
    </row>
    <row r="207" spans="1:4" ht="11.25" customHeight="1">
      <c r="A207" s="755"/>
      <c r="B207" s="434">
        <v>200</v>
      </c>
      <c r="C207" s="188" t="s">
        <v>246</v>
      </c>
      <c r="D207" s="205" t="s">
        <v>7</v>
      </c>
    </row>
    <row r="208" spans="1:4" ht="11.25" customHeight="1">
      <c r="A208" s="755"/>
      <c r="B208" s="434">
        <v>201</v>
      </c>
      <c r="C208" s="188" t="s">
        <v>247</v>
      </c>
      <c r="D208" s="205" t="s">
        <v>244</v>
      </c>
    </row>
    <row r="209" spans="1:4" ht="11.25" customHeight="1">
      <c r="A209" s="755"/>
      <c r="B209" s="434">
        <v>202</v>
      </c>
      <c r="C209" s="188" t="s">
        <v>248</v>
      </c>
      <c r="D209" s="205" t="s">
        <v>249</v>
      </c>
    </row>
    <row r="210" spans="1:4" ht="11.25" customHeight="1">
      <c r="A210" s="755"/>
      <c r="B210" s="434">
        <v>203</v>
      </c>
      <c r="C210" s="188" t="s">
        <v>250</v>
      </c>
      <c r="D210" s="205" t="s">
        <v>251</v>
      </c>
    </row>
    <row r="211" spans="1:4" ht="11.25" customHeight="1">
      <c r="A211" s="756"/>
      <c r="B211" s="434">
        <v>204</v>
      </c>
      <c r="C211" s="188" t="s">
        <v>252</v>
      </c>
      <c r="D211" s="205" t="s">
        <v>199</v>
      </c>
    </row>
    <row r="212" spans="1:4" ht="11.25" customHeight="1">
      <c r="A212" s="754" t="s">
        <v>1095</v>
      </c>
      <c r="B212" s="434">
        <v>205</v>
      </c>
      <c r="C212" s="188" t="s">
        <v>253</v>
      </c>
      <c r="D212" s="205" t="s">
        <v>199</v>
      </c>
    </row>
    <row r="213" spans="1:4" ht="11.25" customHeight="1">
      <c r="A213" s="755"/>
      <c r="B213" s="434">
        <v>206</v>
      </c>
      <c r="C213" s="188" t="s">
        <v>254</v>
      </c>
      <c r="D213" s="205" t="s">
        <v>255</v>
      </c>
    </row>
    <row r="214" spans="1:4" ht="11.25" customHeight="1">
      <c r="A214" s="756"/>
      <c r="B214" s="434">
        <v>207</v>
      </c>
      <c r="C214" s="188" t="s">
        <v>256</v>
      </c>
      <c r="D214" s="205" t="s">
        <v>7</v>
      </c>
    </row>
    <row r="215" spans="1:4" ht="11.25" customHeight="1">
      <c r="A215" s="754" t="s">
        <v>630</v>
      </c>
      <c r="B215" s="434">
        <v>208</v>
      </c>
      <c r="C215" s="189" t="s">
        <v>257</v>
      </c>
      <c r="D215" s="205" t="s">
        <v>258</v>
      </c>
    </row>
    <row r="216" spans="1:4" ht="11.25" customHeight="1">
      <c r="A216" s="755"/>
      <c r="B216" s="434">
        <v>209</v>
      </c>
      <c r="C216" s="189" t="s">
        <v>259</v>
      </c>
      <c r="D216" s="205" t="s">
        <v>260</v>
      </c>
    </row>
    <row r="217" spans="1:4" ht="11.25" customHeight="1">
      <c r="A217" s="755"/>
      <c r="B217" s="434">
        <v>210</v>
      </c>
      <c r="C217" s="188" t="s">
        <v>261</v>
      </c>
      <c r="D217" s="205" t="s">
        <v>258</v>
      </c>
    </row>
    <row r="218" spans="1:4" ht="11.25" customHeight="1">
      <c r="A218" s="755"/>
      <c r="B218" s="434">
        <v>211</v>
      </c>
      <c r="C218" s="188" t="s">
        <v>262</v>
      </c>
      <c r="D218" s="205" t="s">
        <v>258</v>
      </c>
    </row>
    <row r="219" spans="1:4" ht="11.25" customHeight="1">
      <c r="A219" s="755"/>
      <c r="B219" s="434">
        <v>212</v>
      </c>
      <c r="C219" s="188" t="s">
        <v>263</v>
      </c>
      <c r="D219" s="205" t="s">
        <v>258</v>
      </c>
    </row>
    <row r="220" spans="1:4" ht="11.25" customHeight="1">
      <c r="A220" s="755"/>
      <c r="B220" s="434">
        <v>213</v>
      </c>
      <c r="C220" s="188" t="s">
        <v>264</v>
      </c>
      <c r="D220" s="205" t="s">
        <v>265</v>
      </c>
    </row>
    <row r="221" spans="1:4" ht="11.25" customHeight="1">
      <c r="A221" s="755"/>
      <c r="B221" s="434">
        <v>214</v>
      </c>
      <c r="C221" s="188" t="s">
        <v>266</v>
      </c>
      <c r="D221" s="205" t="s">
        <v>265</v>
      </c>
    </row>
    <row r="222" spans="1:4" ht="11.25" customHeight="1">
      <c r="A222" s="755"/>
      <c r="B222" s="434">
        <v>215</v>
      </c>
      <c r="C222" s="188" t="s">
        <v>267</v>
      </c>
      <c r="D222" s="205" t="s">
        <v>258</v>
      </c>
    </row>
    <row r="223" spans="1:4" ht="11.25" customHeight="1">
      <c r="A223" s="755"/>
      <c r="B223" s="434">
        <v>216</v>
      </c>
      <c r="C223" s="188" t="s">
        <v>268</v>
      </c>
      <c r="D223" s="205" t="s">
        <v>258</v>
      </c>
    </row>
    <row r="224" spans="1:4" ht="11.25" customHeight="1">
      <c r="A224" s="755"/>
      <c r="B224" s="434">
        <v>217</v>
      </c>
      <c r="C224" s="188" t="s">
        <v>269</v>
      </c>
      <c r="D224" s="206" t="s">
        <v>270</v>
      </c>
    </row>
    <row r="225" spans="1:4" ht="11.25" customHeight="1">
      <c r="A225" s="755"/>
      <c r="B225" s="434">
        <v>218</v>
      </c>
      <c r="C225" s="188" t="s">
        <v>271</v>
      </c>
      <c r="D225" s="206" t="s">
        <v>65</v>
      </c>
    </row>
    <row r="226" spans="1:4" ht="11.25" customHeight="1">
      <c r="A226" s="755"/>
      <c r="B226" s="434">
        <v>219</v>
      </c>
      <c r="C226" s="188" t="s">
        <v>272</v>
      </c>
      <c r="D226" s="206" t="s">
        <v>65</v>
      </c>
    </row>
    <row r="227" spans="1:4" ht="11.25" customHeight="1">
      <c r="A227" s="755"/>
      <c r="B227" s="434">
        <v>220</v>
      </c>
      <c r="C227" s="188" t="s">
        <v>273</v>
      </c>
      <c r="D227" s="206" t="s">
        <v>274</v>
      </c>
    </row>
    <row r="228" spans="1:4" ht="11.25" customHeight="1">
      <c r="A228" s="755"/>
      <c r="B228" s="434">
        <v>221</v>
      </c>
      <c r="C228" s="188" t="s">
        <v>275</v>
      </c>
      <c r="D228" s="206" t="s">
        <v>216</v>
      </c>
    </row>
    <row r="229" spans="1:4" ht="11.25" customHeight="1">
      <c r="A229" s="755"/>
      <c r="B229" s="434">
        <v>222</v>
      </c>
      <c r="C229" s="188" t="s">
        <v>276</v>
      </c>
      <c r="D229" s="206" t="s">
        <v>216</v>
      </c>
    </row>
    <row r="230" spans="1:4" ht="11.25" customHeight="1">
      <c r="A230" s="755"/>
      <c r="B230" s="434">
        <v>223</v>
      </c>
      <c r="C230" s="188" t="s">
        <v>277</v>
      </c>
      <c r="D230" s="206" t="s">
        <v>216</v>
      </c>
    </row>
    <row r="231" spans="1:4" ht="11.25" customHeight="1">
      <c r="A231" s="755"/>
      <c r="B231" s="434">
        <v>224</v>
      </c>
      <c r="C231" s="188" t="s">
        <v>278</v>
      </c>
      <c r="D231" s="206" t="s">
        <v>125</v>
      </c>
    </row>
    <row r="232" spans="1:4" ht="11.25" customHeight="1">
      <c r="A232" s="755"/>
      <c r="B232" s="434">
        <v>225</v>
      </c>
      <c r="C232" s="188" t="s">
        <v>279</v>
      </c>
      <c r="D232" s="206" t="s">
        <v>216</v>
      </c>
    </row>
    <row r="233" spans="1:4" ht="11.25" customHeight="1">
      <c r="A233" s="755"/>
      <c r="B233" s="434">
        <v>226</v>
      </c>
      <c r="C233" s="188" t="s">
        <v>280</v>
      </c>
      <c r="D233" s="206" t="s">
        <v>281</v>
      </c>
    </row>
    <row r="234" spans="1:4" ht="11.25" customHeight="1">
      <c r="A234" s="755"/>
      <c r="B234" s="434">
        <v>227</v>
      </c>
      <c r="C234" s="188" t="s">
        <v>282</v>
      </c>
      <c r="D234" s="206" t="s">
        <v>283</v>
      </c>
    </row>
    <row r="235" spans="1:4" ht="11.25" customHeight="1">
      <c r="A235" s="755"/>
      <c r="B235" s="434">
        <v>228</v>
      </c>
      <c r="C235" s="188" t="s">
        <v>285</v>
      </c>
      <c r="D235" s="205" t="s">
        <v>286</v>
      </c>
    </row>
    <row r="236" spans="1:4" ht="11.25" customHeight="1">
      <c r="A236" s="755"/>
      <c r="B236" s="434">
        <v>229</v>
      </c>
      <c r="C236" s="191" t="s">
        <v>287</v>
      </c>
      <c r="D236" s="206" t="s">
        <v>288</v>
      </c>
    </row>
    <row r="237" spans="1:4" ht="33.75" customHeight="1">
      <c r="A237" s="755"/>
      <c r="B237" s="434">
        <v>230</v>
      </c>
      <c r="C237" s="302" t="s">
        <v>898</v>
      </c>
      <c r="D237" s="205" t="s">
        <v>289</v>
      </c>
    </row>
    <row r="238" spans="1:4" ht="11.25" customHeight="1">
      <c r="A238" s="755"/>
      <c r="B238" s="434">
        <v>231</v>
      </c>
      <c r="C238" s="188" t="s">
        <v>290</v>
      </c>
      <c r="D238" s="205" t="s">
        <v>291</v>
      </c>
    </row>
    <row r="239" spans="1:4" ht="11.25" customHeight="1">
      <c r="A239" s="755"/>
      <c r="B239" s="434">
        <v>232</v>
      </c>
      <c r="C239" s="188" t="s">
        <v>292</v>
      </c>
      <c r="D239" s="205" t="s">
        <v>291</v>
      </c>
    </row>
    <row r="240" spans="1:4" ht="11.25" customHeight="1">
      <c r="A240" s="755"/>
      <c r="B240" s="434">
        <v>233</v>
      </c>
      <c r="C240" s="188" t="s">
        <v>293</v>
      </c>
      <c r="D240" s="205" t="s">
        <v>291</v>
      </c>
    </row>
    <row r="241" spans="1:22" ht="11.25" customHeight="1">
      <c r="A241" s="756"/>
      <c r="B241" s="434">
        <v>234</v>
      </c>
      <c r="C241" s="188" t="s">
        <v>294</v>
      </c>
      <c r="D241" s="205" t="s">
        <v>291</v>
      </c>
    </row>
    <row r="242" spans="1:22" ht="11.25" customHeight="1">
      <c r="A242" s="758" t="s">
        <v>631</v>
      </c>
      <c r="B242" s="434">
        <v>235</v>
      </c>
      <c r="C242" s="188" t="s">
        <v>296</v>
      </c>
      <c r="D242" s="205" t="s">
        <v>297</v>
      </c>
      <c r="V242" s="303"/>
    </row>
    <row r="243" spans="1:22" s="303" customFormat="1" ht="22.5" customHeight="1">
      <c r="A243" s="759"/>
      <c r="B243" s="434">
        <v>236</v>
      </c>
      <c r="C243" s="302" t="s">
        <v>1085</v>
      </c>
      <c r="D243" s="301" t="s">
        <v>298</v>
      </c>
      <c r="V243" s="183"/>
    </row>
    <row r="244" spans="1:22" ht="11.25" customHeight="1">
      <c r="A244" s="759"/>
      <c r="B244" s="434">
        <v>237</v>
      </c>
      <c r="C244" s="188" t="s">
        <v>892</v>
      </c>
      <c r="D244" s="434" t="s">
        <v>58</v>
      </c>
    </row>
    <row r="245" spans="1:22" ht="22.5" customHeight="1">
      <c r="A245" s="759" t="s">
        <v>638</v>
      </c>
      <c r="B245" s="434">
        <v>238</v>
      </c>
      <c r="C245" s="302" t="s">
        <v>896</v>
      </c>
      <c r="D245" s="434" t="s">
        <v>298</v>
      </c>
    </row>
    <row r="246" spans="1:22" ht="11.25" customHeight="1">
      <c r="A246" s="759"/>
      <c r="B246" s="434">
        <v>239</v>
      </c>
      <c r="C246" s="188" t="s">
        <v>893</v>
      </c>
      <c r="D246" s="434" t="s">
        <v>58</v>
      </c>
    </row>
    <row r="247" spans="1:22" ht="11.25" customHeight="1">
      <c r="A247" s="759"/>
      <c r="B247" s="434">
        <v>240</v>
      </c>
      <c r="C247" s="188" t="s">
        <v>894</v>
      </c>
      <c r="D247" s="434" t="s">
        <v>58</v>
      </c>
    </row>
    <row r="248" spans="1:22" ht="11.25" customHeight="1">
      <c r="A248" s="759"/>
      <c r="B248" s="710">
        <v>241</v>
      </c>
      <c r="C248" s="709" t="s">
        <v>1050</v>
      </c>
      <c r="D248" s="710" t="s">
        <v>1086</v>
      </c>
    </row>
    <row r="249" spans="1:22" ht="11.25" customHeight="1">
      <c r="A249" s="759"/>
      <c r="B249" s="710">
        <v>242</v>
      </c>
      <c r="C249" s="709" t="s">
        <v>1088</v>
      </c>
      <c r="D249" s="710" t="s">
        <v>1087</v>
      </c>
    </row>
    <row r="250" spans="1:22" ht="11.25" customHeight="1">
      <c r="A250" s="759"/>
      <c r="B250" s="434">
        <v>243</v>
      </c>
      <c r="C250" s="188" t="s">
        <v>299</v>
      </c>
      <c r="D250" s="205" t="s">
        <v>298</v>
      </c>
    </row>
    <row r="251" spans="1:22" ht="11.25" customHeight="1">
      <c r="A251" s="759"/>
      <c r="B251" s="434">
        <v>244</v>
      </c>
      <c r="C251" s="188" t="s">
        <v>301</v>
      </c>
      <c r="D251" s="205" t="s">
        <v>302</v>
      </c>
    </row>
    <row r="252" spans="1:22" ht="11.25" customHeight="1">
      <c r="A252" s="759"/>
      <c r="B252" s="434">
        <v>245</v>
      </c>
      <c r="C252" s="188" t="s">
        <v>303</v>
      </c>
      <c r="D252" s="205" t="s">
        <v>298</v>
      </c>
    </row>
    <row r="253" spans="1:22" ht="11.25" customHeight="1">
      <c r="A253" s="759"/>
      <c r="B253" s="434">
        <v>246</v>
      </c>
      <c r="C253" s="188" t="s">
        <v>304</v>
      </c>
      <c r="D253" s="205" t="s">
        <v>298</v>
      </c>
    </row>
    <row r="254" spans="1:22" ht="11.25" customHeight="1">
      <c r="A254" s="759"/>
      <c r="B254" s="434">
        <v>247</v>
      </c>
      <c r="C254" s="188" t="s">
        <v>305</v>
      </c>
      <c r="D254" s="205" t="s">
        <v>298</v>
      </c>
    </row>
    <row r="255" spans="1:22" ht="11.25" customHeight="1">
      <c r="A255" s="759"/>
      <c r="B255" s="434">
        <v>248</v>
      </c>
      <c r="C255" s="188" t="s">
        <v>306</v>
      </c>
      <c r="D255" s="205" t="s">
        <v>125</v>
      </c>
    </row>
    <row r="256" spans="1:22" ht="11.25" customHeight="1">
      <c r="A256" s="759"/>
      <c r="B256" s="434">
        <v>249</v>
      </c>
      <c r="C256" s="188" t="s">
        <v>307</v>
      </c>
      <c r="D256" s="205" t="s">
        <v>298</v>
      </c>
    </row>
    <row r="257" spans="1:4" ht="11.25" customHeight="1">
      <c r="A257" s="759"/>
      <c r="B257" s="434">
        <v>250</v>
      </c>
      <c r="C257" s="188" t="s">
        <v>308</v>
      </c>
      <c r="D257" s="205" t="s">
        <v>298</v>
      </c>
    </row>
    <row r="258" spans="1:4" ht="11.25" customHeight="1">
      <c r="A258" s="759"/>
      <c r="B258" s="434">
        <v>251</v>
      </c>
      <c r="C258" s="188" t="s">
        <v>309</v>
      </c>
      <c r="D258" s="205" t="s">
        <v>298</v>
      </c>
    </row>
    <row r="259" spans="1:4" ht="11.25" customHeight="1">
      <c r="A259" s="759"/>
      <c r="B259" s="434">
        <v>252</v>
      </c>
      <c r="C259" s="188" t="s">
        <v>310</v>
      </c>
      <c r="D259" s="205" t="s">
        <v>298</v>
      </c>
    </row>
    <row r="260" spans="1:4" ht="11.25" customHeight="1">
      <c r="A260" s="759"/>
      <c r="B260" s="434">
        <v>253</v>
      </c>
      <c r="C260" s="188" t="s">
        <v>311</v>
      </c>
      <c r="D260" s="205" t="s">
        <v>298</v>
      </c>
    </row>
    <row r="261" spans="1:4" ht="11.25" customHeight="1">
      <c r="A261" s="759"/>
      <c r="B261" s="710">
        <v>254</v>
      </c>
      <c r="C261" s="709" t="s">
        <v>1089</v>
      </c>
      <c r="D261" s="710" t="s">
        <v>1090</v>
      </c>
    </row>
    <row r="262" spans="1:4" ht="11.25" customHeight="1">
      <c r="A262" s="759"/>
      <c r="B262" s="434">
        <v>255</v>
      </c>
      <c r="C262" s="188" t="s">
        <v>313</v>
      </c>
      <c r="D262" s="205" t="s">
        <v>7</v>
      </c>
    </row>
    <row r="263" spans="1:4" ht="11.25" customHeight="1">
      <c r="A263" s="759"/>
      <c r="B263" s="710">
        <v>256</v>
      </c>
      <c r="C263" s="709" t="s">
        <v>1091</v>
      </c>
      <c r="D263" s="710" t="s">
        <v>1092</v>
      </c>
    </row>
    <row r="264" spans="1:4" ht="11.25" customHeight="1">
      <c r="A264" s="760"/>
      <c r="B264" s="434">
        <v>257</v>
      </c>
      <c r="C264" s="188" t="s">
        <v>314</v>
      </c>
      <c r="D264" s="205" t="s">
        <v>315</v>
      </c>
    </row>
    <row r="265" spans="1:4" ht="11.25" hidden="1" customHeight="1">
      <c r="A265" s="212"/>
      <c r="B265" s="205">
        <v>250</v>
      </c>
      <c r="C265" s="188" t="s">
        <v>316</v>
      </c>
      <c r="D265" s="205" t="s">
        <v>317</v>
      </c>
    </row>
    <row r="266" spans="1:4" ht="11.25" hidden="1" customHeight="1">
      <c r="A266" s="212"/>
      <c r="B266" s="205">
        <v>251</v>
      </c>
      <c r="C266" s="188" t="s">
        <v>318</v>
      </c>
      <c r="D266" s="205" t="s">
        <v>317</v>
      </c>
    </row>
    <row r="267" spans="1:4" ht="11.25" hidden="1" customHeight="1">
      <c r="A267" s="212"/>
      <c r="B267" s="205">
        <v>252</v>
      </c>
      <c r="C267" s="188" t="s">
        <v>319</v>
      </c>
      <c r="D267" s="205" t="s">
        <v>65</v>
      </c>
    </row>
    <row r="268" spans="1:4" ht="11.25" hidden="1" customHeight="1">
      <c r="A268" s="212"/>
      <c r="B268" s="205">
        <v>253</v>
      </c>
      <c r="C268" s="188" t="s">
        <v>320</v>
      </c>
      <c r="D268" s="205" t="s">
        <v>65</v>
      </c>
    </row>
    <row r="269" spans="1:4" ht="11.25" hidden="1" customHeight="1">
      <c r="A269" s="212"/>
      <c r="B269" s="205">
        <v>254</v>
      </c>
      <c r="C269" s="188" t="s">
        <v>321</v>
      </c>
      <c r="D269" s="205" t="s">
        <v>7</v>
      </c>
    </row>
    <row r="270" spans="1:4" ht="11.25" hidden="1" customHeight="1">
      <c r="A270" s="212"/>
      <c r="B270" s="205">
        <v>255</v>
      </c>
      <c r="C270" s="188" t="s">
        <v>322</v>
      </c>
      <c r="D270" s="205" t="s">
        <v>7</v>
      </c>
    </row>
    <row r="271" spans="1:4" ht="11.25" hidden="1" customHeight="1">
      <c r="A271" s="212"/>
      <c r="B271" s="205">
        <v>256</v>
      </c>
      <c r="C271" s="188" t="s">
        <v>323</v>
      </c>
      <c r="D271" s="205" t="s">
        <v>7</v>
      </c>
    </row>
    <row r="272" spans="1:4" ht="11.25" hidden="1" customHeight="1">
      <c r="A272" s="212"/>
      <c r="B272" s="205">
        <v>257</v>
      </c>
      <c r="C272" s="188" t="s">
        <v>324</v>
      </c>
      <c r="D272" s="205" t="s">
        <v>7</v>
      </c>
    </row>
    <row r="273" spans="1:4" ht="11.25" hidden="1" customHeight="1">
      <c r="A273" s="212"/>
      <c r="B273" s="205">
        <v>258</v>
      </c>
      <c r="C273" s="188" t="s">
        <v>325</v>
      </c>
      <c r="D273" s="205" t="s">
        <v>65</v>
      </c>
    </row>
    <row r="274" spans="1:4" ht="11.25" hidden="1" customHeight="1">
      <c r="A274" s="213"/>
      <c r="B274" s="205">
        <v>259</v>
      </c>
      <c r="C274" s="188" t="s">
        <v>326</v>
      </c>
      <c r="D274" s="205" t="s">
        <v>65</v>
      </c>
    </row>
    <row r="275" spans="1:4" ht="11.25" hidden="1" customHeight="1">
      <c r="A275" s="754" t="s">
        <v>327</v>
      </c>
      <c r="B275" s="205">
        <v>260</v>
      </c>
      <c r="C275" s="188" t="s">
        <v>328</v>
      </c>
      <c r="D275" s="205" t="s">
        <v>65</v>
      </c>
    </row>
    <row r="276" spans="1:4" ht="11.25" hidden="1" customHeight="1">
      <c r="A276" s="755"/>
      <c r="B276" s="205">
        <v>261</v>
      </c>
      <c r="C276" s="188" t="s">
        <v>329</v>
      </c>
      <c r="D276" s="205" t="s">
        <v>65</v>
      </c>
    </row>
    <row r="277" spans="1:4" ht="11.25" hidden="1" customHeight="1">
      <c r="A277" s="755"/>
      <c r="B277" s="205">
        <v>262</v>
      </c>
      <c r="C277" s="188" t="s">
        <v>330</v>
      </c>
      <c r="D277" s="205" t="s">
        <v>65</v>
      </c>
    </row>
    <row r="278" spans="1:4" ht="11.25" hidden="1" customHeight="1">
      <c r="A278" s="755"/>
      <c r="B278" s="205">
        <v>263</v>
      </c>
      <c r="C278" s="188" t="s">
        <v>331</v>
      </c>
      <c r="D278" s="205" t="s">
        <v>65</v>
      </c>
    </row>
    <row r="279" spans="1:4" ht="11.25" hidden="1" customHeight="1">
      <c r="A279" s="755"/>
      <c r="B279" s="205">
        <v>264</v>
      </c>
      <c r="C279" s="188" t="s">
        <v>332</v>
      </c>
      <c r="D279" s="205" t="s">
        <v>65</v>
      </c>
    </row>
    <row r="280" spans="1:4" ht="11.25" hidden="1" customHeight="1">
      <c r="A280" s="755"/>
      <c r="B280" s="205">
        <v>265</v>
      </c>
      <c r="C280" s="188" t="s">
        <v>333</v>
      </c>
      <c r="D280" s="205" t="s">
        <v>65</v>
      </c>
    </row>
    <row r="281" spans="1:4" ht="11.25" hidden="1" customHeight="1">
      <c r="A281" s="755"/>
      <c r="B281" s="205">
        <v>266</v>
      </c>
      <c r="C281" s="188" t="s">
        <v>334</v>
      </c>
      <c r="D281" s="205" t="s">
        <v>65</v>
      </c>
    </row>
    <row r="282" spans="1:4" ht="11.25" hidden="1" customHeight="1">
      <c r="A282" s="755"/>
      <c r="B282" s="205">
        <v>267</v>
      </c>
      <c r="C282" s="188" t="s">
        <v>335</v>
      </c>
      <c r="D282" s="205" t="s">
        <v>65</v>
      </c>
    </row>
    <row r="283" spans="1:4" ht="11.25" hidden="1" customHeight="1">
      <c r="A283" s="755"/>
      <c r="B283" s="205">
        <v>268</v>
      </c>
      <c r="C283" s="188" t="s">
        <v>336</v>
      </c>
      <c r="D283" s="205" t="s">
        <v>65</v>
      </c>
    </row>
    <row r="284" spans="1:4" ht="11.25" hidden="1" customHeight="1">
      <c r="A284" s="755"/>
      <c r="B284" s="205">
        <v>269</v>
      </c>
      <c r="C284" s="188" t="s">
        <v>337</v>
      </c>
      <c r="D284" s="205" t="s">
        <v>7</v>
      </c>
    </row>
    <row r="285" spans="1:4" ht="11.25" hidden="1" customHeight="1">
      <c r="A285" s="755"/>
      <c r="B285" s="205">
        <v>270</v>
      </c>
      <c r="C285" s="188" t="s">
        <v>338</v>
      </c>
      <c r="D285" s="205" t="s">
        <v>7</v>
      </c>
    </row>
    <row r="286" spans="1:4" ht="11.25" hidden="1" customHeight="1">
      <c r="A286" s="755"/>
      <c r="B286" s="205">
        <v>271</v>
      </c>
      <c r="C286" s="188" t="s">
        <v>339</v>
      </c>
      <c r="D286" s="205" t="s">
        <v>7</v>
      </c>
    </row>
    <row r="287" spans="1:4" ht="11.25" hidden="1" customHeight="1">
      <c r="A287" s="755"/>
      <c r="B287" s="205">
        <v>272</v>
      </c>
      <c r="C287" s="188" t="s">
        <v>340</v>
      </c>
      <c r="D287" s="205" t="s">
        <v>7</v>
      </c>
    </row>
    <row r="288" spans="1:4" ht="11.25" hidden="1" customHeight="1">
      <c r="A288" s="755"/>
      <c r="B288" s="205">
        <v>273</v>
      </c>
      <c r="C288" s="188" t="s">
        <v>341</v>
      </c>
      <c r="D288" s="205" t="s">
        <v>65</v>
      </c>
    </row>
    <row r="289" spans="1:4" ht="11.25" hidden="1" customHeight="1">
      <c r="A289" s="755"/>
      <c r="B289" s="205">
        <v>274</v>
      </c>
      <c r="C289" s="188" t="s">
        <v>342</v>
      </c>
      <c r="D289" s="205" t="s">
        <v>65</v>
      </c>
    </row>
    <row r="290" spans="1:4" ht="11.25" hidden="1" customHeight="1">
      <c r="A290" s="755"/>
      <c r="B290" s="205">
        <v>275</v>
      </c>
      <c r="C290" s="188" t="s">
        <v>343</v>
      </c>
      <c r="D290" s="205" t="s">
        <v>65</v>
      </c>
    </row>
    <row r="291" spans="1:4" ht="11.25" hidden="1" customHeight="1">
      <c r="A291" s="755"/>
      <c r="B291" s="205">
        <v>276</v>
      </c>
      <c r="C291" s="188" t="s">
        <v>344</v>
      </c>
      <c r="D291" s="205" t="s">
        <v>65</v>
      </c>
    </row>
    <row r="292" spans="1:4" ht="11.25" hidden="1" customHeight="1">
      <c r="A292" s="755"/>
      <c r="B292" s="205">
        <v>277</v>
      </c>
      <c r="C292" s="188" t="s">
        <v>345</v>
      </c>
      <c r="D292" s="205" t="s">
        <v>65</v>
      </c>
    </row>
    <row r="293" spans="1:4" ht="11.25" hidden="1" customHeight="1">
      <c r="A293" s="756"/>
      <c r="B293" s="205">
        <v>278</v>
      </c>
      <c r="C293" s="188" t="s">
        <v>346</v>
      </c>
      <c r="D293" s="205" t="s">
        <v>65</v>
      </c>
    </row>
    <row r="294" spans="1:4" ht="11.25" hidden="1" customHeight="1">
      <c r="A294" s="755" t="s">
        <v>327</v>
      </c>
      <c r="B294" s="211">
        <v>279</v>
      </c>
      <c r="C294" s="204" t="s">
        <v>347</v>
      </c>
      <c r="D294" s="211" t="s">
        <v>65</v>
      </c>
    </row>
    <row r="295" spans="1:4" ht="11.25" hidden="1" customHeight="1">
      <c r="A295" s="755"/>
      <c r="B295" s="205">
        <v>280</v>
      </c>
      <c r="C295" s="188" t="s">
        <v>348</v>
      </c>
      <c r="D295" s="205" t="s">
        <v>65</v>
      </c>
    </row>
    <row r="296" spans="1:4" ht="11.25" hidden="1" customHeight="1">
      <c r="A296" s="756"/>
      <c r="B296" s="205">
        <v>281</v>
      </c>
      <c r="C296" s="188" t="s">
        <v>349</v>
      </c>
      <c r="D296" s="205" t="s">
        <v>65</v>
      </c>
    </row>
    <row r="297" spans="1:4" ht="11.25" hidden="1" customHeight="1"/>
  </sheetData>
  <sheetProtection sheet="1" objects="1" scenarios="1" selectLockedCells="1"/>
  <dataConsolidate/>
  <mergeCells count="24">
    <mergeCell ref="A78:A89"/>
    <mergeCell ref="A71:A73"/>
    <mergeCell ref="A90:A105"/>
    <mergeCell ref="A144:A148"/>
    <mergeCell ref="A117:A125"/>
    <mergeCell ref="A106:A116"/>
    <mergeCell ref="A126:A139"/>
    <mergeCell ref="A140:A143"/>
    <mergeCell ref="C4:D4"/>
    <mergeCell ref="A24:A34"/>
    <mergeCell ref="A35:A70"/>
    <mergeCell ref="A74:A77"/>
    <mergeCell ref="A8:A23"/>
    <mergeCell ref="A275:A293"/>
    <mergeCell ref="A294:A296"/>
    <mergeCell ref="A149:A163"/>
    <mergeCell ref="A185:A202"/>
    <mergeCell ref="A215:A241"/>
    <mergeCell ref="A203:A211"/>
    <mergeCell ref="A212:A214"/>
    <mergeCell ref="A242:A244"/>
    <mergeCell ref="A245:A264"/>
    <mergeCell ref="A164:A175"/>
    <mergeCell ref="A177:A184"/>
  </mergeCells>
  <phoneticPr fontId="3"/>
  <dataValidations count="2">
    <dataValidation type="list" allowBlank="1" showInputMessage="1" showErrorMessage="1" sqref="C4">
      <formula1>INDIRECT(A4)</formula1>
    </dataValidation>
    <dataValidation type="list" allowBlank="1" showInputMessage="1" showErrorMessage="1" sqref="A4">
      <formula1>分類</formula1>
    </dataValidation>
  </dataValidations>
  <hyperlinks>
    <hyperlink ref="C5" location="集計表!A1" display="③ 集計表を開きます。"/>
  </hyperlinks>
  <pageMargins left="0.70866141732283472" right="0.70866141732283472" top="0.74803149606299213" bottom="0.74803149606299213" header="0.31496062992125984" footer="0.31496062992125984"/>
  <pageSetup paperSize="9" scale="20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view="pageBreakPreview" zoomScaleNormal="100" zoomScaleSheetLayoutView="100" workbookViewId="0">
      <selection activeCell="F1" sqref="F1"/>
    </sheetView>
  </sheetViews>
  <sheetFormatPr defaultColWidth="3.125" defaultRowHeight="17.25" customHeight="1"/>
  <cols>
    <col min="1" max="1" width="0.125" style="1" customWidth="1"/>
    <col min="2" max="2" width="18.25" style="1" customWidth="1"/>
    <col min="3" max="7" width="13.5" style="1" customWidth="1"/>
    <col min="8" max="8" width="9.75" style="1" customWidth="1"/>
    <col min="9" max="16384" width="3.125" style="1"/>
  </cols>
  <sheetData>
    <row r="1" spans="1:8" ht="17.25" customHeight="1">
      <c r="B1" s="180" t="s">
        <v>636</v>
      </c>
      <c r="F1" s="176" t="s">
        <v>958</v>
      </c>
      <c r="G1" s="177" t="s">
        <v>977</v>
      </c>
    </row>
    <row r="2" spans="1:8" ht="17.25" customHeight="1">
      <c r="B2" s="769" t="str">
        <f>"○"&amp;ＴＯＰ!C4</f>
        <v>○</v>
      </c>
      <c r="C2" s="769"/>
      <c r="D2" s="769"/>
      <c r="E2" s="769"/>
      <c r="F2" s="769"/>
      <c r="G2" s="769"/>
      <c r="H2" s="708" t="e">
        <f>CONCATENATE("単位：",INDEX('H26'!A6:JZ6,ＴＯＰ!D2+2))</f>
        <v>#N/A</v>
      </c>
    </row>
    <row r="3" spans="1:8" s="155" customFormat="1" ht="17.25" customHeight="1">
      <c r="A3" s="156" t="s">
        <v>615</v>
      </c>
      <c r="B3" s="157" t="s">
        <v>617</v>
      </c>
      <c r="C3" s="158" t="s">
        <v>1051</v>
      </c>
      <c r="D3" s="158" t="s">
        <v>955</v>
      </c>
      <c r="E3" s="158" t="s">
        <v>956</v>
      </c>
      <c r="F3" s="158" t="s">
        <v>975</v>
      </c>
      <c r="G3" s="158" t="s">
        <v>1052</v>
      </c>
      <c r="H3" s="158" t="str">
        <f>G3&amp;"順位"</f>
        <v>H30順位</v>
      </c>
    </row>
    <row r="4" spans="1:8" ht="17.25" customHeight="1">
      <c r="A4" s="159">
        <v>12025</v>
      </c>
      <c r="B4" s="160" t="s">
        <v>902</v>
      </c>
      <c r="C4" s="161" t="e">
        <f ca="1">VLOOKUP($A4,INDIRECT(C$3&amp;"!$A:$JZ"),ＴＯＰ!$D$2+2)</f>
        <v>#N/A</v>
      </c>
      <c r="D4" s="161" t="e">
        <f ca="1">VLOOKUP($A4,INDIRECT(D$3&amp;"!$A:$JZ"),ＴＯＰ!$D$2+2)</f>
        <v>#N/A</v>
      </c>
      <c r="E4" s="161" t="e">
        <f ca="1">VLOOKUP($A4,INDIRECT(E$3&amp;"!$A:$JZ"),ＴＯＰ!$D$2+2)</f>
        <v>#N/A</v>
      </c>
      <c r="F4" s="161" t="e">
        <f ca="1">VLOOKUP($A4,INDIRECT(F$3&amp;"!$A:$JZ"),ＴＯＰ!$D$2+2)</f>
        <v>#N/A</v>
      </c>
      <c r="G4" s="161" t="e">
        <f ca="1">VLOOKUP($A4,INDIRECT(G$3&amp;"!$A:$JZ"),ＴＯＰ!$D$2+2)</f>
        <v>#N/A</v>
      </c>
      <c r="H4" s="707" t="e">
        <f ca="1">RANK(G4,$G$4:$G$57,0)+COUNTIF($G$4:$G4,G4)-1</f>
        <v>#N/A</v>
      </c>
    </row>
    <row r="5" spans="1:8" ht="17.25" customHeight="1">
      <c r="A5" s="159">
        <v>12041</v>
      </c>
      <c r="B5" s="162" t="s">
        <v>903</v>
      </c>
      <c r="C5" s="163" t="e">
        <f ca="1">VLOOKUP($A5,INDIRECT(C$3&amp;"!$A:$JZ"),ＴＯＰ!$D$2+2)</f>
        <v>#N/A</v>
      </c>
      <c r="D5" s="163" t="e">
        <f ca="1">VLOOKUP($A5,INDIRECT(D$3&amp;"!$A:$JZ"),ＴＯＰ!$D$2+2)</f>
        <v>#N/A</v>
      </c>
      <c r="E5" s="163" t="e">
        <f ca="1">VLOOKUP($A5,INDIRECT(E$3&amp;"!$A:$JZ"),ＴＯＰ!$D$2+2)</f>
        <v>#N/A</v>
      </c>
      <c r="F5" s="163" t="e">
        <f ca="1">VLOOKUP($A5,INDIRECT(F$3&amp;"!$A:$JZ"),ＴＯＰ!$D$2+2)</f>
        <v>#N/A</v>
      </c>
      <c r="G5" s="163" t="e">
        <f ca="1">VLOOKUP($A5,INDIRECT(G$3&amp;"!$A:$JZ"),ＴＯＰ!$D$2+2)</f>
        <v>#N/A</v>
      </c>
      <c r="H5" s="164" t="e">
        <f ca="1">RANK(G5,$G$4:$G$57,0)+COUNTIF($G$4:$G5,G5)-1</f>
        <v>#N/A</v>
      </c>
    </row>
    <row r="6" spans="1:8" ht="17.25" customHeight="1">
      <c r="A6" s="159">
        <v>22012</v>
      </c>
      <c r="B6" s="162" t="s">
        <v>904</v>
      </c>
      <c r="C6" s="163" t="e">
        <f ca="1">VLOOKUP($A6,INDIRECT(C$3&amp;"!$A:$JZ"),ＴＯＰ!$D$2+2)</f>
        <v>#N/A</v>
      </c>
      <c r="D6" s="163" t="e">
        <f ca="1">VLOOKUP($A6,INDIRECT(D$3&amp;"!$A:$JZ"),ＴＯＰ!$D$2+2)</f>
        <v>#N/A</v>
      </c>
      <c r="E6" s="163" t="e">
        <f ca="1">VLOOKUP($A6,INDIRECT(E$3&amp;"!$A:$JZ"),ＴＯＰ!$D$2+2)</f>
        <v>#N/A</v>
      </c>
      <c r="F6" s="163" t="e">
        <f ca="1">VLOOKUP($A6,INDIRECT(F$3&amp;"!$A:$JZ"),ＴＯＰ!$D$2+2)</f>
        <v>#N/A</v>
      </c>
      <c r="G6" s="163" t="e">
        <f ca="1">VLOOKUP($A6,INDIRECT(G$3&amp;"!$A:$JZ"),ＴＯＰ!$D$2+2)</f>
        <v>#N/A</v>
      </c>
      <c r="H6" s="164" t="e">
        <f ca="1">RANK(G6,$G$4:$G$57,0)+COUNTIF($G$4:$G6,G6)-1</f>
        <v>#N/A</v>
      </c>
    </row>
    <row r="7" spans="1:8" ht="17.25" customHeight="1">
      <c r="A7" s="159">
        <v>22039</v>
      </c>
      <c r="B7" s="162" t="s">
        <v>905</v>
      </c>
      <c r="C7" s="163" t="e">
        <f ca="1">VLOOKUP($A7,INDIRECT(C$3&amp;"!$A:$JZ"),ＴＯＰ!$D$2+2)</f>
        <v>#N/A</v>
      </c>
      <c r="D7" s="163" t="e">
        <f ca="1">VLOOKUP($A7,INDIRECT(D$3&amp;"!$A:$JZ"),ＴＯＰ!$D$2+2)</f>
        <v>#N/A</v>
      </c>
      <c r="E7" s="163" t="e">
        <f ca="1">VLOOKUP($A7,INDIRECT(E$3&amp;"!$A:$JZ"),ＴＯＰ!$D$2+2)</f>
        <v>#N/A</v>
      </c>
      <c r="F7" s="163" t="e">
        <f ca="1">VLOOKUP($A7,INDIRECT(F$3&amp;"!$A:$JZ"),ＴＯＰ!$D$2+2)</f>
        <v>#N/A</v>
      </c>
      <c r="G7" s="163" t="e">
        <f ca="1">VLOOKUP($A7,INDIRECT(G$3&amp;"!$A:$JZ"),ＴＯＰ!$D$2+2)</f>
        <v>#N/A</v>
      </c>
      <c r="H7" s="164" t="e">
        <f ca="1">RANK(G7,$G$4:$G$57,0)+COUNTIF($G$4:$G7,G7)-1</f>
        <v>#N/A</v>
      </c>
    </row>
    <row r="8" spans="1:8" ht="17.25" customHeight="1">
      <c r="A8" s="159">
        <v>32018</v>
      </c>
      <c r="B8" s="165" t="s">
        <v>906</v>
      </c>
      <c r="C8" s="166" t="e">
        <f ca="1">VLOOKUP($A8,INDIRECT(C$3&amp;"!$A:$JZ"),ＴＯＰ!$D$2+2)</f>
        <v>#N/A</v>
      </c>
      <c r="D8" s="166" t="e">
        <f ca="1">VLOOKUP($A8,INDIRECT(D$3&amp;"!$A:$JZ"),ＴＯＰ!$D$2+2)</f>
        <v>#N/A</v>
      </c>
      <c r="E8" s="166" t="e">
        <f ca="1">VLOOKUP($A8,INDIRECT(E$3&amp;"!$A:$JZ"),ＴＯＰ!$D$2+2)</f>
        <v>#N/A</v>
      </c>
      <c r="F8" s="166" t="e">
        <f ca="1">VLOOKUP($A8,INDIRECT(F$3&amp;"!$A:$JZ"),ＴＯＰ!$D$2+2)</f>
        <v>#N/A</v>
      </c>
      <c r="G8" s="166" t="e">
        <f ca="1">VLOOKUP($A8,INDIRECT(G$3&amp;"!$A:$JZ"),ＴＯＰ!$D$2+2)</f>
        <v>#N/A</v>
      </c>
      <c r="H8" s="167" t="e">
        <f ca="1">RANK(G8,$G$4:$G$57,0)+COUNTIF($G$4:$G8,G8)-1</f>
        <v>#N/A</v>
      </c>
    </row>
    <row r="9" spans="1:8" ht="17.25" customHeight="1">
      <c r="A9" s="159">
        <v>52019</v>
      </c>
      <c r="B9" s="162" t="s">
        <v>908</v>
      </c>
      <c r="C9" s="163" t="e">
        <f ca="1">VLOOKUP($A9,INDIRECT(C$3&amp;"!$A:$JZ"),ＴＯＰ!$D$2+2)</f>
        <v>#N/A</v>
      </c>
      <c r="D9" s="163" t="e">
        <f ca="1">VLOOKUP($A9,INDIRECT(D$3&amp;"!$A:$JZ"),ＴＯＰ!$D$2+2)</f>
        <v>#N/A</v>
      </c>
      <c r="E9" s="163" t="e">
        <f ca="1">VLOOKUP($A9,INDIRECT(E$3&amp;"!$A:$JZ"),ＴＯＰ!$D$2+2)</f>
        <v>#N/A</v>
      </c>
      <c r="F9" s="163" t="e">
        <f ca="1">VLOOKUP($A9,INDIRECT(F$3&amp;"!$A:$JZ"),ＴＯＰ!$D$2+2)</f>
        <v>#N/A</v>
      </c>
      <c r="G9" s="163" t="e">
        <f ca="1">VLOOKUP($A9,INDIRECT(G$3&amp;"!$A:$JZ"),ＴＯＰ!$D$2+2)</f>
        <v>#N/A</v>
      </c>
      <c r="H9" s="164" t="e">
        <f ca="1">RANK(G9,$G$4:$G$57,0)+COUNTIF($G$4:$G9,G9)-1</f>
        <v>#N/A</v>
      </c>
    </row>
    <row r="10" spans="1:8" ht="17.25" customHeight="1">
      <c r="A10" s="159">
        <v>72010</v>
      </c>
      <c r="B10" s="162" t="s">
        <v>968</v>
      </c>
      <c r="C10" s="163" t="e">
        <f ca="1">VLOOKUP($A10,INDIRECT(C$3&amp;"!$A:$JZ"),ＴＯＰ!$D$2+2)</f>
        <v>#N/A</v>
      </c>
      <c r="D10" s="163" t="e">
        <f ca="1">VLOOKUP($A10,INDIRECT(D$3&amp;"!$A:$JZ"),ＴＯＰ!$D$2+2)</f>
        <v>#N/A</v>
      </c>
      <c r="E10" s="163" t="e">
        <f ca="1">VLOOKUP($A10,INDIRECT(E$3&amp;"!$A:$JZ"),ＴＯＰ!$D$2+2)</f>
        <v>#N/A</v>
      </c>
      <c r="F10" s="163" t="e">
        <f ca="1">VLOOKUP($A10,INDIRECT(F$3&amp;"!$A:$JZ"),ＴＯＰ!$D$2+2)</f>
        <v>#N/A</v>
      </c>
      <c r="G10" s="163" t="e">
        <f ca="1">VLOOKUP($A10,INDIRECT(G$3&amp;"!$A:$JZ"),ＴＯＰ!$D$2+2)</f>
        <v>#N/A</v>
      </c>
      <c r="H10" s="164" t="e">
        <f ca="1">RANK(G10,$G$4:$G$57,0)+COUNTIF($G$4:$G10,G10)-1</f>
        <v>#N/A</v>
      </c>
    </row>
    <row r="11" spans="1:8" ht="17.25" customHeight="1">
      <c r="A11" s="159">
        <v>72036</v>
      </c>
      <c r="B11" s="162" t="s">
        <v>909</v>
      </c>
      <c r="C11" s="163" t="e">
        <f ca="1">VLOOKUP($A11,INDIRECT(C$3&amp;"!$A:$JZ"),ＴＯＰ!$D$2+2)</f>
        <v>#N/A</v>
      </c>
      <c r="D11" s="163" t="e">
        <f ca="1">VLOOKUP($A11,INDIRECT(D$3&amp;"!$A:$JZ"),ＴＯＰ!$D$2+2)</f>
        <v>#N/A</v>
      </c>
      <c r="E11" s="163" t="e">
        <f ca="1">VLOOKUP($A11,INDIRECT(E$3&amp;"!$A:$JZ"),ＴＯＰ!$D$2+2)</f>
        <v>#N/A</v>
      </c>
      <c r="F11" s="163" t="e">
        <f ca="1">VLOOKUP($A11,INDIRECT(F$3&amp;"!$A:$JZ"),ＴＯＰ!$D$2+2)</f>
        <v>#N/A</v>
      </c>
      <c r="G11" s="163" t="e">
        <f ca="1">VLOOKUP($A11,INDIRECT(G$3&amp;"!$A:$JZ"),ＴＯＰ!$D$2+2)</f>
        <v>#N/A</v>
      </c>
      <c r="H11" s="164" t="e">
        <f ca="1">RANK(G11,$G$4:$G$57,0)+COUNTIF($G$4:$G11,G11)-1</f>
        <v>#N/A</v>
      </c>
    </row>
    <row r="12" spans="1:8" ht="17.25" customHeight="1">
      <c r="A12" s="159">
        <v>72044</v>
      </c>
      <c r="B12" s="162" t="s">
        <v>910</v>
      </c>
      <c r="C12" s="163" t="e">
        <f ca="1">VLOOKUP($A12,INDIRECT(C$3&amp;"!$A:$JZ"),ＴＯＰ!$D$2+2)</f>
        <v>#N/A</v>
      </c>
      <c r="D12" s="163" t="e">
        <f ca="1">VLOOKUP($A12,INDIRECT(D$3&amp;"!$A:$JZ"),ＴＯＰ!$D$2+2)</f>
        <v>#N/A</v>
      </c>
      <c r="E12" s="163" t="e">
        <f ca="1">VLOOKUP($A12,INDIRECT(E$3&amp;"!$A:$JZ"),ＴＯＰ!$D$2+2)</f>
        <v>#N/A</v>
      </c>
      <c r="F12" s="163" t="e">
        <f ca="1">VLOOKUP($A12,INDIRECT(F$3&amp;"!$A:$JZ"),ＴＯＰ!$D$2+2)</f>
        <v>#N/A</v>
      </c>
      <c r="G12" s="163" t="e">
        <f ca="1">VLOOKUP($A12,INDIRECT(G$3&amp;"!$A:$JZ"),ＴＯＰ!$D$2+2)</f>
        <v>#N/A</v>
      </c>
      <c r="H12" s="164" t="e">
        <f ca="1">RANK(G12,$G$4:$G$57,0)+COUNTIF($G$4:$G12,G12)-1</f>
        <v>#N/A</v>
      </c>
    </row>
    <row r="13" spans="1:8" ht="17.25" customHeight="1">
      <c r="A13" s="159">
        <v>92011</v>
      </c>
      <c r="B13" s="162" t="s">
        <v>535</v>
      </c>
      <c r="C13" s="163" t="e">
        <f ca="1">VLOOKUP($A13,INDIRECT(C$3&amp;"!$A:$JZ"),ＴＯＰ!$D$2+2)</f>
        <v>#N/A</v>
      </c>
      <c r="D13" s="163" t="e">
        <f ca="1">VLOOKUP($A13,INDIRECT(D$3&amp;"!$A:$JZ"),ＴＯＰ!$D$2+2)</f>
        <v>#N/A</v>
      </c>
      <c r="E13" s="163" t="e">
        <f ca="1">VLOOKUP($A13,INDIRECT(E$3&amp;"!$A:$JZ"),ＴＯＰ!$D$2+2)</f>
        <v>#N/A</v>
      </c>
      <c r="F13" s="163" t="e">
        <f ca="1">VLOOKUP($A13,INDIRECT(F$3&amp;"!$A:$JZ"),ＴＯＰ!$D$2+2)</f>
        <v>#N/A</v>
      </c>
      <c r="G13" s="163" t="e">
        <f ca="1">VLOOKUP($A13,INDIRECT(G$3&amp;"!$A:$JZ"),ＴＯＰ!$D$2+2)</f>
        <v>#N/A</v>
      </c>
      <c r="H13" s="164" t="e">
        <f ca="1">RANK(G13,$G$4:$G$57,0)+COUNTIF($G$4:$G13,G13)-1</f>
        <v>#N/A</v>
      </c>
    </row>
    <row r="14" spans="1:8" ht="17.25" customHeight="1">
      <c r="A14" s="159">
        <v>102016</v>
      </c>
      <c r="B14" s="162" t="s">
        <v>911</v>
      </c>
      <c r="C14" s="163" t="e">
        <f ca="1">VLOOKUP($A14,INDIRECT(C$3&amp;"!$A:$JZ"),ＴＯＰ!$D$2+2)</f>
        <v>#N/A</v>
      </c>
      <c r="D14" s="163" t="e">
        <f ca="1">VLOOKUP($A14,INDIRECT(D$3&amp;"!$A:$JZ"),ＴＯＰ!$D$2+2)</f>
        <v>#N/A</v>
      </c>
      <c r="E14" s="163" t="e">
        <f ca="1">VLOOKUP($A14,INDIRECT(E$3&amp;"!$A:$JZ"),ＴＯＰ!$D$2+2)</f>
        <v>#N/A</v>
      </c>
      <c r="F14" s="163" t="e">
        <f ca="1">VLOOKUP($A14,INDIRECT(F$3&amp;"!$A:$JZ"),ＴＯＰ!$D$2+2)</f>
        <v>#N/A</v>
      </c>
      <c r="G14" s="163" t="e">
        <f ca="1">VLOOKUP($A14,INDIRECT(G$3&amp;"!$A:$JZ"),ＴＯＰ!$D$2+2)</f>
        <v>#N/A</v>
      </c>
      <c r="H14" s="164" t="e">
        <f ca="1">RANK(G14,$G$4:$G$57,0)+COUNTIF($G$4:$G14,G14)-1</f>
        <v>#N/A</v>
      </c>
    </row>
    <row r="15" spans="1:8" ht="17.25" customHeight="1">
      <c r="A15" s="159">
        <v>102024</v>
      </c>
      <c r="B15" s="162" t="s">
        <v>912</v>
      </c>
      <c r="C15" s="163" t="e">
        <f ca="1">VLOOKUP($A15,INDIRECT(C$3&amp;"!$A:$JZ"),ＴＯＰ!$D$2+2)</f>
        <v>#N/A</v>
      </c>
      <c r="D15" s="163" t="e">
        <f ca="1">VLOOKUP($A15,INDIRECT(D$3&amp;"!$A:$JZ"),ＴＯＰ!$D$2+2)</f>
        <v>#N/A</v>
      </c>
      <c r="E15" s="163" t="e">
        <f ca="1">VLOOKUP($A15,INDIRECT(E$3&amp;"!$A:$JZ"),ＴＯＰ!$D$2+2)</f>
        <v>#N/A</v>
      </c>
      <c r="F15" s="163" t="e">
        <f ca="1">VLOOKUP($A15,INDIRECT(F$3&amp;"!$A:$JZ"),ＴＯＰ!$D$2+2)</f>
        <v>#N/A</v>
      </c>
      <c r="G15" s="163" t="e">
        <f ca="1">VLOOKUP($A15,INDIRECT(G$3&amp;"!$A:$JZ"),ＴＯＰ!$D$2+2)</f>
        <v>#N/A</v>
      </c>
      <c r="H15" s="164" t="e">
        <f ca="1">RANK(G15,$G$4:$G$57,0)+COUNTIF($G$4:$G15,G15)-1</f>
        <v>#N/A</v>
      </c>
    </row>
    <row r="16" spans="1:8" ht="17.25" customHeight="1">
      <c r="A16" s="159">
        <v>112011</v>
      </c>
      <c r="B16" s="162" t="s">
        <v>913</v>
      </c>
      <c r="C16" s="163" t="e">
        <f ca="1">VLOOKUP($A16,INDIRECT(C$3&amp;"!$A:$JZ"),ＴＯＰ!$D$2+2)</f>
        <v>#N/A</v>
      </c>
      <c r="D16" s="163" t="e">
        <f ca="1">VLOOKUP($A16,INDIRECT(D$3&amp;"!$A:$JZ"),ＴＯＰ!$D$2+2)</f>
        <v>#N/A</v>
      </c>
      <c r="E16" s="163" t="e">
        <f ca="1">VLOOKUP($A16,INDIRECT(E$3&amp;"!$A:$JZ"),ＴＯＰ!$D$2+2)</f>
        <v>#N/A</v>
      </c>
      <c r="F16" s="163" t="e">
        <f ca="1">VLOOKUP($A16,INDIRECT(F$3&amp;"!$A:$JZ"),ＴＯＰ!$D$2+2)</f>
        <v>#N/A</v>
      </c>
      <c r="G16" s="163" t="e">
        <f ca="1">VLOOKUP($A16,INDIRECT(G$3&amp;"!$A:$JZ"),ＴＯＰ!$D$2+2)</f>
        <v>#N/A</v>
      </c>
      <c r="H16" s="164" t="e">
        <f ca="1">RANK(G16,$G$4:$G$57,0)+COUNTIF($G$4:$G16,G16)-1</f>
        <v>#N/A</v>
      </c>
    </row>
    <row r="17" spans="1:8" ht="17.25" customHeight="1">
      <c r="A17" s="159">
        <v>112038</v>
      </c>
      <c r="B17" s="162" t="s">
        <v>967</v>
      </c>
      <c r="C17" s="163" t="e">
        <f ca="1">VLOOKUP($A17,INDIRECT(C$3&amp;"!$A:$JZ"),ＴＯＰ!$D$2+2)</f>
        <v>#N/A</v>
      </c>
      <c r="D17" s="163" t="e">
        <f ca="1">VLOOKUP($A17,INDIRECT(D$3&amp;"!$A:$JZ"),ＴＯＰ!$D$2+2)</f>
        <v>#N/A</v>
      </c>
      <c r="E17" s="163" t="e">
        <f ca="1">VLOOKUP($A17,INDIRECT(E$3&amp;"!$A:$JZ"),ＴＯＰ!$D$2+2)</f>
        <v>#N/A</v>
      </c>
      <c r="F17" s="163" t="e">
        <f ca="1">VLOOKUP($A17,INDIRECT(F$3&amp;"!$A:$JZ"),ＴＯＰ!$D$2+2)</f>
        <v>#N/A</v>
      </c>
      <c r="G17" s="163" t="e">
        <f ca="1">VLOOKUP($A17,INDIRECT(G$3&amp;"!$A:$JZ"),ＴＯＰ!$D$2+2)</f>
        <v>#N/A</v>
      </c>
      <c r="H17" s="164" t="e">
        <f ca="1">RANK(G17,$G$4:$G$57,0)+COUNTIF($G$4:$G17,G17)-1</f>
        <v>#N/A</v>
      </c>
    </row>
    <row r="18" spans="1:8" ht="17.25" customHeight="1">
      <c r="A18" s="159">
        <v>112224</v>
      </c>
      <c r="B18" s="162" t="s">
        <v>914</v>
      </c>
      <c r="C18" s="163" t="e">
        <f ca="1">VLOOKUP($A18,INDIRECT(C$3&amp;"!$A:$JZ"),ＴＯＰ!$D$2+2)</f>
        <v>#N/A</v>
      </c>
      <c r="D18" s="163" t="e">
        <f ca="1">VLOOKUP($A18,INDIRECT(D$3&amp;"!$A:$JZ"),ＴＯＰ!$D$2+2)</f>
        <v>#N/A</v>
      </c>
      <c r="E18" s="163" t="e">
        <f ca="1">VLOOKUP($A18,INDIRECT(E$3&amp;"!$A:$JZ"),ＴＯＰ!$D$2+2)</f>
        <v>#N/A</v>
      </c>
      <c r="F18" s="163" t="e">
        <f ca="1">VLOOKUP($A18,INDIRECT(F$3&amp;"!$A:$JZ"),ＴＯＰ!$D$2+2)</f>
        <v>#N/A</v>
      </c>
      <c r="G18" s="163" t="e">
        <f ca="1">VLOOKUP($A18,INDIRECT(G$3&amp;"!$A:$JZ"),ＴＯＰ!$D$2+2)</f>
        <v>#N/A</v>
      </c>
      <c r="H18" s="164" t="e">
        <f ca="1">RANK(G18,$G$4:$G$57,0)+COUNTIF($G$4:$G18,G18)-1</f>
        <v>#N/A</v>
      </c>
    </row>
    <row r="19" spans="1:8" ht="17.25" customHeight="1">
      <c r="A19" s="159">
        <v>122041</v>
      </c>
      <c r="B19" s="162" t="s">
        <v>916</v>
      </c>
      <c r="C19" s="163" t="e">
        <f ca="1">VLOOKUP($A19,INDIRECT(C$3&amp;"!$A:$JZ"),ＴＯＰ!$D$2+2)</f>
        <v>#N/A</v>
      </c>
      <c r="D19" s="163" t="e">
        <f ca="1">VLOOKUP($A19,INDIRECT(D$3&amp;"!$A:$JZ"),ＴＯＰ!$D$2+2)</f>
        <v>#N/A</v>
      </c>
      <c r="E19" s="163" t="e">
        <f ca="1">VLOOKUP($A19,INDIRECT(E$3&amp;"!$A:$JZ"),ＴＯＰ!$D$2+2)</f>
        <v>#N/A</v>
      </c>
      <c r="F19" s="163" t="e">
        <f ca="1">VLOOKUP($A19,INDIRECT(F$3&amp;"!$A:$JZ"),ＴＯＰ!$D$2+2)</f>
        <v>#N/A</v>
      </c>
      <c r="G19" s="163" t="e">
        <f ca="1">VLOOKUP($A19,INDIRECT(G$3&amp;"!$A:$JZ"),ＴＯＰ!$D$2+2)</f>
        <v>#N/A</v>
      </c>
      <c r="H19" s="164" t="e">
        <f ca="1">RANK(G19,$G$4:$G$57,0)+COUNTIF($G$4:$G19,G19)-1</f>
        <v>#N/A</v>
      </c>
    </row>
    <row r="20" spans="1:8" ht="17.25" customHeight="1">
      <c r="A20" s="159">
        <v>122173</v>
      </c>
      <c r="B20" s="162" t="s">
        <v>918</v>
      </c>
      <c r="C20" s="163" t="e">
        <f ca="1">VLOOKUP($A20,INDIRECT(C$3&amp;"!$A:$JZ"),ＴＯＰ!$D$2+2)</f>
        <v>#N/A</v>
      </c>
      <c r="D20" s="163" t="e">
        <f ca="1">VLOOKUP($A20,INDIRECT(D$3&amp;"!$A:$JZ"),ＴＯＰ!$D$2+2)</f>
        <v>#N/A</v>
      </c>
      <c r="E20" s="163" t="e">
        <f ca="1">VLOOKUP($A20,INDIRECT(E$3&amp;"!$A:$JZ"),ＴＯＰ!$D$2+2)</f>
        <v>#N/A</v>
      </c>
      <c r="F20" s="163" t="e">
        <f ca="1">VLOOKUP($A20,INDIRECT(F$3&amp;"!$A:$JZ"),ＴＯＰ!$D$2+2)</f>
        <v>#N/A</v>
      </c>
      <c r="G20" s="163" t="e">
        <f ca="1">VLOOKUP($A20,INDIRECT(G$3&amp;"!$A:$JZ"),ＴＯＰ!$D$2+2)</f>
        <v>#N/A</v>
      </c>
      <c r="H20" s="164" t="e">
        <f ca="1">RANK(G20,$G$4:$G$57,0)+COUNTIF($G$4:$G20,G20)-1</f>
        <v>#N/A</v>
      </c>
    </row>
    <row r="21" spans="1:8" ht="17.25" customHeight="1">
      <c r="A21" s="159">
        <v>132012</v>
      </c>
      <c r="B21" s="162" t="s">
        <v>919</v>
      </c>
      <c r="C21" s="163" t="e">
        <f ca="1">VLOOKUP($A21,INDIRECT(C$3&amp;"!$A:$JZ"),ＴＯＰ!$D$2+2)</f>
        <v>#N/A</v>
      </c>
      <c r="D21" s="163" t="e">
        <f ca="1">VLOOKUP($A21,INDIRECT(D$3&amp;"!$A:$JZ"),ＴＯＰ!$D$2+2)</f>
        <v>#N/A</v>
      </c>
      <c r="E21" s="163" t="e">
        <f ca="1">VLOOKUP($A21,INDIRECT(E$3&amp;"!$A:$JZ"),ＴＯＰ!$D$2+2)</f>
        <v>#N/A</v>
      </c>
      <c r="F21" s="163" t="e">
        <f ca="1">VLOOKUP($A21,INDIRECT(F$3&amp;"!$A:$JZ"),ＴＯＰ!$D$2+2)</f>
        <v>#N/A</v>
      </c>
      <c r="G21" s="163" t="e">
        <f ca="1">VLOOKUP($A21,INDIRECT(G$3&amp;"!$A:$JZ"),ＴＯＰ!$D$2+2)</f>
        <v>#N/A</v>
      </c>
      <c r="H21" s="164" t="e">
        <f ca="1">RANK(G21,$G$4:$G$57,0)+COUNTIF($G$4:$G21,G21)-1</f>
        <v>#N/A</v>
      </c>
    </row>
    <row r="22" spans="1:8" ht="17.25" customHeight="1">
      <c r="A22" s="159">
        <v>142018</v>
      </c>
      <c r="B22" s="162" t="s">
        <v>920</v>
      </c>
      <c r="C22" s="163" t="e">
        <f ca="1">VLOOKUP($A22,INDIRECT(C$3&amp;"!$A:$JZ"),ＴＯＰ!$D$2+2)</f>
        <v>#N/A</v>
      </c>
      <c r="D22" s="163" t="e">
        <f ca="1">VLOOKUP($A22,INDIRECT(D$3&amp;"!$A:$JZ"),ＴＯＰ!$D$2+2)</f>
        <v>#N/A</v>
      </c>
      <c r="E22" s="163" t="e">
        <f ca="1">VLOOKUP($A22,INDIRECT(E$3&amp;"!$A:$JZ"),ＴＯＰ!$D$2+2)</f>
        <v>#N/A</v>
      </c>
      <c r="F22" s="163" t="e">
        <f ca="1">VLOOKUP($A22,INDIRECT(F$3&amp;"!$A:$JZ"),ＴＯＰ!$D$2+2)</f>
        <v>#N/A</v>
      </c>
      <c r="G22" s="163" t="e">
        <f ca="1">VLOOKUP($A22,INDIRECT(G$3&amp;"!$A:$JZ"),ＴＯＰ!$D$2+2)</f>
        <v>#N/A</v>
      </c>
      <c r="H22" s="164" t="e">
        <f ca="1">RANK(G22,$G$4:$G$57,0)+COUNTIF($G$4:$G22,G22)-1</f>
        <v>#N/A</v>
      </c>
    </row>
    <row r="23" spans="1:8" ht="17.25" customHeight="1">
      <c r="A23" s="159">
        <v>162019</v>
      </c>
      <c r="B23" s="162" t="s">
        <v>921</v>
      </c>
      <c r="C23" s="163" t="e">
        <f ca="1">VLOOKUP($A23,INDIRECT(C$3&amp;"!$A:$JZ"),ＴＯＰ!$D$2+2)</f>
        <v>#N/A</v>
      </c>
      <c r="D23" s="163" t="e">
        <f ca="1">VLOOKUP($A23,INDIRECT(D$3&amp;"!$A:$JZ"),ＴＯＰ!$D$2+2)</f>
        <v>#N/A</v>
      </c>
      <c r="E23" s="163" t="e">
        <f ca="1">VLOOKUP($A23,INDIRECT(E$3&amp;"!$A:$JZ"),ＴＯＰ!$D$2+2)</f>
        <v>#N/A</v>
      </c>
      <c r="F23" s="163" t="e">
        <f ca="1">VLOOKUP($A23,INDIRECT(F$3&amp;"!$A:$JZ"),ＴＯＰ!$D$2+2)</f>
        <v>#N/A</v>
      </c>
      <c r="G23" s="163" t="e">
        <f ca="1">VLOOKUP($A23,INDIRECT(G$3&amp;"!$A:$JZ"),ＴＯＰ!$D$2+2)</f>
        <v>#N/A</v>
      </c>
      <c r="H23" s="164" t="e">
        <f ca="1">RANK(G23,$G$4:$G$57,0)+COUNTIF($G$4:$G23,G23)-1</f>
        <v>#N/A</v>
      </c>
    </row>
    <row r="24" spans="1:8" ht="17.25" customHeight="1">
      <c r="A24" s="159">
        <v>172014</v>
      </c>
      <c r="B24" s="162" t="s">
        <v>922</v>
      </c>
      <c r="C24" s="163" t="e">
        <f ca="1">VLOOKUP($A24,INDIRECT(C$3&amp;"!$A:$JZ"),ＴＯＰ!$D$2+2)</f>
        <v>#N/A</v>
      </c>
      <c r="D24" s="163" t="e">
        <f ca="1">VLOOKUP($A24,INDIRECT(D$3&amp;"!$A:$JZ"),ＴＯＰ!$D$2+2)</f>
        <v>#N/A</v>
      </c>
      <c r="E24" s="163" t="e">
        <f ca="1">VLOOKUP($A24,INDIRECT(E$3&amp;"!$A:$JZ"),ＴＯＰ!$D$2+2)</f>
        <v>#N/A</v>
      </c>
      <c r="F24" s="163" t="e">
        <f ca="1">VLOOKUP($A24,INDIRECT(F$3&amp;"!$A:$JZ"),ＴＯＰ!$D$2+2)</f>
        <v>#N/A</v>
      </c>
      <c r="G24" s="163" t="e">
        <f ca="1">VLOOKUP($A24,INDIRECT(G$3&amp;"!$A:$JZ"),ＴＯＰ!$D$2+2)</f>
        <v>#N/A</v>
      </c>
      <c r="H24" s="164" t="e">
        <f ca="1">RANK(G24,$G$4:$G$57,0)+COUNTIF($G$4:$G24,G24)-1</f>
        <v>#N/A</v>
      </c>
    </row>
    <row r="25" spans="1:8" ht="17.25" customHeight="1">
      <c r="A25" s="159">
        <v>202011</v>
      </c>
      <c r="B25" s="168" t="s">
        <v>923</v>
      </c>
      <c r="C25" s="163" t="e">
        <f ca="1">VLOOKUP($A25,INDIRECT(C$3&amp;"!$A:$JZ"),ＴＯＰ!$D$2+2)</f>
        <v>#N/A</v>
      </c>
      <c r="D25" s="163" t="e">
        <f ca="1">VLOOKUP($A25,INDIRECT(D$3&amp;"!$A:$JZ"),ＴＯＰ!$D$2+2)</f>
        <v>#N/A</v>
      </c>
      <c r="E25" s="163" t="e">
        <f ca="1">VLOOKUP($A25,INDIRECT(E$3&amp;"!$A:$JZ"),ＴＯＰ!$D$2+2)</f>
        <v>#N/A</v>
      </c>
      <c r="F25" s="163" t="e">
        <f ca="1">VLOOKUP($A25,INDIRECT(F$3&amp;"!$A:$JZ"),ＴＯＰ!$D$2+2)</f>
        <v>#N/A</v>
      </c>
      <c r="G25" s="163" t="e">
        <f ca="1">VLOOKUP($A25,INDIRECT(G$3&amp;"!$A:$JZ"),ＴＯＰ!$D$2+2)</f>
        <v>#N/A</v>
      </c>
      <c r="H25" s="164" t="e">
        <f ca="1">RANK(G25,$G$4:$G$57,0)+COUNTIF($G$4:$G25,G25)-1</f>
        <v>#N/A</v>
      </c>
    </row>
    <row r="26" spans="1:8" ht="17.25" customHeight="1">
      <c r="A26" s="159">
        <v>210005</v>
      </c>
      <c r="B26" s="162" t="s">
        <v>925</v>
      </c>
      <c r="C26" s="163" t="e">
        <f ca="1">VLOOKUP($A26,INDIRECT(C$3&amp;"!$A:$JZ"),ＴＯＰ!$D$2+2)</f>
        <v>#N/A</v>
      </c>
      <c r="D26" s="163" t="e">
        <f ca="1">VLOOKUP($A26,INDIRECT(D$3&amp;"!$A:$JZ"),ＴＯＰ!$D$2+2)</f>
        <v>#N/A</v>
      </c>
      <c r="E26" s="163" t="e">
        <f ca="1">VLOOKUP($A26,INDIRECT(E$3&amp;"!$A:$JZ"),ＴＯＰ!$D$2+2)</f>
        <v>#N/A</v>
      </c>
      <c r="F26" s="163" t="e">
        <f ca="1">VLOOKUP($A26,INDIRECT(F$3&amp;"!$A:$JZ"),ＴＯＰ!$D$2+2)</f>
        <v>#N/A</v>
      </c>
      <c r="G26" s="163" t="e">
        <f ca="1">VLOOKUP($A26,INDIRECT(G$3&amp;"!$A:$JZ"),ＴＯＰ!$D$2+2)</f>
        <v>#N/A</v>
      </c>
      <c r="H26" s="164" t="e">
        <f ca="1">RANK(G26,$G$4:$G$57,0)+COUNTIF($G$4:$G26,G26)-1</f>
        <v>#N/A</v>
      </c>
    </row>
    <row r="27" spans="1:8" ht="17.25" customHeight="1">
      <c r="A27" s="159">
        <v>232017</v>
      </c>
      <c r="B27" s="162" t="s">
        <v>926</v>
      </c>
      <c r="C27" s="163" t="e">
        <f ca="1">VLOOKUP($A27,INDIRECT(C$3&amp;"!$A:$JZ"),ＴＯＰ!$D$2+2)</f>
        <v>#N/A</v>
      </c>
      <c r="D27" s="163" t="e">
        <f ca="1">VLOOKUP($A27,INDIRECT(D$3&amp;"!$A:$JZ"),ＴＯＰ!$D$2+2)</f>
        <v>#N/A</v>
      </c>
      <c r="E27" s="163" t="e">
        <f ca="1">VLOOKUP($A27,INDIRECT(E$3&amp;"!$A:$JZ"),ＴＯＰ!$D$2+2)</f>
        <v>#N/A</v>
      </c>
      <c r="F27" s="163" t="e">
        <f ca="1">VLOOKUP($A27,INDIRECT(F$3&amp;"!$A:$JZ"),ＴＯＰ!$D$2+2)</f>
        <v>#N/A</v>
      </c>
      <c r="G27" s="163" t="e">
        <f ca="1">VLOOKUP($A27,INDIRECT(G$3&amp;"!$A:$JZ"),ＴＯＰ!$D$2+2)</f>
        <v>#N/A</v>
      </c>
      <c r="H27" s="164" t="e">
        <f ca="1">RANK(G27,$G$4:$G$57,0)+COUNTIF($G$4:$G27,G27)-1</f>
        <v>#N/A</v>
      </c>
    </row>
    <row r="28" spans="1:8" ht="17.25" customHeight="1">
      <c r="A28" s="159">
        <v>232025</v>
      </c>
      <c r="B28" s="162" t="s">
        <v>927</v>
      </c>
      <c r="C28" s="163" t="e">
        <f ca="1">VLOOKUP($A28,INDIRECT(C$3&amp;"!$A:$JZ"),ＴＯＰ!$D$2+2)</f>
        <v>#N/A</v>
      </c>
      <c r="D28" s="163" t="e">
        <f ca="1">VLOOKUP($A28,INDIRECT(D$3&amp;"!$A:$JZ"),ＴＯＰ!$D$2+2)</f>
        <v>#N/A</v>
      </c>
      <c r="E28" s="163" t="e">
        <f ca="1">VLOOKUP($A28,INDIRECT(E$3&amp;"!$A:$JZ"),ＴＯＰ!$D$2+2)</f>
        <v>#N/A</v>
      </c>
      <c r="F28" s="163" t="e">
        <f ca="1">VLOOKUP($A28,INDIRECT(F$3&amp;"!$A:$JZ"),ＴＯＰ!$D$2+2)</f>
        <v>#N/A</v>
      </c>
      <c r="G28" s="163" t="e">
        <f ca="1">VLOOKUP($A28,INDIRECT(G$3&amp;"!$A:$JZ"),ＴＯＰ!$D$2+2)</f>
        <v>#N/A</v>
      </c>
      <c r="H28" s="164" t="e">
        <f ca="1">RANK(G28,$G$4:$G$57,0)+COUNTIF($G$4:$G28,G28)-1</f>
        <v>#N/A</v>
      </c>
    </row>
    <row r="29" spans="1:8" ht="17.25" customHeight="1">
      <c r="A29" s="159">
        <v>232114</v>
      </c>
      <c r="B29" s="162" t="s">
        <v>928</v>
      </c>
      <c r="C29" s="163" t="e">
        <f ca="1">VLOOKUP($A29,INDIRECT(C$3&amp;"!$A:$JZ"),ＴＯＰ!$D$2+2)</f>
        <v>#N/A</v>
      </c>
      <c r="D29" s="163" t="e">
        <f ca="1">VLOOKUP($A29,INDIRECT(D$3&amp;"!$A:$JZ"),ＴＯＰ!$D$2+2)</f>
        <v>#N/A</v>
      </c>
      <c r="E29" s="163" t="e">
        <f ca="1">VLOOKUP($A29,INDIRECT(E$3&amp;"!$A:$JZ"),ＴＯＰ!$D$2+2)</f>
        <v>#N/A</v>
      </c>
      <c r="F29" s="163" t="e">
        <f ca="1">VLOOKUP($A29,INDIRECT(F$3&amp;"!$A:$JZ"),ＴＯＰ!$D$2+2)</f>
        <v>#N/A</v>
      </c>
      <c r="G29" s="163" t="e">
        <f ca="1">VLOOKUP($A29,INDIRECT(G$3&amp;"!$A:$JZ"),ＴＯＰ!$D$2+2)</f>
        <v>#N/A</v>
      </c>
      <c r="H29" s="164" t="e">
        <f ca="1">RANK(G29,$G$4:$G$57,0)+COUNTIF($G$4:$G29,G29)-1</f>
        <v>#N/A</v>
      </c>
    </row>
    <row r="30" spans="1:8" ht="17.25" customHeight="1">
      <c r="A30" s="159">
        <v>252018</v>
      </c>
      <c r="B30" s="162" t="s">
        <v>929</v>
      </c>
      <c r="C30" s="163" t="e">
        <f ca="1">VLOOKUP($A30,INDIRECT(C$3&amp;"!$A:$JZ"),ＴＯＰ!$D$2+2)</f>
        <v>#N/A</v>
      </c>
      <c r="D30" s="163" t="e">
        <f ca="1">VLOOKUP($A30,INDIRECT(D$3&amp;"!$A:$JZ"),ＴＯＰ!$D$2+2)</f>
        <v>#N/A</v>
      </c>
      <c r="E30" s="163" t="e">
        <f ca="1">VLOOKUP($A30,INDIRECT(E$3&amp;"!$A:$JZ"),ＴＯＰ!$D$2+2)</f>
        <v>#N/A</v>
      </c>
      <c r="F30" s="163" t="e">
        <f ca="1">VLOOKUP($A30,INDIRECT(F$3&amp;"!$A:$JZ"),ＴＯＰ!$D$2+2)</f>
        <v>#N/A</v>
      </c>
      <c r="G30" s="163" t="e">
        <f ca="1">VLOOKUP($A30,INDIRECT(G$3&amp;"!$A:$JZ"),ＴＯＰ!$D$2+2)</f>
        <v>#N/A</v>
      </c>
      <c r="H30" s="164" t="e">
        <f ca="1">RANK(G30,$G$4:$G$57,0)+COUNTIF($G$4:$G30,G30)-1</f>
        <v>#N/A</v>
      </c>
    </row>
    <row r="31" spans="1:8" ht="17.25" customHeight="1">
      <c r="A31" s="159">
        <v>272035</v>
      </c>
      <c r="B31" s="162" t="s">
        <v>930</v>
      </c>
      <c r="C31" s="163" t="e">
        <f ca="1">VLOOKUP($A31,INDIRECT(C$3&amp;"!$A:$JZ"),ＴＯＰ!$D$2+2)</f>
        <v>#N/A</v>
      </c>
      <c r="D31" s="163" t="e">
        <f ca="1">VLOOKUP($A31,INDIRECT(D$3&amp;"!$A:$JZ"),ＴＯＰ!$D$2+2)</f>
        <v>#N/A</v>
      </c>
      <c r="E31" s="163" t="e">
        <f ca="1">VLOOKUP($A31,INDIRECT(E$3&amp;"!$A:$JZ"),ＴＯＰ!$D$2+2)</f>
        <v>#N/A</v>
      </c>
      <c r="F31" s="163" t="e">
        <f ca="1">VLOOKUP($A31,INDIRECT(F$3&amp;"!$A:$JZ"),ＴＯＰ!$D$2+2)</f>
        <v>#N/A</v>
      </c>
      <c r="G31" s="163" t="e">
        <f ca="1">VLOOKUP($A31,INDIRECT(G$3&amp;"!$A:$JZ"),ＴＯＰ!$D$2+2)</f>
        <v>#N/A</v>
      </c>
      <c r="H31" s="164" t="e">
        <f ca="1">RANK(G31,$G$4:$G$57,0)+COUNTIF($G$4:$G31,G31)-1</f>
        <v>#N/A</v>
      </c>
    </row>
    <row r="32" spans="1:8" ht="17.25" customHeight="1">
      <c r="A32" s="159">
        <v>272078</v>
      </c>
      <c r="B32" s="162" t="s">
        <v>931</v>
      </c>
      <c r="C32" s="163" t="e">
        <f ca="1">VLOOKUP($A32,INDIRECT(C$3&amp;"!$A:$JZ"),ＴＯＰ!$D$2+2)</f>
        <v>#N/A</v>
      </c>
      <c r="D32" s="163" t="e">
        <f ca="1">VLOOKUP($A32,INDIRECT(D$3&amp;"!$A:$JZ"),ＴＯＰ!$D$2+2)</f>
        <v>#N/A</v>
      </c>
      <c r="E32" s="163" t="e">
        <f ca="1">VLOOKUP($A32,INDIRECT(E$3&amp;"!$A:$JZ"),ＴＯＰ!$D$2+2)</f>
        <v>#N/A</v>
      </c>
      <c r="F32" s="163" t="e">
        <f ca="1">VLOOKUP($A32,INDIRECT(F$3&amp;"!$A:$JZ"),ＴＯＰ!$D$2+2)</f>
        <v>#N/A</v>
      </c>
      <c r="G32" s="163" t="e">
        <f ca="1">VLOOKUP($A32,INDIRECT(G$3&amp;"!$A:$JZ"),ＴＯＰ!$D$2+2)</f>
        <v>#N/A</v>
      </c>
      <c r="H32" s="164" t="e">
        <f ca="1">RANK(G32,$G$4:$G$57,0)+COUNTIF($G$4:$G32,G32)-1</f>
        <v>#N/A</v>
      </c>
    </row>
    <row r="33" spans="1:8" ht="17.25" customHeight="1">
      <c r="A33" s="159">
        <v>272108</v>
      </c>
      <c r="B33" s="162" t="s">
        <v>932</v>
      </c>
      <c r="C33" s="163" t="e">
        <f ca="1">VLOOKUP($A33,INDIRECT(C$3&amp;"!$A:$JZ"),ＴＯＰ!$D$2+2)</f>
        <v>#N/A</v>
      </c>
      <c r="D33" s="163" t="e">
        <f ca="1">VLOOKUP($A33,INDIRECT(D$3&amp;"!$A:$JZ"),ＴＯＰ!$D$2+2)</f>
        <v>#N/A</v>
      </c>
      <c r="E33" s="163" t="e">
        <f ca="1">VLOOKUP($A33,INDIRECT(E$3&amp;"!$A:$JZ"),ＴＯＰ!$D$2+2)</f>
        <v>#N/A</v>
      </c>
      <c r="F33" s="163" t="e">
        <f ca="1">VLOOKUP($A33,INDIRECT(F$3&amp;"!$A:$JZ"),ＴＯＰ!$D$2+2)</f>
        <v>#N/A</v>
      </c>
      <c r="G33" s="163" t="e">
        <f ca="1">VLOOKUP($A33,INDIRECT(G$3&amp;"!$A:$JZ"),ＴＯＰ!$D$2+2)</f>
        <v>#N/A</v>
      </c>
      <c r="H33" s="164" t="e">
        <f ca="1">RANK(G33,$G$4:$G$57,0)+COUNTIF($G$4:$G33,G33)-1</f>
        <v>#N/A</v>
      </c>
    </row>
    <row r="34" spans="1:8" ht="17.25" customHeight="1">
      <c r="A34" s="159">
        <v>272124</v>
      </c>
      <c r="B34" s="162" t="s">
        <v>966</v>
      </c>
      <c r="C34" s="163" t="e">
        <f ca="1">VLOOKUP($A34,INDIRECT(C$3&amp;"!$A:$JZ"),ＴＯＰ!$D$2+2)</f>
        <v>#N/A</v>
      </c>
      <c r="D34" s="163" t="e">
        <f ca="1">VLOOKUP($A34,INDIRECT(D$3&amp;"!$A:$JZ"),ＴＯＰ!$D$2+2)</f>
        <v>#N/A</v>
      </c>
      <c r="E34" s="163" t="e">
        <f ca="1">VLOOKUP($A34,INDIRECT(E$3&amp;"!$A:$JZ"),ＴＯＰ!$D$2+2)</f>
        <v>#N/A</v>
      </c>
      <c r="F34" s="163" t="e">
        <f ca="1">VLOOKUP($A34,INDIRECT(F$3&amp;"!$A:$JZ"),ＴＯＰ!$D$2+2)</f>
        <v>#N/A</v>
      </c>
      <c r="G34" s="163" t="e">
        <f ca="1">VLOOKUP($A34,INDIRECT(G$3&amp;"!$A:$JZ"),ＴＯＰ!$D$2+2)</f>
        <v>#N/A</v>
      </c>
      <c r="H34" s="164" t="e">
        <f ca="1">RANK(G34,$G$4:$G$57,0)+COUNTIF($G$4:$G34,G34)-1</f>
        <v>#N/A</v>
      </c>
    </row>
    <row r="35" spans="1:8" ht="17.25" customHeight="1">
      <c r="A35" s="159">
        <v>272272</v>
      </c>
      <c r="B35" s="162" t="s">
        <v>933</v>
      </c>
      <c r="C35" s="163" t="e">
        <f ca="1">VLOOKUP($A35,INDIRECT(C$3&amp;"!$A:$JZ"),ＴＯＰ!$D$2+2)</f>
        <v>#N/A</v>
      </c>
      <c r="D35" s="163" t="e">
        <f ca="1">VLOOKUP($A35,INDIRECT(D$3&amp;"!$A:$JZ"),ＴＯＰ!$D$2+2)</f>
        <v>#N/A</v>
      </c>
      <c r="E35" s="163" t="e">
        <f ca="1">VLOOKUP($A35,INDIRECT(E$3&amp;"!$A:$JZ"),ＴＯＰ!$D$2+2)</f>
        <v>#N/A</v>
      </c>
      <c r="F35" s="163" t="e">
        <f ca="1">VLOOKUP($A35,INDIRECT(F$3&amp;"!$A:$JZ"),ＴＯＰ!$D$2+2)</f>
        <v>#N/A</v>
      </c>
      <c r="G35" s="163" t="e">
        <f ca="1">VLOOKUP($A35,INDIRECT(G$3&amp;"!$A:$JZ"),ＴＯＰ!$D$2+2)</f>
        <v>#N/A</v>
      </c>
      <c r="H35" s="164" t="e">
        <f ca="1">RANK(G35,$G$4:$G$57,0)+COUNTIF($G$4:$G35,G35)-1</f>
        <v>#N/A</v>
      </c>
    </row>
    <row r="36" spans="1:8" ht="17.25" customHeight="1">
      <c r="A36" s="159">
        <v>282014</v>
      </c>
      <c r="B36" s="162" t="s">
        <v>934</v>
      </c>
      <c r="C36" s="163" t="e">
        <f ca="1">VLOOKUP($A36,INDIRECT(C$3&amp;"!$A:$JZ"),ＴＯＰ!$D$2+2)</f>
        <v>#N/A</v>
      </c>
      <c r="D36" s="163" t="e">
        <f ca="1">VLOOKUP($A36,INDIRECT(D$3&amp;"!$A:$JZ"),ＴＯＰ!$D$2+2)</f>
        <v>#N/A</v>
      </c>
      <c r="E36" s="163" t="e">
        <f ca="1">VLOOKUP($A36,INDIRECT(E$3&amp;"!$A:$JZ"),ＴＯＰ!$D$2+2)</f>
        <v>#N/A</v>
      </c>
      <c r="F36" s="163" t="e">
        <f ca="1">VLOOKUP($A36,INDIRECT(F$3&amp;"!$A:$JZ"),ＴＯＰ!$D$2+2)</f>
        <v>#N/A</v>
      </c>
      <c r="G36" s="163" t="e">
        <f ca="1">VLOOKUP($A36,INDIRECT(G$3&amp;"!$A:$JZ"),ＴＯＰ!$D$2+2)</f>
        <v>#N/A</v>
      </c>
      <c r="H36" s="164" t="e">
        <f ca="1">RANK(G36,$G$4:$G$57,0)+COUNTIF($G$4:$G36,G36)-1</f>
        <v>#N/A</v>
      </c>
    </row>
    <row r="37" spans="1:8" ht="17.25" customHeight="1">
      <c r="A37" s="159">
        <v>282022</v>
      </c>
      <c r="B37" s="162" t="s">
        <v>935</v>
      </c>
      <c r="C37" s="163" t="e">
        <f ca="1">VLOOKUP($A37,INDIRECT(C$3&amp;"!$A:$JZ"),ＴＯＰ!$D$2+2)</f>
        <v>#N/A</v>
      </c>
      <c r="D37" s="163" t="e">
        <f ca="1">VLOOKUP($A37,INDIRECT(D$3&amp;"!$A:$JZ"),ＴＯＰ!$D$2+2)</f>
        <v>#N/A</v>
      </c>
      <c r="E37" s="163" t="e">
        <f ca="1">VLOOKUP($A37,INDIRECT(E$3&amp;"!$A:$JZ"),ＴＯＰ!$D$2+2)</f>
        <v>#N/A</v>
      </c>
      <c r="F37" s="163" t="e">
        <f ca="1">VLOOKUP($A37,INDIRECT(F$3&amp;"!$A:$JZ"),ＴＯＰ!$D$2+2)</f>
        <v>#N/A</v>
      </c>
      <c r="G37" s="163" t="e">
        <f ca="1">VLOOKUP($A37,INDIRECT(G$3&amp;"!$A:$JZ"),ＴＯＰ!$D$2+2)</f>
        <v>#N/A</v>
      </c>
      <c r="H37" s="164" t="e">
        <f ca="1">RANK(G37,$G$4:$G$57,0)+COUNTIF($G$4:$G37,G37)-1</f>
        <v>#N/A</v>
      </c>
    </row>
    <row r="38" spans="1:8" ht="17.25" customHeight="1">
      <c r="A38" s="159">
        <v>282031</v>
      </c>
      <c r="B38" s="162" t="s">
        <v>965</v>
      </c>
      <c r="C38" s="163" t="e">
        <f ca="1">VLOOKUP($A38,INDIRECT(C$3&amp;"!$A:$JZ"),ＴＯＰ!$D$2+2)</f>
        <v>#N/A</v>
      </c>
      <c r="D38" s="163" t="e">
        <f ca="1">VLOOKUP($A38,INDIRECT(D$3&amp;"!$A:$JZ"),ＴＯＰ!$D$2+2)</f>
        <v>#N/A</v>
      </c>
      <c r="E38" s="163" t="e">
        <f ca="1">VLOOKUP($A38,INDIRECT(E$3&amp;"!$A:$JZ"),ＴＯＰ!$D$2+2)</f>
        <v>#N/A</v>
      </c>
      <c r="F38" s="163" t="e">
        <f ca="1">VLOOKUP($A38,INDIRECT(F$3&amp;"!$A:$JZ"),ＴＯＰ!$D$2+2)</f>
        <v>#N/A</v>
      </c>
      <c r="G38" s="163" t="e">
        <f ca="1">VLOOKUP($A38,INDIRECT(G$3&amp;"!$A:$JZ"),ＴＯＰ!$D$2+2)</f>
        <v>#N/A</v>
      </c>
      <c r="H38" s="164" t="e">
        <f ca="1">RANK(G38,$G$4:$G$57,0)+COUNTIF($G$4:$G38,G38)-1</f>
        <v>#N/A</v>
      </c>
    </row>
    <row r="39" spans="1:8" ht="17.25" customHeight="1">
      <c r="A39" s="159">
        <v>282049</v>
      </c>
      <c r="B39" s="162" t="s">
        <v>936</v>
      </c>
      <c r="C39" s="163" t="e">
        <f ca="1">VLOOKUP($A39,INDIRECT(C$3&amp;"!$A:$JZ"),ＴＯＰ!$D$2+2)</f>
        <v>#N/A</v>
      </c>
      <c r="D39" s="163" t="e">
        <f ca="1">VLOOKUP($A39,INDIRECT(D$3&amp;"!$A:$JZ"),ＴＯＰ!$D$2+2)</f>
        <v>#N/A</v>
      </c>
      <c r="E39" s="163" t="e">
        <f ca="1">VLOOKUP($A39,INDIRECT(E$3&amp;"!$A:$JZ"),ＴＯＰ!$D$2+2)</f>
        <v>#N/A</v>
      </c>
      <c r="F39" s="163" t="e">
        <f ca="1">VLOOKUP($A39,INDIRECT(F$3&amp;"!$A:$JZ"),ＴＯＰ!$D$2+2)</f>
        <v>#N/A</v>
      </c>
      <c r="G39" s="163" t="e">
        <f ca="1">VLOOKUP($A39,INDIRECT(G$3&amp;"!$A:$JZ"),ＴＯＰ!$D$2+2)</f>
        <v>#N/A</v>
      </c>
      <c r="H39" s="164" t="e">
        <f ca="1">RANK(G39,$G$4:$G$57,0)+COUNTIF($G$4:$G39,G39)-1</f>
        <v>#N/A</v>
      </c>
    </row>
    <row r="40" spans="1:8" ht="17.25" customHeight="1">
      <c r="A40" s="159">
        <v>292010</v>
      </c>
      <c r="B40" s="162" t="s">
        <v>937</v>
      </c>
      <c r="C40" s="163" t="e">
        <f ca="1">VLOOKUP($A40,INDIRECT(C$3&amp;"!$A:$JZ"),ＴＯＰ!$D$2+2)</f>
        <v>#N/A</v>
      </c>
      <c r="D40" s="163" t="e">
        <f ca="1">VLOOKUP($A40,INDIRECT(D$3&amp;"!$A:$JZ"),ＴＯＰ!$D$2+2)</f>
        <v>#N/A</v>
      </c>
      <c r="E40" s="163" t="e">
        <f ca="1">VLOOKUP($A40,INDIRECT(E$3&amp;"!$A:$JZ"),ＴＯＰ!$D$2+2)</f>
        <v>#N/A</v>
      </c>
      <c r="F40" s="163" t="e">
        <f ca="1">VLOOKUP($A40,INDIRECT(F$3&amp;"!$A:$JZ"),ＴＯＰ!$D$2+2)</f>
        <v>#N/A</v>
      </c>
      <c r="G40" s="163" t="e">
        <f ca="1">VLOOKUP($A40,INDIRECT(G$3&amp;"!$A:$JZ"),ＴＯＰ!$D$2+2)</f>
        <v>#N/A</v>
      </c>
      <c r="H40" s="164" t="e">
        <f ca="1">RANK(G40,$G$4:$G$57,0)+COUNTIF($G$4:$G40,G40)-1</f>
        <v>#N/A</v>
      </c>
    </row>
    <row r="41" spans="1:8" ht="17.25" customHeight="1">
      <c r="A41" s="159">
        <v>302015</v>
      </c>
      <c r="B41" s="162" t="s">
        <v>938</v>
      </c>
      <c r="C41" s="163" t="e">
        <f ca="1">VLOOKUP($A41,INDIRECT(C$3&amp;"!$A:$JZ"),ＴＯＰ!$D$2+2)</f>
        <v>#N/A</v>
      </c>
      <c r="D41" s="163" t="e">
        <f ca="1">VLOOKUP($A41,INDIRECT(D$3&amp;"!$A:$JZ"),ＴＯＰ!$D$2+2)</f>
        <v>#N/A</v>
      </c>
      <c r="E41" s="163" t="e">
        <f ca="1">VLOOKUP($A41,INDIRECT(E$3&amp;"!$A:$JZ"),ＴＯＰ!$D$2+2)</f>
        <v>#N/A</v>
      </c>
      <c r="F41" s="163" t="e">
        <f ca="1">VLOOKUP($A41,INDIRECT(F$3&amp;"!$A:$JZ"),ＴＯＰ!$D$2+2)</f>
        <v>#N/A</v>
      </c>
      <c r="G41" s="163" t="e">
        <f ca="1">VLOOKUP($A41,INDIRECT(G$3&amp;"!$A:$JZ"),ＴＯＰ!$D$2+2)</f>
        <v>#N/A</v>
      </c>
      <c r="H41" s="164" t="e">
        <f ca="1">RANK(G41,$G$4:$G$57,0)+COUNTIF($G$4:$G41,G41)-1</f>
        <v>#N/A</v>
      </c>
    </row>
    <row r="42" spans="1:8" ht="17.25" customHeight="1">
      <c r="A42" s="159">
        <v>312011</v>
      </c>
      <c r="B42" s="162" t="s">
        <v>964</v>
      </c>
      <c r="C42" s="163" t="e">
        <f ca="1">VLOOKUP($A42,INDIRECT(C$3&amp;"!$A:$JZ"),ＴＯＰ!$D$2+2)</f>
        <v>#N/A</v>
      </c>
      <c r="D42" s="163" t="e">
        <f ca="1">VLOOKUP($A42,INDIRECT(D$3&amp;"!$A:$JZ"),ＴＯＰ!$D$2+2)</f>
        <v>#N/A</v>
      </c>
      <c r="E42" s="163" t="e">
        <f ca="1">VLOOKUP($A42,INDIRECT(E$3&amp;"!$A:$JZ"),ＴＯＰ!$D$2+2)</f>
        <v>#N/A</v>
      </c>
      <c r="F42" s="163" t="e">
        <f ca="1">VLOOKUP($A42,INDIRECT(F$3&amp;"!$A:$JZ"),ＴＯＰ!$D$2+2)</f>
        <v>#N/A</v>
      </c>
      <c r="G42" s="163" t="e">
        <f ca="1">VLOOKUP($A42,INDIRECT(G$3&amp;"!$A:$JZ"),ＴＯＰ!$D$2+2)</f>
        <v>#N/A</v>
      </c>
      <c r="H42" s="164" t="e">
        <f ca="1">RANK(G42,$G$4:$G$57,0)+COUNTIF($G$4:$G42,G42)-1</f>
        <v>#N/A</v>
      </c>
    </row>
    <row r="43" spans="1:8" ht="17.25" customHeight="1">
      <c r="A43" s="159">
        <v>322016</v>
      </c>
      <c r="B43" s="162" t="s">
        <v>963</v>
      </c>
      <c r="C43" s="163" t="e">
        <f ca="1">VLOOKUP($A43,INDIRECT(C$3&amp;"!$A:$JZ"),ＴＯＰ!$D$2+2)</f>
        <v>#N/A</v>
      </c>
      <c r="D43" s="163" t="e">
        <f ca="1">VLOOKUP($A43,INDIRECT(D$3&amp;"!$A:$JZ"),ＴＯＰ!$D$2+2)</f>
        <v>#N/A</v>
      </c>
      <c r="E43" s="163" t="e">
        <f ca="1">VLOOKUP($A43,INDIRECT(E$3&amp;"!$A:$JZ"),ＴＯＰ!$D$2+2)</f>
        <v>#N/A</v>
      </c>
      <c r="F43" s="163" t="e">
        <f ca="1">VLOOKUP($A43,INDIRECT(F$3&amp;"!$A:$JZ"),ＴＯＰ!$D$2+2)</f>
        <v>#N/A</v>
      </c>
      <c r="G43" s="163" t="e">
        <f ca="1">VLOOKUP($A43,INDIRECT(G$3&amp;"!$A:$JZ"),ＴＯＰ!$D$2+2)</f>
        <v>#N/A</v>
      </c>
      <c r="H43" s="164" t="e">
        <f ca="1">RANK(G43,$G$4:$G$57,0)+COUNTIF($G$4:$G43,G43)-1</f>
        <v>#N/A</v>
      </c>
    </row>
    <row r="44" spans="1:8" ht="17.25" customHeight="1">
      <c r="A44" s="159">
        <v>332020</v>
      </c>
      <c r="B44" s="162" t="s">
        <v>939</v>
      </c>
      <c r="C44" s="163" t="e">
        <f ca="1">VLOOKUP($A44,INDIRECT(C$3&amp;"!$A:$JZ"),ＴＯＰ!$D$2+2)</f>
        <v>#N/A</v>
      </c>
      <c r="D44" s="163" t="e">
        <f ca="1">VLOOKUP($A44,INDIRECT(D$3&amp;"!$A:$JZ"),ＴＯＰ!$D$2+2)</f>
        <v>#N/A</v>
      </c>
      <c r="E44" s="163" t="e">
        <f ca="1">VLOOKUP($A44,INDIRECT(E$3&amp;"!$A:$JZ"),ＴＯＰ!$D$2+2)</f>
        <v>#N/A</v>
      </c>
      <c r="F44" s="163" t="e">
        <f ca="1">VLOOKUP($A44,INDIRECT(F$3&amp;"!$A:$JZ"),ＴＯＰ!$D$2+2)</f>
        <v>#N/A</v>
      </c>
      <c r="G44" s="163" t="e">
        <f ca="1">VLOOKUP($A44,INDIRECT(G$3&amp;"!$A:$JZ"),ＴＯＰ!$D$2+2)</f>
        <v>#N/A</v>
      </c>
      <c r="H44" s="164" t="e">
        <f ca="1">RANK(G44,$G$4:$G$57,0)+COUNTIF($G$4:$G44,G44)-1</f>
        <v>#N/A</v>
      </c>
    </row>
    <row r="45" spans="1:8" ht="17.25" customHeight="1">
      <c r="A45" s="159">
        <v>342025</v>
      </c>
      <c r="B45" s="162" t="s">
        <v>940</v>
      </c>
      <c r="C45" s="163" t="e">
        <f ca="1">VLOOKUP($A45,INDIRECT(C$3&amp;"!$A:$JZ"),ＴＯＰ!$D$2+2)</f>
        <v>#N/A</v>
      </c>
      <c r="D45" s="163" t="e">
        <f ca="1">VLOOKUP($A45,INDIRECT(D$3&amp;"!$A:$JZ"),ＴＯＰ!$D$2+2)</f>
        <v>#N/A</v>
      </c>
      <c r="E45" s="163" t="e">
        <f ca="1">VLOOKUP($A45,INDIRECT(E$3&amp;"!$A:$JZ"),ＴＯＰ!$D$2+2)</f>
        <v>#N/A</v>
      </c>
      <c r="F45" s="163" t="e">
        <f ca="1">VLOOKUP($A45,INDIRECT(F$3&amp;"!$A:$JZ"),ＴＯＰ!$D$2+2)</f>
        <v>#N/A</v>
      </c>
      <c r="G45" s="163" t="e">
        <f ca="1">VLOOKUP($A45,INDIRECT(G$3&amp;"!$A:$JZ"),ＴＯＰ!$D$2+2)</f>
        <v>#N/A</v>
      </c>
      <c r="H45" s="164" t="e">
        <f ca="1">RANK(G45,$G$4:$G$57,0)+COUNTIF($G$4:$G45,G45)-1</f>
        <v>#N/A</v>
      </c>
    </row>
    <row r="46" spans="1:8" ht="17.25" customHeight="1">
      <c r="A46" s="159">
        <v>342076</v>
      </c>
      <c r="B46" s="162" t="s">
        <v>941</v>
      </c>
      <c r="C46" s="163" t="e">
        <f ca="1">VLOOKUP($A46,INDIRECT(C$3&amp;"!$A:$JZ"),ＴＯＰ!$D$2+2)</f>
        <v>#N/A</v>
      </c>
      <c r="D46" s="163" t="e">
        <f ca="1">VLOOKUP($A46,INDIRECT(D$3&amp;"!$A:$JZ"),ＴＯＰ!$D$2+2)</f>
        <v>#N/A</v>
      </c>
      <c r="E46" s="163" t="e">
        <f ca="1">VLOOKUP($A46,INDIRECT(E$3&amp;"!$A:$JZ"),ＴＯＰ!$D$2+2)</f>
        <v>#N/A</v>
      </c>
      <c r="F46" s="163" t="e">
        <f ca="1">VLOOKUP($A46,INDIRECT(F$3&amp;"!$A:$JZ"),ＴＯＰ!$D$2+2)</f>
        <v>#N/A</v>
      </c>
      <c r="G46" s="163" t="e">
        <f ca="1">VLOOKUP($A46,INDIRECT(G$3&amp;"!$A:$JZ"),ＴＯＰ!$D$2+2)</f>
        <v>#N/A</v>
      </c>
      <c r="H46" s="164" t="e">
        <f ca="1">RANK(G46,$G$4:$G$57,0)+COUNTIF($G$4:$G46,G46)-1</f>
        <v>#N/A</v>
      </c>
    </row>
    <row r="47" spans="1:8" ht="17.25" customHeight="1">
      <c r="A47" s="159">
        <v>352012</v>
      </c>
      <c r="B47" s="162" t="s">
        <v>942</v>
      </c>
      <c r="C47" s="163" t="e">
        <f ca="1">VLOOKUP($A47,INDIRECT(C$3&amp;"!$A:$JZ"),ＴＯＰ!$D$2+2)</f>
        <v>#N/A</v>
      </c>
      <c r="D47" s="163" t="e">
        <f ca="1">VLOOKUP($A47,INDIRECT(D$3&amp;"!$A:$JZ"),ＴＯＰ!$D$2+2)</f>
        <v>#N/A</v>
      </c>
      <c r="E47" s="163" t="e">
        <f ca="1">VLOOKUP($A47,INDIRECT(E$3&amp;"!$A:$JZ"),ＴＯＰ!$D$2+2)</f>
        <v>#N/A</v>
      </c>
      <c r="F47" s="163" t="e">
        <f ca="1">VLOOKUP($A47,INDIRECT(F$3&amp;"!$A:$JZ"),ＴＯＰ!$D$2+2)</f>
        <v>#N/A</v>
      </c>
      <c r="G47" s="163" t="e">
        <f ca="1">VLOOKUP($A47,INDIRECT(G$3&amp;"!$A:$JZ"),ＴＯＰ!$D$2+2)</f>
        <v>#N/A</v>
      </c>
      <c r="H47" s="164" t="e">
        <f ca="1">RANK(G47,$G$4:$G$57,0)+COUNTIF($G$4:$G47,G47)-1</f>
        <v>#N/A</v>
      </c>
    </row>
    <row r="48" spans="1:8" ht="17.25" customHeight="1">
      <c r="A48" s="159">
        <v>372013</v>
      </c>
      <c r="B48" s="162" t="s">
        <v>943</v>
      </c>
      <c r="C48" s="163" t="e">
        <f ca="1">VLOOKUP($A48,INDIRECT(C$3&amp;"!$A:$JZ"),ＴＯＰ!$D$2+2)</f>
        <v>#N/A</v>
      </c>
      <c r="D48" s="163" t="e">
        <f ca="1">VLOOKUP($A48,INDIRECT(D$3&amp;"!$A:$JZ"),ＴＯＰ!$D$2+2)</f>
        <v>#N/A</v>
      </c>
      <c r="E48" s="163" t="e">
        <f ca="1">VLOOKUP($A48,INDIRECT(E$3&amp;"!$A:$JZ"),ＴＯＰ!$D$2+2)</f>
        <v>#N/A</v>
      </c>
      <c r="F48" s="163" t="e">
        <f ca="1">VLOOKUP($A48,INDIRECT(F$3&amp;"!$A:$JZ"),ＴＯＰ!$D$2+2)</f>
        <v>#N/A</v>
      </c>
      <c r="G48" s="163" t="e">
        <f ca="1">VLOOKUP($A48,INDIRECT(G$3&amp;"!$A:$JZ"),ＴＯＰ!$D$2+2)</f>
        <v>#N/A</v>
      </c>
      <c r="H48" s="164" t="e">
        <f ca="1">RANK(G48,$G$4:$G$57,0)+COUNTIF($G$4:$G48,G48)-1</f>
        <v>#N/A</v>
      </c>
    </row>
    <row r="49" spans="1:8" ht="17.25" customHeight="1">
      <c r="A49" s="159">
        <v>382019</v>
      </c>
      <c r="B49" s="162" t="s">
        <v>944</v>
      </c>
      <c r="C49" s="163" t="e">
        <f ca="1">VLOOKUP($A49,INDIRECT(C$3&amp;"!$A:$JZ"),ＴＯＰ!$D$2+2)</f>
        <v>#N/A</v>
      </c>
      <c r="D49" s="163" t="e">
        <f ca="1">VLOOKUP($A49,INDIRECT(D$3&amp;"!$A:$JZ"),ＴＯＰ!$D$2+2)</f>
        <v>#N/A</v>
      </c>
      <c r="E49" s="163" t="e">
        <f ca="1">VLOOKUP($A49,INDIRECT(E$3&amp;"!$A:$JZ"),ＴＯＰ!$D$2+2)</f>
        <v>#N/A</v>
      </c>
      <c r="F49" s="163" t="e">
        <f ca="1">VLOOKUP($A49,INDIRECT(F$3&amp;"!$A:$JZ"),ＴＯＰ!$D$2+2)</f>
        <v>#N/A</v>
      </c>
      <c r="G49" s="163" t="e">
        <f ca="1">VLOOKUP($A49,INDIRECT(G$3&amp;"!$A:$JZ"),ＴＯＰ!$D$2+2)</f>
        <v>#N/A</v>
      </c>
      <c r="H49" s="164" t="e">
        <f ca="1">RANK(G49,$G$4:$G$57,0)+COUNTIF($G$4:$G49,G49)-1</f>
        <v>#N/A</v>
      </c>
    </row>
    <row r="50" spans="1:8" ht="17.25" customHeight="1">
      <c r="A50" s="159">
        <v>392014</v>
      </c>
      <c r="B50" s="162" t="s">
        <v>945</v>
      </c>
      <c r="C50" s="163" t="e">
        <f ca="1">VLOOKUP($A50,INDIRECT(C$3&amp;"!$A:$JZ"),ＴＯＰ!$D$2+2)</f>
        <v>#N/A</v>
      </c>
      <c r="D50" s="163" t="e">
        <f ca="1">VLOOKUP($A50,INDIRECT(D$3&amp;"!$A:$JZ"),ＴＯＰ!$D$2+2)</f>
        <v>#N/A</v>
      </c>
      <c r="E50" s="163" t="e">
        <f ca="1">VLOOKUP($A50,INDIRECT(E$3&amp;"!$A:$JZ"),ＴＯＰ!$D$2+2)</f>
        <v>#N/A</v>
      </c>
      <c r="F50" s="163" t="e">
        <f ca="1">VLOOKUP($A50,INDIRECT(F$3&amp;"!$A:$JZ"),ＴＯＰ!$D$2+2)</f>
        <v>#N/A</v>
      </c>
      <c r="G50" s="163" t="e">
        <f ca="1">VLOOKUP($A50,INDIRECT(G$3&amp;"!$A:$JZ"),ＴＯＰ!$D$2+2)</f>
        <v>#N/A</v>
      </c>
      <c r="H50" s="164" t="e">
        <f ca="1">RANK(G50,$G$4:$G$57,0)+COUNTIF($G$4:$G50,G50)-1</f>
        <v>#N/A</v>
      </c>
    </row>
    <row r="51" spans="1:8" ht="17.25" customHeight="1">
      <c r="A51" s="159">
        <v>402036</v>
      </c>
      <c r="B51" s="162" t="s">
        <v>946</v>
      </c>
      <c r="C51" s="163" t="e">
        <f ca="1">VLOOKUP($A51,INDIRECT(C$3&amp;"!$A:$JZ"),ＴＯＰ!$D$2+2)</f>
        <v>#N/A</v>
      </c>
      <c r="D51" s="163" t="e">
        <f ca="1">VLOOKUP($A51,INDIRECT(D$3&amp;"!$A:$JZ"),ＴＯＰ!$D$2+2)</f>
        <v>#N/A</v>
      </c>
      <c r="E51" s="163" t="e">
        <f ca="1">VLOOKUP($A51,INDIRECT(E$3&amp;"!$A:$JZ"),ＴＯＰ!$D$2+2)</f>
        <v>#N/A</v>
      </c>
      <c r="F51" s="163" t="e">
        <f ca="1">VLOOKUP($A51,INDIRECT(F$3&amp;"!$A:$JZ"),ＴＯＰ!$D$2+2)</f>
        <v>#N/A</v>
      </c>
      <c r="G51" s="163" t="e">
        <f ca="1">VLOOKUP($A51,INDIRECT(G$3&amp;"!$A:$JZ"),ＴＯＰ!$D$2+2)</f>
        <v>#N/A</v>
      </c>
      <c r="H51" s="164" t="e">
        <f ca="1">RANK(G51,$G$4:$G$57,0)+COUNTIF($G$4:$G51,G51)-1</f>
        <v>#N/A</v>
      </c>
    </row>
    <row r="52" spans="1:8" ht="17.25" customHeight="1">
      <c r="A52" s="159">
        <v>422011</v>
      </c>
      <c r="B52" s="162" t="s">
        <v>947</v>
      </c>
      <c r="C52" s="163" t="e">
        <f ca="1">VLOOKUP($A52,INDIRECT(C$3&amp;"!$A:$JZ"),ＴＯＰ!$D$2+2)</f>
        <v>#N/A</v>
      </c>
      <c r="D52" s="163" t="e">
        <f ca="1">VLOOKUP($A52,INDIRECT(D$3&amp;"!$A:$JZ"),ＴＯＰ!$D$2+2)</f>
        <v>#N/A</v>
      </c>
      <c r="E52" s="163" t="e">
        <f ca="1">VLOOKUP($A52,INDIRECT(E$3&amp;"!$A:$JZ"),ＴＯＰ!$D$2+2)</f>
        <v>#N/A</v>
      </c>
      <c r="F52" s="163" t="e">
        <f ca="1">VLOOKUP($A52,INDIRECT(F$3&amp;"!$A:$JZ"),ＴＯＰ!$D$2+2)</f>
        <v>#N/A</v>
      </c>
      <c r="G52" s="163" t="e">
        <f ca="1">VLOOKUP($A52,INDIRECT(G$3&amp;"!$A:$JZ"),ＴＯＰ!$D$2+2)</f>
        <v>#N/A</v>
      </c>
      <c r="H52" s="164" t="e">
        <f ca="1">RANK(G52,$G$4:$G$57,0)+COUNTIF($G$4:$G52,G52)-1</f>
        <v>#N/A</v>
      </c>
    </row>
    <row r="53" spans="1:8" ht="17.25" customHeight="1">
      <c r="A53" s="159">
        <v>422029</v>
      </c>
      <c r="B53" s="162" t="s">
        <v>948</v>
      </c>
      <c r="C53" s="163" t="e">
        <f ca="1">VLOOKUP($A53,INDIRECT(C$3&amp;"!$A:$JZ"),ＴＯＰ!$D$2+2)</f>
        <v>#N/A</v>
      </c>
      <c r="D53" s="163" t="e">
        <f ca="1">VLOOKUP($A53,INDIRECT(D$3&amp;"!$A:$JZ"),ＴＯＰ!$D$2+2)</f>
        <v>#N/A</v>
      </c>
      <c r="E53" s="163" t="e">
        <f ca="1">VLOOKUP($A53,INDIRECT(E$3&amp;"!$A:$JZ"),ＴＯＰ!$D$2+2)</f>
        <v>#N/A</v>
      </c>
      <c r="F53" s="163" t="e">
        <f ca="1">VLOOKUP($A53,INDIRECT(F$3&amp;"!$A:$JZ"),ＴＯＰ!$D$2+2)</f>
        <v>#N/A</v>
      </c>
      <c r="G53" s="163" t="e">
        <f ca="1">VLOOKUP($A53,INDIRECT(G$3&amp;"!$A:$JZ"),ＴＯＰ!$D$2+2)</f>
        <v>#N/A</v>
      </c>
      <c r="H53" s="164" t="e">
        <f ca="1">RANK(G53,$G$4:$G$57,0)+COUNTIF($G$4:$G53,G53)-1</f>
        <v>#N/A</v>
      </c>
    </row>
    <row r="54" spans="1:8" ht="17.25" customHeight="1">
      <c r="A54" s="159">
        <v>442011</v>
      </c>
      <c r="B54" s="162" t="s">
        <v>949</v>
      </c>
      <c r="C54" s="163" t="e">
        <f ca="1">VLOOKUP($A54,INDIRECT(C$3&amp;"!$A:$JZ"),ＴＯＰ!$D$2+2)</f>
        <v>#N/A</v>
      </c>
      <c r="D54" s="163" t="e">
        <f ca="1">VLOOKUP($A54,INDIRECT(D$3&amp;"!$A:$JZ"),ＴＯＰ!$D$2+2)</f>
        <v>#N/A</v>
      </c>
      <c r="E54" s="163" t="e">
        <f ca="1">VLOOKUP($A54,INDIRECT(E$3&amp;"!$A:$JZ"),ＴＯＰ!$D$2+2)</f>
        <v>#N/A</v>
      </c>
      <c r="F54" s="163" t="e">
        <f ca="1">VLOOKUP($A54,INDIRECT(F$3&amp;"!$A:$JZ"),ＴＯＰ!$D$2+2)</f>
        <v>#N/A</v>
      </c>
      <c r="G54" s="163" t="e">
        <f ca="1">VLOOKUP($A54,INDIRECT(G$3&amp;"!$A:$JZ"),ＴＯＰ!$D$2+2)</f>
        <v>#N/A</v>
      </c>
      <c r="H54" s="164" t="e">
        <f ca="1">RANK(G54,$G$4:$G$57,0)+COUNTIF($G$4:$G54,G54)-1</f>
        <v>#N/A</v>
      </c>
    </row>
    <row r="55" spans="1:8" ht="17.25" customHeight="1">
      <c r="A55" s="159">
        <v>452017</v>
      </c>
      <c r="B55" s="162" t="s">
        <v>950</v>
      </c>
      <c r="C55" s="163" t="e">
        <f ca="1">VLOOKUP($A55,INDIRECT(C$3&amp;"!$A:$JZ"),ＴＯＰ!$D$2+2)</f>
        <v>#N/A</v>
      </c>
      <c r="D55" s="163" t="e">
        <f ca="1">VLOOKUP($A55,INDIRECT(D$3&amp;"!$A:$JZ"),ＴＯＰ!$D$2+2)</f>
        <v>#N/A</v>
      </c>
      <c r="E55" s="163" t="e">
        <f ca="1">VLOOKUP($A55,INDIRECT(E$3&amp;"!$A:$JZ"),ＴＯＰ!$D$2+2)</f>
        <v>#N/A</v>
      </c>
      <c r="F55" s="163" t="e">
        <f ca="1">VLOOKUP($A55,INDIRECT(F$3&amp;"!$A:$JZ"),ＴＯＰ!$D$2+2)</f>
        <v>#N/A</v>
      </c>
      <c r="G55" s="163" t="e">
        <f ca="1">VLOOKUP($A55,INDIRECT(G$3&amp;"!$A:$JZ"),ＴＯＰ!$D$2+2)</f>
        <v>#N/A</v>
      </c>
      <c r="H55" s="164" t="e">
        <f ca="1">RANK(G55,$G$4:$G$57,0)+COUNTIF($G$4:$G55,G55)-1</f>
        <v>#N/A</v>
      </c>
    </row>
    <row r="56" spans="1:8" ht="17.25" customHeight="1">
      <c r="A56" s="159">
        <v>462012</v>
      </c>
      <c r="B56" s="162" t="s">
        <v>951</v>
      </c>
      <c r="C56" s="163" t="e">
        <f ca="1">VLOOKUP($A56,INDIRECT(C$3&amp;"!$A:$JZ"),ＴＯＰ!$D$2+2)</f>
        <v>#N/A</v>
      </c>
      <c r="D56" s="163" t="e">
        <f ca="1">VLOOKUP($A56,INDIRECT(D$3&amp;"!$A:$JZ"),ＴＯＰ!$D$2+2)</f>
        <v>#N/A</v>
      </c>
      <c r="E56" s="163" t="e">
        <f ca="1">VLOOKUP($A56,INDIRECT(E$3&amp;"!$A:$JZ"),ＴＯＰ!$D$2+2)</f>
        <v>#N/A</v>
      </c>
      <c r="F56" s="163" t="e">
        <f ca="1">VLOOKUP($A56,INDIRECT(F$3&amp;"!$A:$JZ"),ＴＯＰ!$D$2+2)</f>
        <v>#N/A</v>
      </c>
      <c r="G56" s="163" t="e">
        <f ca="1">VLOOKUP($A56,INDIRECT(G$3&amp;"!$A:$JZ"),ＴＯＰ!$D$2+2)</f>
        <v>#N/A</v>
      </c>
      <c r="H56" s="164" t="e">
        <f ca="1">RANK(G56,$G$4:$G$57,0)+COUNTIF($G$4:$G56,G56)-1</f>
        <v>#N/A</v>
      </c>
    </row>
    <row r="57" spans="1:8" ht="17.25" customHeight="1">
      <c r="A57" s="159">
        <v>472018</v>
      </c>
      <c r="B57" s="169" t="s">
        <v>952</v>
      </c>
      <c r="C57" s="170" t="e">
        <f ca="1">VLOOKUP($A57,INDIRECT(C$3&amp;"!$A:$JZ"),ＴＯＰ!$D$2+2)</f>
        <v>#N/A</v>
      </c>
      <c r="D57" s="170" t="e">
        <f ca="1">VLOOKUP($A57,INDIRECT(D$3&amp;"!$A:$JZ"),ＴＯＰ!$D$2+2)</f>
        <v>#N/A</v>
      </c>
      <c r="E57" s="170" t="e">
        <f ca="1">VLOOKUP($A57,INDIRECT(E$3&amp;"!$A:$JZ"),ＴＯＰ!$D$2+2)</f>
        <v>#N/A</v>
      </c>
      <c r="F57" s="170" t="e">
        <f ca="1">VLOOKUP($A57,INDIRECT(F$3&amp;"!$A:$JZ"),ＴＯＰ!$D$2+2)</f>
        <v>#N/A</v>
      </c>
      <c r="G57" s="170" t="e">
        <f ca="1">VLOOKUP($A57,INDIRECT(G$3&amp;"!$A:$JZ"),ＴＯＰ!$D$2+2)</f>
        <v>#N/A</v>
      </c>
      <c r="H57" s="171" t="e">
        <f ca="1">RANK(G57,$G$4:$G$57,0)+COUNTIF($G$4:$G57,G57)-1</f>
        <v>#N/A</v>
      </c>
    </row>
  </sheetData>
  <sheetProtection sheet="1" selectLockedCells="1"/>
  <mergeCells count="1">
    <mergeCell ref="B2:G2"/>
  </mergeCells>
  <phoneticPr fontId="3"/>
  <conditionalFormatting sqref="C4:G57">
    <cfRule type="expression" dxfId="6" priority="3">
      <formula>SUM($C$4:$C$57)-INT(SUM($C$4:$C$57))&gt;0</formula>
    </cfRule>
  </conditionalFormatting>
  <conditionalFormatting sqref="H4:H57">
    <cfRule type="top10" dxfId="5" priority="1" bottom="1" rank="5"/>
  </conditionalFormatting>
  <hyperlinks>
    <hyperlink ref="F1" location="グラフ!A1" display="グラフ表示"/>
    <hyperlink ref="G1" location="ＴＯＰ!A1" display="TOPへ戻る"/>
  </hyperlinks>
  <pageMargins left="0.7" right="0.7" top="0.75" bottom="0.75" header="0.3" footer="0.3"/>
  <pageSetup paperSize="9" scale="81" orientation="portrait" r:id="rId1"/>
  <headerFooter>
    <oddHeader>&amp;L&amp;"HG丸ｺﾞｼｯｸM-PRO,太字"&amp;14盛岡市議会情報データベース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41"/>
  <sheetViews>
    <sheetView view="pageBreakPreview" topLeftCell="C1" zoomScaleNormal="110" zoomScaleSheetLayoutView="100" workbookViewId="0">
      <selection activeCell="C29" sqref="C29"/>
    </sheetView>
  </sheetViews>
  <sheetFormatPr defaultColWidth="3.125" defaultRowHeight="22.5" customHeight="1"/>
  <cols>
    <col min="1" max="2" width="4.25" style="1" hidden="1" customWidth="1"/>
    <col min="3" max="3" width="8.125" style="1" customWidth="1"/>
    <col min="4" max="9" width="12.25" style="1" customWidth="1"/>
    <col min="10" max="16384" width="3.125" style="1"/>
  </cols>
  <sheetData>
    <row r="1" spans="1:291" ht="22.5" customHeight="1">
      <c r="C1" s="179" t="s">
        <v>637</v>
      </c>
      <c r="I1" s="178" t="s">
        <v>976</v>
      </c>
    </row>
    <row r="2" spans="1:291" ht="22.5" customHeight="1">
      <c r="C2" s="179" t="str">
        <f>CONCATENATE("　中核市 ",集計表!G3," 順位上位５位と盛岡市の比較")</f>
        <v>　中核市 H30 順位上位５位と盛岡市の比較</v>
      </c>
      <c r="I2" s="178"/>
    </row>
    <row r="3" spans="1:291" ht="22.5" customHeight="1">
      <c r="C3" s="770" t="str">
        <f>集計表!B2</f>
        <v>○</v>
      </c>
      <c r="D3" s="770"/>
      <c r="E3" s="770"/>
      <c r="F3" s="770"/>
      <c r="G3" s="770"/>
      <c r="H3" s="770"/>
      <c r="I3" s="155" t="e">
        <f>集計表!H2</f>
        <v>#N/A</v>
      </c>
    </row>
    <row r="4" spans="1:291" ht="22.5" customHeight="1">
      <c r="C4" s="174" t="s">
        <v>618</v>
      </c>
      <c r="D4" s="175" t="s">
        <v>619</v>
      </c>
      <c r="E4" s="174" t="str">
        <f>集計表!C3</f>
        <v>H26</v>
      </c>
      <c r="F4" s="174" t="str">
        <f>集計表!D3</f>
        <v>H27</v>
      </c>
      <c r="G4" s="174" t="str">
        <f>集計表!E3</f>
        <v>H28</v>
      </c>
      <c r="H4" s="174" t="str">
        <f>集計表!F3</f>
        <v>H29</v>
      </c>
      <c r="I4" s="174" t="str">
        <f>集計表!G3</f>
        <v>H30</v>
      </c>
    </row>
    <row r="5" spans="1:291" ht="22.5" customHeight="1">
      <c r="A5" s="159" t="e">
        <f ca="1">MATCH(C5,集計表!$H$4:$H$57,0)</f>
        <v>#N/A</v>
      </c>
      <c r="B5" s="159" t="e">
        <f ca="1">INDEX(集計表!$A$4:$B$57,A5,1)</f>
        <v>#N/A</v>
      </c>
      <c r="C5" s="172">
        <v>1</v>
      </c>
      <c r="D5" s="173" t="e">
        <f ca="1">VLOOKUP($B5,集計表!$A$4:$G$57,2)</f>
        <v>#N/A</v>
      </c>
      <c r="E5" s="217" t="e">
        <f ca="1">VLOOKUP($B5,集計表!$A$4:$G$57,3)</f>
        <v>#N/A</v>
      </c>
      <c r="F5" s="217" t="e">
        <f ca="1">VLOOKUP($B5,集計表!$A$4:$G$57,4)</f>
        <v>#N/A</v>
      </c>
      <c r="G5" s="217" t="e">
        <f ca="1">VLOOKUP($B5,集計表!$A$4:$G$57,5)</f>
        <v>#N/A</v>
      </c>
      <c r="H5" s="217" t="e">
        <f ca="1">VLOOKUP($B5,集計表!$A$4:$G$57,6)</f>
        <v>#N/A</v>
      </c>
      <c r="I5" s="217" t="e">
        <f ca="1">VLOOKUP($B5,集計表!$A$4:$G$57,7)</f>
        <v>#N/A</v>
      </c>
    </row>
    <row r="6" spans="1:291" ht="22.5" customHeight="1">
      <c r="A6" s="159" t="e">
        <f ca="1">MATCH(C6,集計表!$H$4:$H$57,0)</f>
        <v>#N/A</v>
      </c>
      <c r="B6" s="159" t="e">
        <f ca="1">INDEX(集計表!$A$4:$B$57,A6,1)</f>
        <v>#N/A</v>
      </c>
      <c r="C6" s="172">
        <v>2</v>
      </c>
      <c r="D6" s="173" t="e">
        <f ca="1">VLOOKUP($B6,集計表!$A$4:$G$57,2)</f>
        <v>#N/A</v>
      </c>
      <c r="E6" s="217" t="e">
        <f ca="1">VLOOKUP($B6,集計表!$A$4:$G$57,3)</f>
        <v>#N/A</v>
      </c>
      <c r="F6" s="217" t="e">
        <f ca="1">VLOOKUP($B6,集計表!$A$4:$G$57,4)</f>
        <v>#N/A</v>
      </c>
      <c r="G6" s="217" t="e">
        <f ca="1">VLOOKUP($B6,集計表!$A$4:$G$57,5)</f>
        <v>#N/A</v>
      </c>
      <c r="H6" s="217" t="e">
        <f ca="1">VLOOKUP($B6,集計表!$A$4:$G$57,6)</f>
        <v>#N/A</v>
      </c>
      <c r="I6" s="217" t="e">
        <f ca="1">VLOOKUP($B6,集計表!$A$4:$G$57,7)</f>
        <v>#N/A</v>
      </c>
    </row>
    <row r="7" spans="1:291" ht="22.5" customHeight="1">
      <c r="A7" s="159" t="e">
        <f ca="1">MATCH(C7,集計表!$H$4:$H$57,0)</f>
        <v>#N/A</v>
      </c>
      <c r="B7" s="159" t="e">
        <f ca="1">INDEX(集計表!$A$4:$B$57,A7,1)</f>
        <v>#N/A</v>
      </c>
      <c r="C7" s="172">
        <v>3</v>
      </c>
      <c r="D7" s="173" t="e">
        <f ca="1">VLOOKUP($B7,集計表!$A$4:$G$57,2)</f>
        <v>#N/A</v>
      </c>
      <c r="E7" s="217" t="e">
        <f ca="1">VLOOKUP($B7,集計表!$A$4:$G$57,3)</f>
        <v>#N/A</v>
      </c>
      <c r="F7" s="217" t="e">
        <f ca="1">VLOOKUP($B7,集計表!$A$4:$G$57,4)</f>
        <v>#N/A</v>
      </c>
      <c r="G7" s="217" t="e">
        <f ca="1">VLOOKUP($B7,集計表!$A$4:$G$57,5)</f>
        <v>#N/A</v>
      </c>
      <c r="H7" s="217" t="e">
        <f ca="1">VLOOKUP($B7,集計表!$A$4:$G$57,6)</f>
        <v>#N/A</v>
      </c>
      <c r="I7" s="217" t="e">
        <f ca="1">VLOOKUP($B7,集計表!$A$4:$G$57,7)</f>
        <v>#N/A</v>
      </c>
    </row>
    <row r="8" spans="1:291" ht="22.5" customHeight="1">
      <c r="A8" s="159" t="e">
        <f ca="1">MATCH(C8,集計表!$H$4:$H$57,0)</f>
        <v>#N/A</v>
      </c>
      <c r="B8" s="159" t="e">
        <f ca="1">INDEX(集計表!$A$4:$B$57,A8,1)</f>
        <v>#N/A</v>
      </c>
      <c r="C8" s="172">
        <v>4</v>
      </c>
      <c r="D8" s="173" t="e">
        <f ca="1">VLOOKUP($B8,集計表!$A$4:$G$57,2)</f>
        <v>#N/A</v>
      </c>
      <c r="E8" s="217" t="e">
        <f ca="1">VLOOKUP($B8,集計表!$A$4:$G$57,3)</f>
        <v>#N/A</v>
      </c>
      <c r="F8" s="217" t="e">
        <f ca="1">VLOOKUP($B8,集計表!$A$4:$G$57,4)</f>
        <v>#N/A</v>
      </c>
      <c r="G8" s="217" t="e">
        <f ca="1">VLOOKUP($B8,集計表!$A$4:$G$57,5)</f>
        <v>#N/A</v>
      </c>
      <c r="H8" s="217" t="e">
        <f ca="1">VLOOKUP($B8,集計表!$A$4:$G$57,6)</f>
        <v>#N/A</v>
      </c>
      <c r="I8" s="217" t="e">
        <f ca="1">VLOOKUP($B8,集計表!$A$4:$G$57,7)</f>
        <v>#N/A</v>
      </c>
    </row>
    <row r="9" spans="1:291" ht="22.5" customHeight="1">
      <c r="A9" s="159" t="e">
        <f ca="1">MATCH(C9,集計表!$H$4:$H$57,0)</f>
        <v>#N/A</v>
      </c>
      <c r="B9" s="159" t="e">
        <f ca="1">INDEX(集計表!$A$4:$B$57,A9,1)</f>
        <v>#N/A</v>
      </c>
      <c r="C9" s="172">
        <v>5</v>
      </c>
      <c r="D9" s="173" t="e">
        <f ca="1">VLOOKUP($B9,集計表!$A$4:$G$57,2)</f>
        <v>#N/A</v>
      </c>
      <c r="E9" s="217" t="e">
        <f ca="1">VLOOKUP($B9,集計表!$A$4:$G$57,3)</f>
        <v>#N/A</v>
      </c>
      <c r="F9" s="217" t="e">
        <f ca="1">VLOOKUP($B9,集計表!$A$4:$G$57,4)</f>
        <v>#N/A</v>
      </c>
      <c r="G9" s="217" t="e">
        <f ca="1">VLOOKUP($B9,集計表!$A$4:$G$57,5)</f>
        <v>#N/A</v>
      </c>
      <c r="H9" s="217" t="e">
        <f ca="1">VLOOKUP($B9,集計表!$A$4:$G$57,6)</f>
        <v>#N/A</v>
      </c>
      <c r="I9" s="217" t="e">
        <f ca="1">VLOOKUP($B9,集計表!$A$4:$G$57,7)</f>
        <v>#N/A</v>
      </c>
    </row>
    <row r="10" spans="1:291" ht="22.5" customHeight="1">
      <c r="B10" s="1">
        <v>32018</v>
      </c>
      <c r="C10" s="172" t="e">
        <f ca="1">集計表!H8</f>
        <v>#N/A</v>
      </c>
      <c r="D10" s="173" t="s">
        <v>620</v>
      </c>
      <c r="E10" s="217" t="e">
        <f ca="1">VLOOKUP($B10,集計表!$A$4:$G$57,3)</f>
        <v>#N/A</v>
      </c>
      <c r="F10" s="217" t="e">
        <f ca="1">VLOOKUP($B10,集計表!$A$4:$G$57,4)</f>
        <v>#N/A</v>
      </c>
      <c r="G10" s="217" t="e">
        <f ca="1">VLOOKUP($B10,集計表!$A$4:$G$57,5)</f>
        <v>#N/A</v>
      </c>
      <c r="H10" s="217" t="e">
        <f ca="1">VLOOKUP($B10,集計表!$A$4:$G$57,6)</f>
        <v>#N/A</v>
      </c>
      <c r="I10" s="217" t="e">
        <f ca="1">VLOOKUP($B10,集計表!$A$4:$G$57,7)</f>
        <v>#N/A</v>
      </c>
    </row>
    <row r="13" spans="1:291" ht="22.5" customHeight="1"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  <c r="IW13" s="147"/>
      <c r="IX13" s="147"/>
      <c r="IY13" s="147"/>
      <c r="IZ13" s="147"/>
      <c r="JA13" s="147"/>
      <c r="JB13" s="147"/>
      <c r="JC13" s="147"/>
      <c r="JD13" s="147"/>
      <c r="JE13" s="147"/>
      <c r="JF13" s="147"/>
      <c r="JG13" s="147"/>
      <c r="JH13" s="147"/>
      <c r="JI13" s="147"/>
      <c r="JJ13" s="147"/>
      <c r="JK13" s="147"/>
      <c r="JL13" s="147"/>
      <c r="JM13" s="147"/>
      <c r="JN13" s="147"/>
      <c r="JO13" s="147"/>
      <c r="JP13" s="147"/>
      <c r="JQ13" s="147"/>
      <c r="JR13" s="147"/>
      <c r="JS13" s="147"/>
      <c r="JT13" s="147"/>
      <c r="JU13" s="147"/>
      <c r="JV13" s="147"/>
      <c r="JW13" s="147"/>
      <c r="JX13" s="147"/>
      <c r="JY13" s="147"/>
      <c r="JZ13" s="147"/>
      <c r="KA13" s="147"/>
      <c r="KB13" s="147"/>
      <c r="KC13" s="147"/>
      <c r="KD13" s="147"/>
      <c r="KE13" s="147"/>
    </row>
    <row r="29" spans="3:291" ht="22.5" customHeight="1"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  <c r="JA29" s="147"/>
      <c r="JB29" s="147"/>
      <c r="JC29" s="147"/>
      <c r="JD29" s="147"/>
      <c r="JE29" s="147"/>
      <c r="JF29" s="147"/>
      <c r="JG29" s="147"/>
      <c r="JH29" s="147"/>
      <c r="JI29" s="147"/>
      <c r="JJ29" s="147"/>
      <c r="JK29" s="147"/>
      <c r="JL29" s="147"/>
      <c r="JM29" s="147"/>
      <c r="JN29" s="147"/>
      <c r="JO29" s="147"/>
      <c r="JP29" s="147"/>
      <c r="JQ29" s="147"/>
      <c r="JR29" s="147"/>
      <c r="JS29" s="147"/>
      <c r="JT29" s="147"/>
      <c r="JU29" s="147"/>
      <c r="JV29" s="147"/>
      <c r="JW29" s="147"/>
      <c r="JX29" s="147"/>
      <c r="JY29" s="147"/>
      <c r="JZ29" s="147"/>
      <c r="KA29" s="147"/>
      <c r="KB29" s="147"/>
      <c r="KC29" s="147"/>
      <c r="KD29" s="147"/>
      <c r="KE29" s="147"/>
    </row>
    <row r="30" spans="3:291" ht="22.5" customHeight="1"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  <c r="JA30" s="147"/>
      <c r="JB30" s="147"/>
      <c r="JC30" s="147"/>
      <c r="JD30" s="147"/>
      <c r="JE30" s="147"/>
      <c r="JF30" s="147"/>
      <c r="JG30" s="147"/>
      <c r="JH30" s="147"/>
      <c r="JI30" s="147"/>
      <c r="JJ30" s="147"/>
      <c r="JK30" s="147"/>
      <c r="JL30" s="147"/>
      <c r="JM30" s="147"/>
      <c r="JN30" s="147"/>
      <c r="JO30" s="147"/>
      <c r="JP30" s="147"/>
      <c r="JQ30" s="147"/>
      <c r="JR30" s="147"/>
      <c r="JS30" s="147"/>
      <c r="JT30" s="147"/>
      <c r="JU30" s="147"/>
      <c r="JV30" s="147"/>
      <c r="JW30" s="147"/>
      <c r="JX30" s="147"/>
      <c r="JY30" s="147"/>
      <c r="JZ30" s="147"/>
      <c r="KA30" s="147"/>
      <c r="KB30" s="147"/>
      <c r="KC30" s="147"/>
      <c r="KD30" s="147"/>
      <c r="KE30" s="147"/>
    </row>
    <row r="41" spans="3:291" ht="22.5" customHeight="1"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  <c r="IL41" s="147"/>
      <c r="IM41" s="147"/>
      <c r="IN41" s="147"/>
      <c r="IO41" s="147"/>
      <c r="IP41" s="147"/>
      <c r="IQ41" s="147"/>
      <c r="IR41" s="147"/>
      <c r="IS41" s="147"/>
      <c r="IT41" s="147"/>
      <c r="IU41" s="147"/>
      <c r="IV41" s="147"/>
      <c r="IW41" s="147"/>
      <c r="IX41" s="147"/>
      <c r="IY41" s="147"/>
      <c r="IZ41" s="147"/>
      <c r="JA41" s="147"/>
      <c r="JB41" s="147"/>
      <c r="JC41" s="147"/>
      <c r="JD41" s="147"/>
      <c r="JE41" s="147"/>
      <c r="JF41" s="147"/>
      <c r="JG41" s="147"/>
      <c r="JH41" s="147"/>
      <c r="JI41" s="147"/>
      <c r="JJ41" s="147"/>
      <c r="JK41" s="147"/>
      <c r="JL41" s="147"/>
      <c r="JM41" s="147"/>
      <c r="JN41" s="147"/>
      <c r="JO41" s="147"/>
      <c r="JP41" s="147"/>
      <c r="JQ41" s="147"/>
      <c r="JR41" s="147"/>
      <c r="JS41" s="147"/>
      <c r="JT41" s="147"/>
      <c r="JU41" s="147"/>
      <c r="JV41" s="147"/>
      <c r="JW41" s="147"/>
      <c r="JX41" s="147"/>
      <c r="JY41" s="147"/>
      <c r="JZ41" s="147"/>
      <c r="KA41" s="147"/>
      <c r="KB41" s="147"/>
      <c r="KC41" s="147"/>
      <c r="KD41" s="147"/>
      <c r="KE41" s="147"/>
    </row>
  </sheetData>
  <sheetProtection sheet="1" selectLockedCells="1"/>
  <mergeCells count="1">
    <mergeCell ref="C3:H3"/>
  </mergeCells>
  <phoneticPr fontId="3"/>
  <conditionalFormatting sqref="E5:I10">
    <cfRule type="expression" dxfId="4" priority="2">
      <formula>SUM($E$5,$E$10)-INT(SUM($E$5,$E$10))&gt;0</formula>
    </cfRule>
  </conditionalFormatting>
  <hyperlinks>
    <hyperlink ref="I1" location="集計表!A1" display="集計表へ戻る"/>
  </hyperlinks>
  <pageMargins left="0.7" right="0.7" top="0.75" bottom="0.75" header="0.3" footer="0.3"/>
  <pageSetup paperSize="9" orientation="portrait" r:id="rId1"/>
  <headerFooter>
    <oddHeader>&amp;L&amp;"HG丸ｺﾞｼｯｸM-PRO,太字"&amp;14盛岡市議会情報データベース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64"/>
  <sheetViews>
    <sheetView workbookViewId="0">
      <selection sqref="A1:XFD1048576"/>
    </sheetView>
  </sheetViews>
  <sheetFormatPr defaultColWidth="11.375" defaultRowHeight="13.5"/>
  <cols>
    <col min="1" max="1" width="7" style="640" bestFit="1" customWidth="1"/>
    <col min="2" max="2" width="8" style="111" bestFit="1" customWidth="1"/>
    <col min="3" max="4" width="11.375" style="111"/>
    <col min="5" max="7" width="11.375" style="138"/>
    <col min="8" max="8" width="11.375" style="111"/>
    <col min="9" max="13" width="11.375" style="110"/>
    <col min="14" max="16" width="11.375" style="139"/>
    <col min="17" max="17" width="12.25" style="110" bestFit="1" customWidth="1"/>
    <col min="18" max="18" width="12.25" style="139" bestFit="1" customWidth="1"/>
    <col min="19" max="19" width="11.375" style="139"/>
    <col min="20" max="43" width="11.375" style="110"/>
    <col min="44" max="51" width="11.375" style="140"/>
    <col min="52" max="63" width="11.375" style="110"/>
    <col min="64" max="65" width="11.375" style="111"/>
    <col min="66" max="66" width="11.375" style="110"/>
    <col min="67" max="67" width="11.375" style="111"/>
    <col min="68" max="68" width="10.625" style="111" bestFit="1" customWidth="1"/>
    <col min="69" max="69" width="11.375" style="111"/>
    <col min="70" max="70" width="11.375" style="110"/>
    <col min="71" max="71" width="11.375" style="111"/>
    <col min="72" max="75" width="11.375" style="110"/>
    <col min="76" max="79" width="11.375" style="111"/>
    <col min="80" max="81" width="11.375" style="110"/>
    <col min="82" max="84" width="11.375" style="111"/>
    <col min="85" max="85" width="11.375" style="110"/>
    <col min="86" max="87" width="11.375" style="111"/>
    <col min="88" max="164" width="11.375" style="110"/>
    <col min="165" max="168" width="11.375" style="112"/>
    <col min="169" max="185" width="11.375" style="6"/>
    <col min="186" max="187" width="11.375" style="113"/>
    <col min="188" max="188" width="11.375" style="6"/>
    <col min="189" max="190" width="11.375" style="114"/>
    <col min="191" max="193" width="11.375" style="6"/>
    <col min="194" max="194" width="11.375" style="115"/>
    <col min="195" max="197" width="11.375" style="116"/>
    <col min="198" max="198" width="11.375" style="115"/>
    <col min="199" max="213" width="11.375" style="6"/>
    <col min="214" max="231" width="11.375" style="111"/>
    <col min="232" max="232" width="12.25" style="111" bestFit="1" customWidth="1"/>
    <col min="233" max="233" width="11.375" style="111"/>
    <col min="234" max="235" width="13.875" style="111" bestFit="1" customWidth="1"/>
    <col min="236" max="242" width="11.375" style="111"/>
    <col min="243" max="243" width="11.125" style="111" bestFit="1" customWidth="1"/>
    <col min="244" max="244" width="10.25" style="111" bestFit="1" customWidth="1"/>
    <col min="245" max="255" width="11.375" style="111"/>
    <col min="256" max="256" width="10.625" style="111" bestFit="1" customWidth="1"/>
    <col min="257" max="257" width="11.375" style="111"/>
    <col min="258" max="258" width="10.375" style="111" bestFit="1" customWidth="1"/>
    <col min="259" max="16384" width="11.375" style="111"/>
  </cols>
  <sheetData>
    <row r="1" spans="1:291" s="3" customFormat="1" ht="11.25">
      <c r="B1" s="2" t="s">
        <v>368</v>
      </c>
      <c r="C1" s="3">
        <v>1</v>
      </c>
      <c r="D1" s="4">
        <v>2</v>
      </c>
      <c r="E1" s="446">
        <v>3</v>
      </c>
      <c r="F1" s="637">
        <v>4</v>
      </c>
      <c r="G1" s="4">
        <v>5</v>
      </c>
      <c r="H1" s="4">
        <v>6</v>
      </c>
      <c r="I1" s="3">
        <v>7</v>
      </c>
      <c r="J1" s="4">
        <v>8</v>
      </c>
      <c r="K1" s="4">
        <v>9</v>
      </c>
      <c r="L1" s="3">
        <v>10</v>
      </c>
      <c r="M1" s="4">
        <v>11</v>
      </c>
      <c r="N1" s="4">
        <v>12</v>
      </c>
      <c r="O1" s="3">
        <v>13</v>
      </c>
      <c r="P1" s="4">
        <v>14</v>
      </c>
      <c r="Q1" s="635">
        <v>15</v>
      </c>
      <c r="R1" s="547">
        <v>16</v>
      </c>
      <c r="S1" s="4">
        <v>17</v>
      </c>
      <c r="T1" s="635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3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>
        <v>100</v>
      </c>
      <c r="CY1" s="3">
        <v>101</v>
      </c>
      <c r="CZ1" s="3">
        <v>102</v>
      </c>
      <c r="DA1" s="3">
        <v>103</v>
      </c>
      <c r="DB1" s="3">
        <v>104</v>
      </c>
      <c r="DC1" s="3">
        <v>105</v>
      </c>
      <c r="DD1" s="3">
        <v>106</v>
      </c>
      <c r="DE1" s="3">
        <v>107</v>
      </c>
      <c r="DF1" s="3">
        <v>108</v>
      </c>
      <c r="DG1" s="3">
        <v>109</v>
      </c>
      <c r="DH1" s="3">
        <v>110</v>
      </c>
      <c r="DI1" s="3">
        <v>111</v>
      </c>
      <c r="DJ1" s="3">
        <v>112</v>
      </c>
      <c r="DK1" s="3">
        <v>113</v>
      </c>
      <c r="DL1" s="3">
        <v>114</v>
      </c>
      <c r="DM1" s="3">
        <v>115</v>
      </c>
      <c r="DN1" s="3">
        <v>116</v>
      </c>
      <c r="DO1" s="3">
        <v>117</v>
      </c>
      <c r="DP1" s="3">
        <v>118</v>
      </c>
      <c r="DQ1" s="3">
        <v>119</v>
      </c>
      <c r="DR1" s="3">
        <v>120</v>
      </c>
      <c r="DS1" s="3">
        <v>121</v>
      </c>
      <c r="DT1" s="3">
        <v>122</v>
      </c>
      <c r="DU1" s="3">
        <v>123</v>
      </c>
      <c r="DV1" s="3">
        <v>124</v>
      </c>
      <c r="DW1" s="3">
        <v>125</v>
      </c>
      <c r="DX1" s="3">
        <v>126</v>
      </c>
      <c r="DY1" s="3">
        <v>127</v>
      </c>
      <c r="DZ1" s="3">
        <v>128</v>
      </c>
      <c r="EA1" s="3">
        <v>129</v>
      </c>
      <c r="EB1" s="3">
        <v>130</v>
      </c>
      <c r="EC1" s="3">
        <v>131</v>
      </c>
      <c r="ED1" s="3">
        <v>132</v>
      </c>
      <c r="EE1" s="3">
        <v>133</v>
      </c>
      <c r="EF1" s="3">
        <v>134</v>
      </c>
      <c r="EG1" s="3">
        <v>135</v>
      </c>
      <c r="EH1" s="3">
        <v>136</v>
      </c>
      <c r="EI1" s="3">
        <v>137</v>
      </c>
      <c r="EJ1" s="3">
        <v>138</v>
      </c>
      <c r="EK1" s="3">
        <v>139</v>
      </c>
      <c r="EL1" s="3">
        <v>140</v>
      </c>
      <c r="EM1" s="3">
        <v>141</v>
      </c>
      <c r="EN1" s="3">
        <v>142</v>
      </c>
      <c r="EO1" s="3">
        <v>143</v>
      </c>
      <c r="EP1" s="4">
        <v>144</v>
      </c>
      <c r="EQ1" s="4">
        <v>145</v>
      </c>
      <c r="ER1" s="4">
        <v>146</v>
      </c>
      <c r="ES1" s="4">
        <v>147</v>
      </c>
      <c r="ET1" s="4">
        <v>148</v>
      </c>
      <c r="EU1" s="4">
        <v>149</v>
      </c>
      <c r="EV1" s="4">
        <v>150</v>
      </c>
      <c r="EW1" s="4">
        <v>151</v>
      </c>
      <c r="EX1" s="635">
        <v>152</v>
      </c>
      <c r="EY1" s="4">
        <v>153</v>
      </c>
      <c r="EZ1" s="4">
        <v>154</v>
      </c>
      <c r="FA1" s="4">
        <v>155</v>
      </c>
      <c r="FB1" s="4">
        <v>156</v>
      </c>
      <c r="FC1" s="4">
        <v>157</v>
      </c>
      <c r="FD1" s="4">
        <v>158</v>
      </c>
      <c r="FE1" s="4">
        <v>159</v>
      </c>
      <c r="FF1" s="4">
        <v>160</v>
      </c>
      <c r="FG1" s="4">
        <v>161</v>
      </c>
      <c r="FH1" s="4">
        <v>162</v>
      </c>
      <c r="FI1" s="4">
        <v>163</v>
      </c>
      <c r="FJ1" s="4">
        <v>164</v>
      </c>
      <c r="FK1" s="4">
        <v>165</v>
      </c>
      <c r="FL1" s="4">
        <v>166</v>
      </c>
      <c r="FM1" s="4">
        <v>167</v>
      </c>
      <c r="FN1" s="4">
        <v>168</v>
      </c>
      <c r="FO1" s="4">
        <v>169</v>
      </c>
      <c r="FP1" s="4">
        <v>170</v>
      </c>
      <c r="FQ1" s="4">
        <v>171</v>
      </c>
      <c r="FR1" s="4">
        <v>172</v>
      </c>
      <c r="FS1" s="4">
        <v>173</v>
      </c>
      <c r="FT1" s="4">
        <v>174</v>
      </c>
      <c r="FU1" s="4">
        <v>175</v>
      </c>
      <c r="FV1" s="4">
        <v>176</v>
      </c>
      <c r="FW1" s="4">
        <v>177</v>
      </c>
      <c r="FX1" s="4">
        <v>178</v>
      </c>
      <c r="FY1" s="4">
        <v>179</v>
      </c>
      <c r="FZ1" s="4">
        <v>180</v>
      </c>
      <c r="GA1" s="4">
        <v>181</v>
      </c>
      <c r="GB1" s="4">
        <v>182</v>
      </c>
      <c r="GC1" s="4">
        <v>183</v>
      </c>
      <c r="GD1" s="4">
        <v>184</v>
      </c>
      <c r="GE1" s="4">
        <v>185</v>
      </c>
      <c r="GF1" s="4">
        <v>186</v>
      </c>
      <c r="GG1" s="4">
        <v>187</v>
      </c>
      <c r="GH1" s="4">
        <v>188</v>
      </c>
      <c r="GI1" s="4">
        <v>189</v>
      </c>
      <c r="GJ1" s="4">
        <v>190</v>
      </c>
      <c r="GK1" s="4">
        <v>191</v>
      </c>
      <c r="GL1" s="4">
        <v>192</v>
      </c>
      <c r="GM1" s="4">
        <v>193</v>
      </c>
      <c r="GN1" s="4">
        <v>194</v>
      </c>
      <c r="GO1" s="4">
        <v>195</v>
      </c>
      <c r="GP1" s="4">
        <v>196</v>
      </c>
      <c r="GQ1" s="4">
        <v>197</v>
      </c>
      <c r="GR1" s="4">
        <v>198</v>
      </c>
      <c r="GS1" s="4">
        <v>199</v>
      </c>
      <c r="GT1" s="4">
        <v>200</v>
      </c>
      <c r="GU1" s="4">
        <v>201</v>
      </c>
      <c r="GV1" s="4">
        <v>202</v>
      </c>
      <c r="GW1" s="4">
        <v>203</v>
      </c>
      <c r="GX1" s="4">
        <v>204</v>
      </c>
      <c r="GY1" s="5">
        <v>205</v>
      </c>
      <c r="GZ1" s="4">
        <v>206</v>
      </c>
      <c r="HA1" s="4">
        <v>207</v>
      </c>
      <c r="HB1" s="636">
        <v>208</v>
      </c>
      <c r="HC1" s="446">
        <v>209</v>
      </c>
      <c r="HD1" s="4">
        <v>210</v>
      </c>
      <c r="HE1" s="4">
        <v>211</v>
      </c>
      <c r="HF1" s="4">
        <v>212</v>
      </c>
      <c r="HG1" s="4">
        <v>213</v>
      </c>
      <c r="HH1" s="4">
        <v>214</v>
      </c>
      <c r="HI1" s="4">
        <v>215</v>
      </c>
      <c r="HJ1" s="4">
        <v>216</v>
      </c>
      <c r="HK1" s="4">
        <v>217</v>
      </c>
      <c r="HL1" s="4">
        <v>218</v>
      </c>
      <c r="HM1" s="4">
        <v>219</v>
      </c>
      <c r="HN1" s="635">
        <v>220</v>
      </c>
      <c r="HO1" s="635">
        <v>221</v>
      </c>
      <c r="HP1" s="4">
        <v>222</v>
      </c>
      <c r="HQ1" s="635">
        <v>223</v>
      </c>
      <c r="HR1" s="4">
        <v>224</v>
      </c>
      <c r="HS1" s="4">
        <v>225</v>
      </c>
      <c r="HT1" s="4">
        <v>226</v>
      </c>
      <c r="HU1" s="4">
        <v>227</v>
      </c>
      <c r="HV1" s="4">
        <v>228</v>
      </c>
      <c r="HW1" s="4">
        <v>229</v>
      </c>
      <c r="HX1" s="4">
        <v>230</v>
      </c>
      <c r="HY1" s="4">
        <v>231</v>
      </c>
      <c r="HZ1" s="4">
        <v>232</v>
      </c>
      <c r="IA1" s="4">
        <v>233</v>
      </c>
      <c r="IB1" s="4">
        <v>234</v>
      </c>
      <c r="IC1" s="4">
        <v>235</v>
      </c>
      <c r="ID1" s="4">
        <v>236</v>
      </c>
      <c r="IE1" s="4">
        <v>237</v>
      </c>
      <c r="IF1" s="4">
        <v>238</v>
      </c>
      <c r="IG1" s="4">
        <v>239</v>
      </c>
      <c r="IH1" s="4">
        <v>240</v>
      </c>
      <c r="II1" s="4">
        <v>241</v>
      </c>
      <c r="IJ1" s="4">
        <v>242</v>
      </c>
      <c r="IK1" s="4">
        <v>243</v>
      </c>
      <c r="IL1" s="4">
        <v>244</v>
      </c>
      <c r="IM1" s="4">
        <v>245</v>
      </c>
      <c r="IN1" s="4">
        <v>246</v>
      </c>
      <c r="IO1" s="4">
        <v>247</v>
      </c>
      <c r="IP1" s="4">
        <v>248</v>
      </c>
      <c r="IQ1" s="4">
        <v>249</v>
      </c>
      <c r="IR1" s="4">
        <v>250</v>
      </c>
      <c r="IS1" s="4">
        <v>251</v>
      </c>
      <c r="IT1" s="4">
        <v>252</v>
      </c>
      <c r="IU1" s="4">
        <v>253</v>
      </c>
      <c r="IV1" s="4">
        <v>254</v>
      </c>
      <c r="IW1" s="4">
        <v>255</v>
      </c>
      <c r="IX1" s="4">
        <v>256</v>
      </c>
      <c r="IY1" s="4">
        <v>257</v>
      </c>
      <c r="IZ1" s="4">
        <v>258</v>
      </c>
      <c r="JA1" s="4">
        <v>259</v>
      </c>
      <c r="JB1" s="4">
        <v>260</v>
      </c>
      <c r="JC1" s="4">
        <v>261</v>
      </c>
      <c r="JD1" s="4">
        <v>262</v>
      </c>
      <c r="JE1" s="4">
        <v>263</v>
      </c>
      <c r="JF1" s="4">
        <v>264</v>
      </c>
      <c r="JG1" s="4">
        <v>265</v>
      </c>
      <c r="JH1" s="4">
        <v>266</v>
      </c>
      <c r="JI1" s="4">
        <v>267</v>
      </c>
      <c r="JJ1" s="4">
        <v>268</v>
      </c>
      <c r="JK1" s="4">
        <v>269</v>
      </c>
      <c r="JL1" s="4">
        <v>270</v>
      </c>
      <c r="JM1" s="4">
        <v>271</v>
      </c>
      <c r="JN1" s="4">
        <v>272</v>
      </c>
      <c r="JO1" s="4">
        <v>273</v>
      </c>
      <c r="JP1" s="4">
        <v>274</v>
      </c>
      <c r="JQ1" s="4">
        <v>275</v>
      </c>
      <c r="JR1" s="4">
        <v>276</v>
      </c>
      <c r="JS1" s="4">
        <v>277</v>
      </c>
      <c r="JT1" s="4">
        <v>278</v>
      </c>
      <c r="JU1" s="4">
        <v>279</v>
      </c>
      <c r="JV1" s="4">
        <v>280</v>
      </c>
      <c r="JW1" s="4">
        <v>281</v>
      </c>
      <c r="JX1" s="4">
        <v>282</v>
      </c>
      <c r="JY1" s="4">
        <v>283</v>
      </c>
      <c r="JZ1" s="4">
        <v>284</v>
      </c>
      <c r="KA1" s="4">
        <v>285</v>
      </c>
      <c r="KB1" s="4">
        <v>286</v>
      </c>
      <c r="KC1" s="4">
        <v>287</v>
      </c>
      <c r="KD1" s="4">
        <v>288</v>
      </c>
      <c r="KE1" s="4">
        <v>289</v>
      </c>
    </row>
    <row r="2" spans="1:291" s="435" customFormat="1" ht="11.25">
      <c r="B2" s="8"/>
      <c r="D2" s="774" t="s">
        <v>5</v>
      </c>
      <c r="E2" s="774"/>
      <c r="F2" s="774"/>
      <c r="G2" s="774"/>
      <c r="H2" s="774"/>
      <c r="I2" s="774"/>
      <c r="J2" s="774"/>
      <c r="K2" s="774"/>
      <c r="L2" s="774"/>
      <c r="M2" s="774"/>
      <c r="N2" s="774" t="s">
        <v>369</v>
      </c>
      <c r="O2" s="774"/>
      <c r="P2" s="442" t="s">
        <v>370</v>
      </c>
      <c r="Q2" s="634" t="s">
        <v>371</v>
      </c>
      <c r="R2" s="634" t="s">
        <v>371</v>
      </c>
      <c r="S2" s="773" t="s">
        <v>372</v>
      </c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 t="s">
        <v>372</v>
      </c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 t="s">
        <v>372</v>
      </c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 t="s">
        <v>372</v>
      </c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 t="s">
        <v>373</v>
      </c>
      <c r="BQ2" s="773"/>
      <c r="BR2" s="773"/>
      <c r="BS2" s="435" t="s">
        <v>374</v>
      </c>
      <c r="BT2" s="773" t="s">
        <v>375</v>
      </c>
      <c r="BU2" s="773"/>
      <c r="BV2" s="773"/>
      <c r="BW2" s="773"/>
      <c r="BX2" s="773" t="s">
        <v>376</v>
      </c>
      <c r="BY2" s="773"/>
      <c r="BZ2" s="773"/>
      <c r="CA2" s="773"/>
      <c r="CC2" s="773" t="s">
        <v>377</v>
      </c>
      <c r="CD2" s="773"/>
      <c r="CE2" s="773"/>
      <c r="CF2" s="435" t="s">
        <v>378</v>
      </c>
      <c r="CG2" s="773" t="s">
        <v>379</v>
      </c>
      <c r="CH2" s="773"/>
      <c r="CI2" s="773"/>
      <c r="CJ2" s="773"/>
      <c r="CK2" s="773"/>
      <c r="CL2" s="773"/>
      <c r="CM2" s="773"/>
      <c r="CN2" s="773"/>
      <c r="CO2" s="773"/>
      <c r="CP2" s="773"/>
      <c r="CQ2" s="773"/>
      <c r="CR2" s="773"/>
      <c r="CS2" s="773"/>
      <c r="CT2" s="773"/>
      <c r="CU2" s="773"/>
      <c r="CV2" s="773" t="s">
        <v>380</v>
      </c>
      <c r="CW2" s="773"/>
      <c r="CX2" s="773"/>
      <c r="CY2" s="773"/>
      <c r="CZ2" s="773"/>
      <c r="DA2" s="773"/>
      <c r="DB2" s="773"/>
      <c r="DC2" s="773"/>
      <c r="DD2" s="773" t="s">
        <v>381</v>
      </c>
      <c r="DE2" s="773"/>
      <c r="DF2" s="773"/>
      <c r="DG2" s="773" t="s">
        <v>382</v>
      </c>
      <c r="DH2" s="773"/>
      <c r="DI2" s="773"/>
      <c r="DJ2" s="773" t="s">
        <v>382</v>
      </c>
      <c r="DK2" s="773"/>
      <c r="DL2" s="773"/>
      <c r="DM2" s="773"/>
      <c r="DN2" s="773"/>
      <c r="DO2" s="773"/>
      <c r="DP2" s="773" t="s">
        <v>383</v>
      </c>
      <c r="DQ2" s="773"/>
      <c r="DR2" s="773"/>
      <c r="DS2" s="773"/>
      <c r="DT2" s="773"/>
      <c r="DU2" s="773"/>
      <c r="DV2" s="773"/>
      <c r="DW2" s="773"/>
      <c r="DX2" s="773" t="s">
        <v>383</v>
      </c>
      <c r="DY2" s="773"/>
      <c r="DZ2" s="773"/>
      <c r="EA2" s="773"/>
      <c r="EB2" s="773"/>
      <c r="EC2" s="773"/>
      <c r="ED2" s="773"/>
      <c r="EE2" s="773"/>
      <c r="EF2" s="773"/>
      <c r="EG2" s="773"/>
      <c r="EH2" s="774" t="s">
        <v>384</v>
      </c>
      <c r="EI2" s="774"/>
      <c r="EJ2" s="774"/>
      <c r="EK2" s="774"/>
      <c r="EL2" s="774"/>
      <c r="EM2" s="771" t="s">
        <v>385</v>
      </c>
      <c r="EN2" s="771"/>
      <c r="EO2" s="771" t="s">
        <v>386</v>
      </c>
      <c r="EP2" s="771"/>
      <c r="EQ2" s="771"/>
      <c r="ER2" s="771"/>
      <c r="ES2" s="771"/>
      <c r="ET2" s="771"/>
      <c r="EU2" s="771"/>
      <c r="EV2" s="771"/>
      <c r="EW2" s="771"/>
      <c r="EX2" s="771"/>
      <c r="EY2" s="771"/>
      <c r="EZ2" s="771"/>
      <c r="FA2" s="771"/>
      <c r="FB2" s="771" t="s">
        <v>387</v>
      </c>
      <c r="FC2" s="771"/>
      <c r="FD2" s="436" t="s">
        <v>388</v>
      </c>
      <c r="FE2" s="771" t="s">
        <v>389</v>
      </c>
      <c r="FF2" s="771"/>
      <c r="FG2" s="771"/>
      <c r="FH2" s="771"/>
      <c r="FI2" s="771"/>
      <c r="FJ2" s="771"/>
      <c r="FK2" s="772" t="s">
        <v>390</v>
      </c>
      <c r="FL2" s="772"/>
      <c r="FM2" s="772"/>
      <c r="FN2" s="772"/>
      <c r="FO2" s="773" t="s">
        <v>391</v>
      </c>
      <c r="FP2" s="773"/>
      <c r="FQ2" s="773"/>
      <c r="FR2" s="773" t="s">
        <v>392</v>
      </c>
      <c r="FS2" s="773"/>
      <c r="FT2" s="435" t="s">
        <v>393</v>
      </c>
      <c r="FU2" s="773" t="s">
        <v>394</v>
      </c>
      <c r="FV2" s="773"/>
      <c r="FW2" s="773" t="s">
        <v>395</v>
      </c>
      <c r="FX2" s="773"/>
      <c r="FY2" s="773" t="s">
        <v>396</v>
      </c>
      <c r="FZ2" s="773"/>
      <c r="GA2" s="773" t="s">
        <v>397</v>
      </c>
      <c r="GB2" s="773"/>
      <c r="GC2" s="773"/>
      <c r="GD2" s="773"/>
      <c r="GE2" s="773"/>
      <c r="GF2" s="773"/>
      <c r="GG2" s="773"/>
      <c r="GH2" s="773"/>
      <c r="GI2" s="773" t="s">
        <v>398</v>
      </c>
      <c r="GJ2" s="773"/>
      <c r="GK2" s="773" t="s">
        <v>399</v>
      </c>
      <c r="GL2" s="773"/>
      <c r="GM2" s="773"/>
      <c r="GN2" s="773"/>
      <c r="GO2" s="773" t="s">
        <v>400</v>
      </c>
      <c r="GP2" s="773"/>
      <c r="GQ2" s="773"/>
      <c r="GR2" s="773"/>
      <c r="GS2" s="773"/>
      <c r="GT2" s="773"/>
      <c r="GU2" s="773" t="s">
        <v>401</v>
      </c>
      <c r="GV2" s="773"/>
      <c r="GW2" s="773"/>
      <c r="GX2" s="773"/>
      <c r="GY2" s="775"/>
      <c r="GZ2" s="435" t="s">
        <v>1041</v>
      </c>
      <c r="HA2" s="773" t="s">
        <v>537</v>
      </c>
      <c r="HB2" s="773"/>
      <c r="HC2" s="773"/>
      <c r="HD2" s="773"/>
      <c r="HE2" s="773"/>
      <c r="HF2" s="773"/>
      <c r="HG2" s="773"/>
      <c r="HH2" s="773"/>
      <c r="HI2" s="773"/>
      <c r="HJ2" s="773" t="s">
        <v>538</v>
      </c>
      <c r="HK2" s="773"/>
      <c r="HL2" s="773"/>
      <c r="HM2" s="773"/>
      <c r="HN2" s="773" t="s">
        <v>539</v>
      </c>
      <c r="HO2" s="773"/>
      <c r="HP2" s="773"/>
      <c r="HQ2" s="773"/>
      <c r="HR2" s="773"/>
      <c r="HS2" s="773"/>
      <c r="HT2" s="773"/>
      <c r="HU2" s="773" t="s">
        <v>284</v>
      </c>
      <c r="HV2" s="773"/>
      <c r="HW2" s="773"/>
      <c r="HX2" s="773"/>
      <c r="HY2" s="773"/>
      <c r="HZ2" s="435" t="s">
        <v>540</v>
      </c>
      <c r="IA2" s="435" t="s">
        <v>540</v>
      </c>
      <c r="IB2" s="773" t="s">
        <v>295</v>
      </c>
      <c r="IC2" s="773"/>
      <c r="ID2" s="773"/>
      <c r="IE2" s="773"/>
      <c r="IF2" s="773"/>
      <c r="IG2" s="773"/>
      <c r="IH2" s="435" t="s">
        <v>541</v>
      </c>
      <c r="II2" s="773" t="s">
        <v>300</v>
      </c>
      <c r="IJ2" s="773"/>
      <c r="IK2" s="773"/>
      <c r="IL2" s="773"/>
      <c r="IM2" s="773"/>
      <c r="IN2" s="773"/>
      <c r="IO2" s="773"/>
      <c r="IP2" s="773"/>
      <c r="IQ2" s="773" t="s">
        <v>542</v>
      </c>
      <c r="IR2" s="773"/>
      <c r="IS2" s="435" t="s">
        <v>312</v>
      </c>
      <c r="IY2" s="435" t="s">
        <v>1040</v>
      </c>
      <c r="JD2" s="773" t="s">
        <v>543</v>
      </c>
      <c r="JE2" s="773"/>
      <c r="JF2" s="773"/>
      <c r="JG2" s="773"/>
      <c r="JH2" s="773"/>
      <c r="JI2" s="773"/>
      <c r="JJ2" s="773"/>
      <c r="JK2" s="773"/>
      <c r="JL2" s="773"/>
      <c r="JM2" s="773"/>
      <c r="JN2" s="773"/>
      <c r="JO2" s="773"/>
      <c r="JP2" s="773"/>
      <c r="JQ2" s="773"/>
      <c r="JR2" s="773"/>
      <c r="JS2" s="773" t="s">
        <v>543</v>
      </c>
      <c r="JT2" s="773"/>
      <c r="JU2" s="773"/>
      <c r="JV2" s="773"/>
      <c r="JW2" s="773"/>
      <c r="JX2" s="773"/>
      <c r="JY2" s="773"/>
      <c r="JZ2" s="773"/>
      <c r="KC2" s="3"/>
      <c r="KD2" s="3"/>
      <c r="KE2" s="3"/>
    </row>
    <row r="3" spans="1:291" s="7" customFormat="1" ht="63">
      <c r="A3" s="640"/>
      <c r="B3" s="8" t="s">
        <v>2</v>
      </c>
      <c r="C3" s="7" t="s">
        <v>402</v>
      </c>
      <c r="D3" s="9" t="s">
        <v>6</v>
      </c>
      <c r="E3" s="9" t="s">
        <v>8</v>
      </c>
      <c r="F3" s="9" t="s">
        <v>9</v>
      </c>
      <c r="G3" s="9" t="s">
        <v>10</v>
      </c>
      <c r="H3" s="9" t="s">
        <v>403</v>
      </c>
      <c r="I3" s="9" t="s">
        <v>13</v>
      </c>
      <c r="J3" s="9" t="s">
        <v>14</v>
      </c>
      <c r="K3" s="9" t="s">
        <v>15</v>
      </c>
      <c r="L3" s="7" t="s">
        <v>16</v>
      </c>
      <c r="M3" s="7" t="s">
        <v>404</v>
      </c>
      <c r="N3" s="9" t="s">
        <v>19</v>
      </c>
      <c r="O3" s="9" t="s">
        <v>20</v>
      </c>
      <c r="P3" s="9" t="s">
        <v>405</v>
      </c>
      <c r="Q3" s="7" t="s">
        <v>1055</v>
      </c>
      <c r="R3" s="9" t="s">
        <v>1054</v>
      </c>
      <c r="S3" s="9" t="s">
        <v>1053</v>
      </c>
      <c r="T3" s="7" t="s">
        <v>406</v>
      </c>
      <c r="U3" s="7" t="s">
        <v>407</v>
      </c>
      <c r="V3" s="7" t="s">
        <v>408</v>
      </c>
      <c r="W3" s="10" t="s">
        <v>409</v>
      </c>
      <c r="X3" s="7" t="s">
        <v>410</v>
      </c>
      <c r="Y3" s="7" t="s">
        <v>411</v>
      </c>
      <c r="Z3" s="7" t="s">
        <v>412</v>
      </c>
      <c r="AA3" s="7" t="s">
        <v>413</v>
      </c>
      <c r="AB3" s="7" t="s">
        <v>414</v>
      </c>
      <c r="AC3" s="7" t="s">
        <v>1056</v>
      </c>
      <c r="AD3" s="7" t="s">
        <v>415</v>
      </c>
      <c r="AE3" s="7" t="s">
        <v>1057</v>
      </c>
      <c r="AF3" s="7" t="s">
        <v>416</v>
      </c>
      <c r="AG3" s="7" t="s">
        <v>417</v>
      </c>
      <c r="AH3" s="7" t="s">
        <v>418</v>
      </c>
      <c r="AI3" s="7" t="s">
        <v>419</v>
      </c>
      <c r="AJ3" s="7" t="s">
        <v>420</v>
      </c>
      <c r="AK3" s="7" t="s">
        <v>421</v>
      </c>
      <c r="AL3" s="7" t="s">
        <v>422</v>
      </c>
      <c r="AM3" s="11" t="s">
        <v>423</v>
      </c>
      <c r="AN3" s="11" t="s">
        <v>424</v>
      </c>
      <c r="AO3" s="11" t="s">
        <v>425</v>
      </c>
      <c r="AP3" s="11" t="s">
        <v>426</v>
      </c>
      <c r="AQ3" s="11" t="s">
        <v>427</v>
      </c>
      <c r="AR3" s="11" t="s">
        <v>428</v>
      </c>
      <c r="AS3" s="7" t="s">
        <v>429</v>
      </c>
      <c r="AT3" s="7" t="s">
        <v>430</v>
      </c>
      <c r="AU3" s="7" t="s">
        <v>431</v>
      </c>
      <c r="AV3" s="7" t="s">
        <v>62</v>
      </c>
      <c r="AW3" s="7" t="s">
        <v>63</v>
      </c>
      <c r="AX3" s="7" t="s">
        <v>64</v>
      </c>
      <c r="AY3" s="7" t="s">
        <v>1058</v>
      </c>
      <c r="AZ3" s="7" t="s">
        <v>67</v>
      </c>
      <c r="BA3" s="7" t="s">
        <v>68</v>
      </c>
      <c r="BB3" s="7" t="s">
        <v>69</v>
      </c>
      <c r="BC3" s="7" t="s">
        <v>432</v>
      </c>
      <c r="BD3" s="7" t="s">
        <v>433</v>
      </c>
      <c r="BE3" s="7" t="s">
        <v>434</v>
      </c>
      <c r="BF3" s="7" t="s">
        <v>435</v>
      </c>
      <c r="BG3" s="7" t="s">
        <v>436</v>
      </c>
      <c r="BH3" s="7" t="s">
        <v>437</v>
      </c>
      <c r="BI3" s="7" t="s">
        <v>1059</v>
      </c>
      <c r="BJ3" s="7" t="s">
        <v>1060</v>
      </c>
      <c r="BK3" s="7" t="s">
        <v>1061</v>
      </c>
      <c r="BL3" s="7" t="s">
        <v>81</v>
      </c>
      <c r="BM3" s="7" t="s">
        <v>82</v>
      </c>
      <c r="BN3" s="7" t="s">
        <v>83</v>
      </c>
      <c r="BO3" s="7" t="s">
        <v>84</v>
      </c>
      <c r="BQ3" s="7" t="s">
        <v>438</v>
      </c>
      <c r="BR3" s="7" t="s">
        <v>439</v>
      </c>
      <c r="BS3" s="7" t="s">
        <v>440</v>
      </c>
      <c r="BT3" s="7" t="s">
        <v>441</v>
      </c>
      <c r="BU3" s="7" t="s">
        <v>1062</v>
      </c>
      <c r="BV3" s="7" t="s">
        <v>1063</v>
      </c>
      <c r="BW3" s="7" t="s">
        <v>1064</v>
      </c>
      <c r="BX3" s="7" t="s">
        <v>1065</v>
      </c>
      <c r="BY3" s="7" t="s">
        <v>442</v>
      </c>
      <c r="BZ3" s="7" t="s">
        <v>98</v>
      </c>
      <c r="CA3" s="7" t="s">
        <v>99</v>
      </c>
      <c r="CB3" s="7" t="s">
        <v>443</v>
      </c>
      <c r="CC3" s="7" t="s">
        <v>444</v>
      </c>
      <c r="CD3" s="7" t="s">
        <v>445</v>
      </c>
      <c r="CE3" s="7" t="s">
        <v>446</v>
      </c>
      <c r="CF3" s="7" t="s">
        <v>447</v>
      </c>
      <c r="CG3" s="7" t="s">
        <v>1066</v>
      </c>
      <c r="CH3" s="7" t="s">
        <v>1067</v>
      </c>
      <c r="CI3" s="7" t="s">
        <v>1068</v>
      </c>
      <c r="CJ3" s="7" t="s">
        <v>1069</v>
      </c>
      <c r="CK3" s="7" t="s">
        <v>1070</v>
      </c>
      <c r="CL3" s="7" t="s">
        <v>448</v>
      </c>
      <c r="CM3" s="7" t="s">
        <v>449</v>
      </c>
      <c r="CN3" s="7" t="s">
        <v>114</v>
      </c>
      <c r="CO3" s="7" t="s">
        <v>115</v>
      </c>
      <c r="CP3" s="7" t="s">
        <v>116</v>
      </c>
      <c r="CQ3" s="7" t="s">
        <v>117</v>
      </c>
      <c r="CR3" s="7" t="s">
        <v>118</v>
      </c>
      <c r="CS3" s="7" t="s">
        <v>119</v>
      </c>
      <c r="CT3" s="7" t="s">
        <v>120</v>
      </c>
      <c r="CU3" s="7" t="s">
        <v>121</v>
      </c>
      <c r="CV3" s="7" t="s">
        <v>123</v>
      </c>
      <c r="CW3" s="7" t="s">
        <v>124</v>
      </c>
      <c r="CX3" s="7" t="s">
        <v>126</v>
      </c>
      <c r="CY3" s="7" t="s">
        <v>127</v>
      </c>
      <c r="CZ3" s="7" t="s">
        <v>450</v>
      </c>
      <c r="DA3" s="7" t="s">
        <v>1071</v>
      </c>
      <c r="DB3" s="7" t="s">
        <v>451</v>
      </c>
      <c r="DC3" s="7" t="s">
        <v>452</v>
      </c>
      <c r="DD3" s="7" t="s">
        <v>453</v>
      </c>
      <c r="DE3" s="9" t="s">
        <v>1072</v>
      </c>
      <c r="DF3" s="9" t="s">
        <v>1073</v>
      </c>
      <c r="DG3" s="9" t="s">
        <v>454</v>
      </c>
      <c r="DH3" s="7" t="s">
        <v>455</v>
      </c>
      <c r="DI3" s="7" t="s">
        <v>456</v>
      </c>
      <c r="DJ3" s="7" t="s">
        <v>457</v>
      </c>
      <c r="DK3" s="218" t="s">
        <v>733</v>
      </c>
      <c r="DL3" s="7" t="s">
        <v>458</v>
      </c>
      <c r="DM3" s="7" t="s">
        <v>459</v>
      </c>
      <c r="DN3" s="7" t="s">
        <v>1074</v>
      </c>
      <c r="DO3" s="7" t="s">
        <v>460</v>
      </c>
      <c r="DP3" s="7" t="s">
        <v>461</v>
      </c>
      <c r="DQ3" s="7" t="s">
        <v>462</v>
      </c>
      <c r="DR3" s="7" t="s">
        <v>463</v>
      </c>
      <c r="DS3" s="7" t="s">
        <v>464</v>
      </c>
      <c r="DT3" s="7" t="s">
        <v>465</v>
      </c>
      <c r="DU3" s="7" t="s">
        <v>466</v>
      </c>
      <c r="DV3" s="7" t="s">
        <v>153</v>
      </c>
      <c r="DW3" s="7" t="s">
        <v>154</v>
      </c>
      <c r="DX3" s="7" t="s">
        <v>467</v>
      </c>
      <c r="DY3" s="12" t="s">
        <v>468</v>
      </c>
      <c r="DZ3" s="12" t="s">
        <v>469</v>
      </c>
      <c r="EA3" s="218" t="s">
        <v>744</v>
      </c>
      <c r="EB3" s="218" t="s">
        <v>745</v>
      </c>
      <c r="EC3" s="218" t="s">
        <v>746</v>
      </c>
      <c r="ED3" s="7" t="s">
        <v>470</v>
      </c>
      <c r="EE3" s="7" t="s">
        <v>471</v>
      </c>
      <c r="EF3" s="7" t="s">
        <v>164</v>
      </c>
      <c r="EG3" s="7" t="s">
        <v>166</v>
      </c>
      <c r="EH3" s="7" t="s">
        <v>472</v>
      </c>
      <c r="EI3" s="7" t="s">
        <v>473</v>
      </c>
      <c r="EJ3" s="7" t="s">
        <v>474</v>
      </c>
      <c r="EK3" s="7" t="s">
        <v>475</v>
      </c>
      <c r="EL3" s="7" t="s">
        <v>476</v>
      </c>
      <c r="EM3" s="7" t="s">
        <v>477</v>
      </c>
      <c r="EN3" s="7" t="s">
        <v>176</v>
      </c>
      <c r="EO3" s="7" t="s">
        <v>178</v>
      </c>
      <c r="EP3" s="7" t="s">
        <v>478</v>
      </c>
      <c r="EQ3" s="13" t="s">
        <v>479</v>
      </c>
      <c r="ER3" s="7" t="s">
        <v>480</v>
      </c>
      <c r="ES3" s="7" t="s">
        <v>184</v>
      </c>
      <c r="ET3" s="11" t="s">
        <v>481</v>
      </c>
      <c r="EU3" s="11" t="s">
        <v>482</v>
      </c>
      <c r="EV3" s="7" t="s">
        <v>483</v>
      </c>
      <c r="EW3" s="7" t="s">
        <v>484</v>
      </c>
      <c r="EX3" s="7" t="s">
        <v>485</v>
      </c>
      <c r="EY3" s="14" t="s">
        <v>486</v>
      </c>
      <c r="EZ3" s="15" t="s">
        <v>487</v>
      </c>
      <c r="FA3" s="15" t="s">
        <v>488</v>
      </c>
      <c r="FB3" s="15" t="s">
        <v>489</v>
      </c>
      <c r="FC3" s="16" t="s">
        <v>490</v>
      </c>
      <c r="FD3" s="9" t="s">
        <v>491</v>
      </c>
      <c r="FE3" s="9" t="s">
        <v>492</v>
      </c>
      <c r="FF3" s="9" t="s">
        <v>493</v>
      </c>
      <c r="FG3" s="9" t="s">
        <v>201</v>
      </c>
      <c r="FH3" s="9" t="s">
        <v>203</v>
      </c>
      <c r="FI3" s="307" t="s">
        <v>774</v>
      </c>
      <c r="FJ3" s="307" t="s">
        <v>775</v>
      </c>
      <c r="FK3" s="9" t="s">
        <v>494</v>
      </c>
      <c r="FL3" s="9" t="s">
        <v>495</v>
      </c>
      <c r="FM3" s="9" t="s">
        <v>496</v>
      </c>
      <c r="FN3" s="9" t="s">
        <v>497</v>
      </c>
      <c r="FO3" s="9" t="s">
        <v>498</v>
      </c>
      <c r="FP3" s="9" t="s">
        <v>213</v>
      </c>
      <c r="FQ3" s="9" t="s">
        <v>499</v>
      </c>
      <c r="FR3" s="9" t="s">
        <v>500</v>
      </c>
      <c r="FS3" s="9" t="s">
        <v>217</v>
      </c>
      <c r="FT3" s="9" t="s">
        <v>218</v>
      </c>
      <c r="FU3" s="9" t="s">
        <v>501</v>
      </c>
      <c r="FV3" s="9" t="s">
        <v>220</v>
      </c>
      <c r="FW3" s="9" t="s">
        <v>221</v>
      </c>
      <c r="FX3" s="9" t="s">
        <v>502</v>
      </c>
      <c r="FY3" s="9" t="s">
        <v>503</v>
      </c>
      <c r="FZ3" s="9" t="s">
        <v>504</v>
      </c>
      <c r="GA3" s="9" t="s">
        <v>505</v>
      </c>
      <c r="GB3" s="9" t="s">
        <v>506</v>
      </c>
      <c r="GC3" s="7" t="s">
        <v>507</v>
      </c>
      <c r="GD3" s="7" t="s">
        <v>508</v>
      </c>
      <c r="GE3" s="7" t="s">
        <v>509</v>
      </c>
      <c r="GF3" s="7" t="s">
        <v>510</v>
      </c>
      <c r="GG3" s="7" t="s">
        <v>507</v>
      </c>
      <c r="GH3" s="7" t="s">
        <v>508</v>
      </c>
      <c r="GI3" s="7" t="s">
        <v>509</v>
      </c>
      <c r="GJ3" s="7" t="s">
        <v>511</v>
      </c>
      <c r="GK3" s="7" t="s">
        <v>512</v>
      </c>
      <c r="GL3" s="7" t="s">
        <v>513</v>
      </c>
      <c r="GM3" s="7" t="s">
        <v>514</v>
      </c>
      <c r="GN3" s="7" t="s">
        <v>515</v>
      </c>
      <c r="GO3" s="7" t="s">
        <v>516</v>
      </c>
      <c r="GP3" s="7" t="s">
        <v>517</v>
      </c>
      <c r="GQ3" s="7" t="s">
        <v>518</v>
      </c>
      <c r="GR3" s="7" t="s">
        <v>519</v>
      </c>
      <c r="GS3" s="7" t="s">
        <v>520</v>
      </c>
      <c r="GT3" s="7" t="s">
        <v>521</v>
      </c>
      <c r="GU3" s="7" t="s">
        <v>522</v>
      </c>
      <c r="GV3" s="7" t="s">
        <v>523</v>
      </c>
      <c r="GW3" s="17" t="s">
        <v>524</v>
      </c>
      <c r="GX3" s="7" t="s">
        <v>525</v>
      </c>
      <c r="GY3" s="7" t="s">
        <v>526</v>
      </c>
      <c r="GZ3" s="18" t="s">
        <v>527</v>
      </c>
      <c r="HA3" s="218" t="s">
        <v>613</v>
      </c>
      <c r="HB3" s="7" t="s">
        <v>257</v>
      </c>
      <c r="HC3" s="7" t="s">
        <v>259</v>
      </c>
      <c r="HD3" s="7" t="s">
        <v>544</v>
      </c>
      <c r="HE3" s="7" t="s">
        <v>545</v>
      </c>
      <c r="HF3" s="7" t="s">
        <v>546</v>
      </c>
      <c r="HG3" s="7" t="s">
        <v>547</v>
      </c>
      <c r="HH3" s="11" t="s">
        <v>548</v>
      </c>
      <c r="HI3" s="11" t="s">
        <v>549</v>
      </c>
      <c r="HJ3" s="117" t="s">
        <v>550</v>
      </c>
      <c r="HK3" s="117" t="s">
        <v>269</v>
      </c>
      <c r="HL3" s="117" t="s">
        <v>271</v>
      </c>
      <c r="HM3" s="9" t="s">
        <v>272</v>
      </c>
      <c r="HN3" s="7" t="s">
        <v>551</v>
      </c>
      <c r="HO3" s="7" t="s">
        <v>552</v>
      </c>
      <c r="HP3" s="7" t="s">
        <v>553</v>
      </c>
      <c r="HQ3" s="7" t="s">
        <v>554</v>
      </c>
      <c r="HR3" s="7" t="s">
        <v>278</v>
      </c>
      <c r="HS3" s="7" t="s">
        <v>555</v>
      </c>
      <c r="HT3" s="7" t="s">
        <v>280</v>
      </c>
      <c r="HU3" s="118" t="s">
        <v>556</v>
      </c>
      <c r="HV3" s="7" t="s">
        <v>557</v>
      </c>
      <c r="HW3" s="7" t="s">
        <v>558</v>
      </c>
      <c r="HX3" s="7" t="s">
        <v>897</v>
      </c>
      <c r="HY3" s="7" t="s">
        <v>559</v>
      </c>
      <c r="HZ3" s="7" t="s">
        <v>367</v>
      </c>
      <c r="IA3" s="7" t="s">
        <v>560</v>
      </c>
      <c r="IB3" s="7" t="s">
        <v>561</v>
      </c>
      <c r="IC3" s="7" t="s">
        <v>562</v>
      </c>
      <c r="ID3" s="7" t="s">
        <v>563</v>
      </c>
      <c r="IF3" s="7" t="s">
        <v>564</v>
      </c>
      <c r="IK3" s="7" t="s">
        <v>565</v>
      </c>
      <c r="IL3" s="7" t="s">
        <v>566</v>
      </c>
      <c r="IM3" s="7" t="s">
        <v>567</v>
      </c>
      <c r="IN3" s="7" t="s">
        <v>568</v>
      </c>
      <c r="IO3" s="7" t="s">
        <v>569</v>
      </c>
      <c r="IP3" s="7" t="s">
        <v>570</v>
      </c>
      <c r="IQ3" s="7" t="s">
        <v>571</v>
      </c>
      <c r="IR3" s="7" t="s">
        <v>572</v>
      </c>
      <c r="IS3" s="7" t="s">
        <v>573</v>
      </c>
      <c r="IT3" s="7" t="s">
        <v>574</v>
      </c>
      <c r="IU3" s="7" t="s">
        <v>575</v>
      </c>
      <c r="IW3" s="7" t="s">
        <v>576</v>
      </c>
      <c r="IY3" s="7" t="s">
        <v>577</v>
      </c>
      <c r="IZ3" s="7" t="s">
        <v>578</v>
      </c>
      <c r="JA3" s="7" t="s">
        <v>579</v>
      </c>
      <c r="JB3" s="7" t="s">
        <v>580</v>
      </c>
      <c r="JC3" s="7" t="s">
        <v>581</v>
      </c>
      <c r="JD3" s="7" t="s">
        <v>582</v>
      </c>
      <c r="JE3" s="7" t="s">
        <v>1078</v>
      </c>
      <c r="JF3" s="7" t="s">
        <v>1079</v>
      </c>
      <c r="JG3" s="7" t="s">
        <v>583</v>
      </c>
      <c r="JH3" s="7" t="s">
        <v>584</v>
      </c>
      <c r="JI3" s="7" t="s">
        <v>326</v>
      </c>
      <c r="JJ3" s="7" t="s">
        <v>585</v>
      </c>
      <c r="JK3" s="7" t="s">
        <v>586</v>
      </c>
      <c r="JL3" s="7" t="s">
        <v>587</v>
      </c>
      <c r="JM3" s="7" t="s">
        <v>588</v>
      </c>
      <c r="JN3" s="7" t="s">
        <v>589</v>
      </c>
      <c r="JO3" s="7" t="s">
        <v>590</v>
      </c>
      <c r="JP3" s="7" t="s">
        <v>591</v>
      </c>
      <c r="JQ3" s="7" t="s">
        <v>592</v>
      </c>
      <c r="JR3" s="7" t="s">
        <v>593</v>
      </c>
      <c r="JS3" s="7" t="s">
        <v>594</v>
      </c>
      <c r="JT3" s="7" t="s">
        <v>595</v>
      </c>
      <c r="JU3" s="7" t="s">
        <v>596</v>
      </c>
      <c r="JV3" s="7" t="s">
        <v>597</v>
      </c>
      <c r="JW3" s="7" t="s">
        <v>598</v>
      </c>
      <c r="JX3" s="7" t="s">
        <v>599</v>
      </c>
      <c r="JY3" s="7" t="s">
        <v>600</v>
      </c>
      <c r="JZ3" s="7" t="s">
        <v>601</v>
      </c>
      <c r="KA3" s="7" t="s">
        <v>602</v>
      </c>
      <c r="KB3" s="7" t="s">
        <v>603</v>
      </c>
      <c r="KC3" s="7" t="s">
        <v>604</v>
      </c>
      <c r="KD3" s="7" t="s">
        <v>605</v>
      </c>
      <c r="KE3" s="7" t="s">
        <v>606</v>
      </c>
    </row>
    <row r="4" spans="1:291" s="435" customFormat="1" ht="63">
      <c r="B4" s="8" t="s">
        <v>2</v>
      </c>
      <c r="C4" s="435" t="s">
        <v>639</v>
      </c>
      <c r="D4" s="442" t="s">
        <v>640</v>
      </c>
      <c r="E4" s="632" t="s">
        <v>641</v>
      </c>
      <c r="F4" s="632" t="s">
        <v>642</v>
      </c>
      <c r="G4" s="442" t="s">
        <v>643</v>
      </c>
      <c r="H4" s="442" t="s">
        <v>1039</v>
      </c>
      <c r="I4" s="442" t="s">
        <v>645</v>
      </c>
      <c r="J4" s="442" t="s">
        <v>646</v>
      </c>
      <c r="K4" s="442" t="s">
        <v>647</v>
      </c>
      <c r="L4" s="435" t="s">
        <v>648</v>
      </c>
      <c r="M4" s="435" t="s">
        <v>649</v>
      </c>
      <c r="N4" s="442" t="s">
        <v>19</v>
      </c>
      <c r="O4" s="442" t="s">
        <v>20</v>
      </c>
      <c r="P4" s="442" t="s">
        <v>650</v>
      </c>
      <c r="Q4" s="440" t="s">
        <v>651</v>
      </c>
      <c r="R4" s="445" t="s">
        <v>652</v>
      </c>
      <c r="S4" s="442" t="s">
        <v>1042</v>
      </c>
      <c r="T4" s="440" t="s">
        <v>654</v>
      </c>
      <c r="U4" s="435" t="s">
        <v>655</v>
      </c>
      <c r="V4" s="435" t="s">
        <v>656</v>
      </c>
      <c r="W4" s="633" t="s">
        <v>657</v>
      </c>
      <c r="X4" s="435" t="s">
        <v>658</v>
      </c>
      <c r="Y4" s="435" t="s">
        <v>411</v>
      </c>
      <c r="Z4" s="435" t="s">
        <v>412</v>
      </c>
      <c r="AA4" s="435" t="s">
        <v>659</v>
      </c>
      <c r="AB4" s="435" t="s">
        <v>660</v>
      </c>
      <c r="AC4" s="435" t="s">
        <v>1043</v>
      </c>
      <c r="AD4" s="435" t="s">
        <v>662</v>
      </c>
      <c r="AE4" s="435" t="s">
        <v>1044</v>
      </c>
      <c r="AF4" s="435" t="s">
        <v>416</v>
      </c>
      <c r="AG4" s="435" t="s">
        <v>664</v>
      </c>
      <c r="AH4" s="435" t="s">
        <v>665</v>
      </c>
      <c r="AI4" s="435" t="s">
        <v>419</v>
      </c>
      <c r="AJ4" s="435" t="s">
        <v>666</v>
      </c>
      <c r="AK4" s="435" t="s">
        <v>1036</v>
      </c>
      <c r="AL4" s="435" t="s">
        <v>667</v>
      </c>
      <c r="AM4" s="444" t="s">
        <v>423</v>
      </c>
      <c r="AN4" s="444" t="s">
        <v>668</v>
      </c>
      <c r="AO4" s="444" t="s">
        <v>669</v>
      </c>
      <c r="AP4" s="444" t="s">
        <v>426</v>
      </c>
      <c r="AQ4" s="444" t="s">
        <v>670</v>
      </c>
      <c r="AR4" s="444" t="s">
        <v>1035</v>
      </c>
      <c r="AS4" s="435" t="s">
        <v>671</v>
      </c>
      <c r="AT4" s="435" t="s">
        <v>672</v>
      </c>
      <c r="AU4" s="435" t="s">
        <v>673</v>
      </c>
      <c r="AV4" s="435" t="s">
        <v>674</v>
      </c>
      <c r="AW4" s="435" t="s">
        <v>675</v>
      </c>
      <c r="AX4" s="435" t="s">
        <v>676</v>
      </c>
      <c r="AY4" s="435" t="s">
        <v>677</v>
      </c>
      <c r="AZ4" s="435" t="s">
        <v>678</v>
      </c>
      <c r="BA4" s="435" t="s">
        <v>679</v>
      </c>
      <c r="BB4" s="435" t="s">
        <v>680</v>
      </c>
      <c r="BC4" s="435" t="s">
        <v>1034</v>
      </c>
      <c r="BD4" s="435" t="s">
        <v>1033</v>
      </c>
      <c r="BE4" s="435" t="s">
        <v>683</v>
      </c>
      <c r="BF4" s="435" t="s">
        <v>684</v>
      </c>
      <c r="BG4" s="435" t="s">
        <v>685</v>
      </c>
      <c r="BH4" s="435" t="s">
        <v>686</v>
      </c>
      <c r="BI4" s="435" t="s">
        <v>687</v>
      </c>
      <c r="BJ4" s="435" t="s">
        <v>688</v>
      </c>
      <c r="BK4" s="435" t="s">
        <v>689</v>
      </c>
      <c r="BL4" s="435" t="s">
        <v>81</v>
      </c>
      <c r="BM4" s="435" t="s">
        <v>82</v>
      </c>
      <c r="BN4" s="435" t="s">
        <v>83</v>
      </c>
      <c r="BO4" s="435" t="s">
        <v>84</v>
      </c>
      <c r="BP4" s="435" t="s">
        <v>1032</v>
      </c>
      <c r="BQ4" s="435" t="s">
        <v>690</v>
      </c>
      <c r="BR4" s="435" t="s">
        <v>691</v>
      </c>
      <c r="BS4" s="435" t="s">
        <v>692</v>
      </c>
      <c r="BT4" s="435" t="s">
        <v>693</v>
      </c>
      <c r="BU4" s="435" t="s">
        <v>694</v>
      </c>
      <c r="BV4" s="435" t="s">
        <v>695</v>
      </c>
      <c r="BW4" s="435" t="s">
        <v>696</v>
      </c>
      <c r="BX4" s="435" t="s">
        <v>697</v>
      </c>
      <c r="BY4" s="435" t="s">
        <v>1030</v>
      </c>
      <c r="BZ4" s="435" t="s">
        <v>98</v>
      </c>
      <c r="CA4" s="435" t="s">
        <v>99</v>
      </c>
      <c r="CB4" s="435" t="s">
        <v>1029</v>
      </c>
      <c r="CC4" s="435" t="s">
        <v>700</v>
      </c>
      <c r="CD4" s="435" t="s">
        <v>701</v>
      </c>
      <c r="CE4" s="435" t="s">
        <v>702</v>
      </c>
      <c r="CF4" s="435" t="s">
        <v>703</v>
      </c>
      <c r="CG4" s="435" t="s">
        <v>1045</v>
      </c>
      <c r="CH4" s="435" t="s">
        <v>705</v>
      </c>
      <c r="CI4" s="435" t="s">
        <v>706</v>
      </c>
      <c r="CJ4" s="435" t="s">
        <v>707</v>
      </c>
      <c r="CK4" s="435" t="s">
        <v>1046</v>
      </c>
      <c r="CL4" s="435" t="s">
        <v>709</v>
      </c>
      <c r="CM4" s="435" t="s">
        <v>710</v>
      </c>
      <c r="CN4" s="435" t="s">
        <v>711</v>
      </c>
      <c r="CO4" s="435" t="s">
        <v>712</v>
      </c>
      <c r="CP4" s="435" t="s">
        <v>713</v>
      </c>
      <c r="CQ4" s="435" t="s">
        <v>714</v>
      </c>
      <c r="CR4" s="435" t="s">
        <v>715</v>
      </c>
      <c r="CS4" s="435" t="s">
        <v>716</v>
      </c>
      <c r="CT4" s="435" t="s">
        <v>717</v>
      </c>
      <c r="CU4" s="435" t="s">
        <v>718</v>
      </c>
      <c r="CV4" s="435" t="s">
        <v>719</v>
      </c>
      <c r="CW4" s="435" t="s">
        <v>720</v>
      </c>
      <c r="CX4" s="435" t="s">
        <v>721</v>
      </c>
      <c r="CY4" s="435" t="s">
        <v>722</v>
      </c>
      <c r="CZ4" s="435" t="s">
        <v>450</v>
      </c>
      <c r="DA4" s="435" t="s">
        <v>723</v>
      </c>
      <c r="DB4" s="435" t="s">
        <v>1047</v>
      </c>
      <c r="DC4" s="435" t="s">
        <v>725</v>
      </c>
      <c r="DD4" s="435" t="s">
        <v>726</v>
      </c>
      <c r="DE4" s="442" t="s">
        <v>1048</v>
      </c>
      <c r="DF4" s="442" t="s">
        <v>728</v>
      </c>
      <c r="DG4" s="442" t="s">
        <v>729</v>
      </c>
      <c r="DH4" s="435" t="s">
        <v>730</v>
      </c>
      <c r="DI4" s="435" t="s">
        <v>731</v>
      </c>
      <c r="DJ4" s="435" t="s">
        <v>732</v>
      </c>
      <c r="DK4" s="438" t="s">
        <v>733</v>
      </c>
      <c r="DL4" s="438" t="s">
        <v>734</v>
      </c>
      <c r="DM4" s="438" t="s">
        <v>735</v>
      </c>
      <c r="DN4" s="438" t="s">
        <v>736</v>
      </c>
      <c r="DO4" s="435" t="s">
        <v>737</v>
      </c>
      <c r="DP4" s="435" t="s">
        <v>738</v>
      </c>
      <c r="DQ4" s="435" t="s">
        <v>739</v>
      </c>
      <c r="DR4" s="435" t="s">
        <v>740</v>
      </c>
      <c r="DS4" s="435" t="s">
        <v>741</v>
      </c>
      <c r="DT4" s="435" t="s">
        <v>901</v>
      </c>
      <c r="DU4" s="435" t="s">
        <v>743</v>
      </c>
      <c r="DV4" s="435" t="s">
        <v>1028</v>
      </c>
      <c r="DW4" s="435" t="s">
        <v>154</v>
      </c>
      <c r="DX4" s="638" t="s">
        <v>1027</v>
      </c>
      <c r="DY4" s="443" t="s">
        <v>468</v>
      </c>
      <c r="DZ4" s="443" t="s">
        <v>469</v>
      </c>
      <c r="EA4" s="435" t="s">
        <v>744</v>
      </c>
      <c r="EB4" s="435" t="s">
        <v>745</v>
      </c>
      <c r="EC4" s="435" t="s">
        <v>746</v>
      </c>
      <c r="ED4" s="435" t="s">
        <v>747</v>
      </c>
      <c r="EE4" s="435" t="s">
        <v>748</v>
      </c>
      <c r="EF4" s="435" t="s">
        <v>749</v>
      </c>
      <c r="EG4" s="435" t="s">
        <v>750</v>
      </c>
      <c r="EH4" s="435" t="s">
        <v>751</v>
      </c>
      <c r="EI4" s="435" t="s">
        <v>752</v>
      </c>
      <c r="EJ4" s="435" t="s">
        <v>753</v>
      </c>
      <c r="EK4" s="435" t="s">
        <v>754</v>
      </c>
      <c r="EL4" s="435" t="s">
        <v>755</v>
      </c>
      <c r="EM4" s="435" t="s">
        <v>477</v>
      </c>
      <c r="EN4" s="435" t="s">
        <v>1026</v>
      </c>
      <c r="EO4" s="435" t="s">
        <v>1025</v>
      </c>
      <c r="EP4" s="435" t="s">
        <v>756</v>
      </c>
      <c r="EQ4" s="436" t="s">
        <v>757</v>
      </c>
      <c r="ER4" s="435" t="s">
        <v>480</v>
      </c>
      <c r="ES4" s="435" t="s">
        <v>758</v>
      </c>
      <c r="ET4" s="444" t="s">
        <v>759</v>
      </c>
      <c r="EU4" s="444" t="s">
        <v>760</v>
      </c>
      <c r="EV4" s="435" t="s">
        <v>761</v>
      </c>
      <c r="EW4" s="435" t="s">
        <v>762</v>
      </c>
      <c r="EX4" s="440" t="s">
        <v>763</v>
      </c>
      <c r="EY4" s="439" t="s">
        <v>764</v>
      </c>
      <c r="EZ4" s="445" t="s">
        <v>765</v>
      </c>
      <c r="FA4" s="445" t="s">
        <v>766</v>
      </c>
      <c r="FB4" s="445" t="s">
        <v>767</v>
      </c>
      <c r="FC4" s="632" t="s">
        <v>768</v>
      </c>
      <c r="FD4" s="442" t="s">
        <v>1075</v>
      </c>
      <c r="FE4" s="442" t="s">
        <v>770</v>
      </c>
      <c r="FF4" s="442" t="s">
        <v>771</v>
      </c>
      <c r="FG4" s="442" t="s">
        <v>772</v>
      </c>
      <c r="FH4" s="442" t="s">
        <v>773</v>
      </c>
      <c r="FI4" s="442" t="s">
        <v>774</v>
      </c>
      <c r="FJ4" s="442" t="s">
        <v>775</v>
      </c>
      <c r="FK4" s="442" t="s">
        <v>776</v>
      </c>
      <c r="FL4" s="442" t="s">
        <v>777</v>
      </c>
      <c r="FM4" s="442" t="s">
        <v>778</v>
      </c>
      <c r="FN4" s="442" t="s">
        <v>779</v>
      </c>
      <c r="FO4" s="442" t="s">
        <v>780</v>
      </c>
      <c r="FP4" s="442" t="s">
        <v>213</v>
      </c>
      <c r="FQ4" s="442" t="s">
        <v>781</v>
      </c>
      <c r="FR4" s="442" t="s">
        <v>782</v>
      </c>
      <c r="FS4" s="442" t="s">
        <v>217</v>
      </c>
      <c r="FT4" s="442" t="s">
        <v>218</v>
      </c>
      <c r="FU4" s="442" t="s">
        <v>783</v>
      </c>
      <c r="FV4" s="442" t="s">
        <v>220</v>
      </c>
      <c r="FW4" s="442" t="s">
        <v>1024</v>
      </c>
      <c r="FX4" s="442" t="s">
        <v>784</v>
      </c>
      <c r="FY4" s="442" t="s">
        <v>785</v>
      </c>
      <c r="FZ4" s="442" t="s">
        <v>786</v>
      </c>
      <c r="GA4" s="442" t="s">
        <v>787</v>
      </c>
      <c r="GB4" s="442" t="s">
        <v>788</v>
      </c>
      <c r="GC4" s="435" t="s">
        <v>789</v>
      </c>
      <c r="GD4" s="435" t="s">
        <v>790</v>
      </c>
      <c r="GE4" s="435" t="s">
        <v>791</v>
      </c>
      <c r="GF4" s="435" t="s">
        <v>792</v>
      </c>
      <c r="GG4" s="435" t="s">
        <v>789</v>
      </c>
      <c r="GH4" s="435" t="s">
        <v>790</v>
      </c>
      <c r="GI4" s="435" t="s">
        <v>791</v>
      </c>
      <c r="GJ4" s="435" t="s">
        <v>793</v>
      </c>
      <c r="GK4" s="435" t="s">
        <v>794</v>
      </c>
      <c r="GL4" s="435" t="s">
        <v>795</v>
      </c>
      <c r="GM4" s="435" t="s">
        <v>796</v>
      </c>
      <c r="GN4" s="435" t="s">
        <v>797</v>
      </c>
      <c r="GO4" s="435" t="s">
        <v>798</v>
      </c>
      <c r="GP4" s="435" t="s">
        <v>799</v>
      </c>
      <c r="GQ4" s="435" t="s">
        <v>800</v>
      </c>
      <c r="GR4" s="435" t="s">
        <v>801</v>
      </c>
      <c r="GS4" s="435" t="s">
        <v>1076</v>
      </c>
      <c r="GT4" s="435" t="s">
        <v>1077</v>
      </c>
      <c r="GU4" s="435" t="s">
        <v>803</v>
      </c>
      <c r="GV4" s="435" t="s">
        <v>523</v>
      </c>
      <c r="GW4" s="631" t="s">
        <v>524</v>
      </c>
      <c r="GX4" s="435" t="s">
        <v>804</v>
      </c>
      <c r="GY4" s="435" t="s">
        <v>805</v>
      </c>
      <c r="GZ4" s="437" t="s">
        <v>806</v>
      </c>
      <c r="HA4" s="435" t="s">
        <v>1049</v>
      </c>
      <c r="HB4" s="439" t="s">
        <v>832</v>
      </c>
      <c r="HC4" s="439" t="s">
        <v>833</v>
      </c>
      <c r="HD4" s="435" t="s">
        <v>544</v>
      </c>
      <c r="HE4" s="435" t="s">
        <v>545</v>
      </c>
      <c r="HF4" s="435" t="s">
        <v>834</v>
      </c>
      <c r="HG4" s="435" t="s">
        <v>835</v>
      </c>
      <c r="HH4" s="444" t="s">
        <v>836</v>
      </c>
      <c r="HI4" s="444" t="s">
        <v>837</v>
      </c>
      <c r="HJ4" s="441" t="s">
        <v>838</v>
      </c>
      <c r="HK4" s="441" t="s">
        <v>839</v>
      </c>
      <c r="HL4" s="441" t="s">
        <v>840</v>
      </c>
      <c r="HM4" s="442" t="s">
        <v>841</v>
      </c>
      <c r="HN4" s="440" t="s">
        <v>842</v>
      </c>
      <c r="HO4" s="440" t="s">
        <v>843</v>
      </c>
      <c r="HP4" s="435" t="s">
        <v>844</v>
      </c>
      <c r="HQ4" s="440" t="s">
        <v>845</v>
      </c>
      <c r="HR4" s="435" t="s">
        <v>846</v>
      </c>
      <c r="HS4" s="435" t="s">
        <v>847</v>
      </c>
      <c r="HT4" s="435" t="s">
        <v>848</v>
      </c>
      <c r="HU4" s="442" t="s">
        <v>849</v>
      </c>
      <c r="HV4" s="435" t="s">
        <v>850</v>
      </c>
      <c r="HW4" s="435" t="s">
        <v>851</v>
      </c>
      <c r="HX4" s="435" t="s">
        <v>852</v>
      </c>
      <c r="HY4" s="435" t="s">
        <v>559</v>
      </c>
      <c r="HZ4" s="435" t="s">
        <v>367</v>
      </c>
      <c r="IA4" s="435" t="s">
        <v>560</v>
      </c>
      <c r="IB4" s="435" t="s">
        <v>561</v>
      </c>
      <c r="IC4" s="435" t="s">
        <v>853</v>
      </c>
      <c r="ID4" s="435" t="s">
        <v>854</v>
      </c>
      <c r="IE4" s="435" t="s">
        <v>855</v>
      </c>
      <c r="IF4" s="435" t="s">
        <v>856</v>
      </c>
      <c r="IG4" s="435" t="s">
        <v>857</v>
      </c>
      <c r="IH4" s="435" t="s">
        <v>858</v>
      </c>
      <c r="II4" s="435" t="s">
        <v>1050</v>
      </c>
      <c r="IJ4" s="435" t="s">
        <v>1023</v>
      </c>
      <c r="IK4" s="435" t="s">
        <v>859</v>
      </c>
      <c r="IL4" s="435" t="s">
        <v>860</v>
      </c>
      <c r="IM4" s="435" t="s">
        <v>861</v>
      </c>
      <c r="IN4" s="435" t="s">
        <v>862</v>
      </c>
      <c r="IO4" s="435" t="s">
        <v>863</v>
      </c>
      <c r="IP4" s="435" t="s">
        <v>864</v>
      </c>
      <c r="IQ4" s="435" t="s">
        <v>865</v>
      </c>
      <c r="IR4" s="435" t="s">
        <v>866</v>
      </c>
      <c r="IS4" s="435" t="s">
        <v>867</v>
      </c>
      <c r="IT4" s="435" t="s">
        <v>868</v>
      </c>
      <c r="IU4" s="435" t="s">
        <v>869</v>
      </c>
      <c r="IV4" s="435" t="s">
        <v>1022</v>
      </c>
      <c r="IW4" s="435" t="s">
        <v>870</v>
      </c>
      <c r="IX4" s="435" t="s">
        <v>1021</v>
      </c>
      <c r="IY4" s="435" t="s">
        <v>1020</v>
      </c>
      <c r="IZ4" s="435" t="s">
        <v>872</v>
      </c>
      <c r="JA4" s="435" t="s">
        <v>873</v>
      </c>
      <c r="JB4" s="435" t="s">
        <v>580</v>
      </c>
      <c r="JC4" s="435" t="s">
        <v>581</v>
      </c>
      <c r="JD4" s="435" t="s">
        <v>874</v>
      </c>
      <c r="JE4" s="435" t="s">
        <v>875</v>
      </c>
      <c r="JF4" s="435" t="s">
        <v>876</v>
      </c>
      <c r="JG4" s="435" t="s">
        <v>877</v>
      </c>
      <c r="JH4" s="435" t="s">
        <v>584</v>
      </c>
      <c r="JI4" s="435" t="s">
        <v>610</v>
      </c>
      <c r="JJ4" s="435" t="s">
        <v>585</v>
      </c>
      <c r="JK4" s="435" t="s">
        <v>586</v>
      </c>
      <c r="JL4" s="435" t="s">
        <v>587</v>
      </c>
      <c r="JM4" s="435" t="s">
        <v>588</v>
      </c>
      <c r="JN4" s="435" t="s">
        <v>589</v>
      </c>
      <c r="JO4" s="435" t="s">
        <v>590</v>
      </c>
      <c r="JP4" s="435" t="s">
        <v>878</v>
      </c>
      <c r="JQ4" s="435" t="s">
        <v>879</v>
      </c>
      <c r="JR4" s="435" t="s">
        <v>593</v>
      </c>
      <c r="JS4" s="435" t="s">
        <v>880</v>
      </c>
      <c r="JT4" s="435" t="s">
        <v>881</v>
      </c>
      <c r="JU4" s="435" t="s">
        <v>882</v>
      </c>
      <c r="JV4" s="435" t="s">
        <v>883</v>
      </c>
      <c r="JW4" s="435" t="s">
        <v>598</v>
      </c>
      <c r="JX4" s="435" t="s">
        <v>599</v>
      </c>
      <c r="JY4" s="435" t="s">
        <v>600</v>
      </c>
      <c r="JZ4" s="435" t="s">
        <v>601</v>
      </c>
      <c r="KA4" s="435" t="s">
        <v>602</v>
      </c>
      <c r="KB4" s="435" t="s">
        <v>603</v>
      </c>
      <c r="KC4" s="435" t="s">
        <v>604</v>
      </c>
      <c r="KD4" s="435" t="s">
        <v>605</v>
      </c>
      <c r="KE4" s="435" t="s">
        <v>884</v>
      </c>
    </row>
    <row r="5" spans="1:291" s="7" customFormat="1">
      <c r="A5" s="640"/>
      <c r="B5" s="8"/>
      <c r="C5" s="7" t="b">
        <f>AND(C3=C4)</f>
        <v>1</v>
      </c>
      <c r="D5" s="7" t="b">
        <f t="shared" ref="D5:BP5" si="0">AND(D3=D4)</f>
        <v>1</v>
      </c>
      <c r="E5" s="7" t="b">
        <f t="shared" si="0"/>
        <v>1</v>
      </c>
      <c r="F5" s="7" t="b">
        <f t="shared" si="0"/>
        <v>1</v>
      </c>
      <c r="G5" s="7" t="b">
        <f t="shared" si="0"/>
        <v>1</v>
      </c>
      <c r="H5" s="7" t="b">
        <f t="shared" si="0"/>
        <v>1</v>
      </c>
      <c r="I5" s="7" t="b">
        <f t="shared" si="0"/>
        <v>1</v>
      </c>
      <c r="J5" s="7" t="b">
        <f t="shared" si="0"/>
        <v>1</v>
      </c>
      <c r="K5" s="7" t="b">
        <f t="shared" si="0"/>
        <v>1</v>
      </c>
      <c r="L5" s="7" t="b">
        <f t="shared" si="0"/>
        <v>1</v>
      </c>
      <c r="M5" s="7" t="b">
        <f t="shared" si="0"/>
        <v>1</v>
      </c>
      <c r="N5" s="7" t="b">
        <f t="shared" si="0"/>
        <v>1</v>
      </c>
      <c r="O5" s="7" t="b">
        <f t="shared" si="0"/>
        <v>1</v>
      </c>
      <c r="P5" s="7" t="b">
        <f t="shared" si="0"/>
        <v>1</v>
      </c>
      <c r="Q5" s="7" t="b">
        <f t="shared" si="0"/>
        <v>1</v>
      </c>
      <c r="R5" s="7" t="b">
        <f t="shared" si="0"/>
        <v>1</v>
      </c>
      <c r="S5" s="7" t="b">
        <f t="shared" si="0"/>
        <v>1</v>
      </c>
      <c r="T5" s="7" t="b">
        <f t="shared" si="0"/>
        <v>1</v>
      </c>
      <c r="U5" s="7" t="b">
        <f t="shared" si="0"/>
        <v>1</v>
      </c>
      <c r="V5" s="7" t="b">
        <f t="shared" si="0"/>
        <v>1</v>
      </c>
      <c r="W5" s="7" t="b">
        <f t="shared" si="0"/>
        <v>1</v>
      </c>
      <c r="X5" s="7" t="b">
        <f t="shared" si="0"/>
        <v>1</v>
      </c>
      <c r="Y5" s="7" t="b">
        <f t="shared" si="0"/>
        <v>1</v>
      </c>
      <c r="Z5" s="7" t="b">
        <f t="shared" si="0"/>
        <v>1</v>
      </c>
      <c r="AA5" s="7" t="b">
        <f t="shared" si="0"/>
        <v>1</v>
      </c>
      <c r="AB5" s="7" t="b">
        <f t="shared" si="0"/>
        <v>1</v>
      </c>
      <c r="AC5" s="7" t="b">
        <f t="shared" si="0"/>
        <v>1</v>
      </c>
      <c r="AD5" s="7" t="b">
        <f t="shared" si="0"/>
        <v>0</v>
      </c>
      <c r="AE5" s="7" t="b">
        <f t="shared" si="0"/>
        <v>0</v>
      </c>
      <c r="AF5" s="7" t="b">
        <f t="shared" si="0"/>
        <v>1</v>
      </c>
      <c r="AG5" s="7" t="b">
        <f t="shared" si="0"/>
        <v>1</v>
      </c>
      <c r="AH5" s="7" t="b">
        <f t="shared" si="0"/>
        <v>1</v>
      </c>
      <c r="AI5" s="7" t="b">
        <f t="shared" si="0"/>
        <v>1</v>
      </c>
      <c r="AJ5" s="7" t="b">
        <f t="shared" si="0"/>
        <v>1</v>
      </c>
      <c r="AK5" s="7" t="b">
        <f t="shared" si="0"/>
        <v>1</v>
      </c>
      <c r="AL5" s="7" t="b">
        <f t="shared" si="0"/>
        <v>1</v>
      </c>
      <c r="AM5" s="7" t="b">
        <f t="shared" si="0"/>
        <v>1</v>
      </c>
      <c r="AN5" s="7" t="b">
        <f t="shared" si="0"/>
        <v>1</v>
      </c>
      <c r="AO5" s="7" t="b">
        <f t="shared" si="0"/>
        <v>1</v>
      </c>
      <c r="AP5" s="7" t="b">
        <f t="shared" si="0"/>
        <v>1</v>
      </c>
      <c r="AQ5" s="7" t="b">
        <f t="shared" si="0"/>
        <v>1</v>
      </c>
      <c r="AR5" s="7" t="b">
        <f t="shared" si="0"/>
        <v>1</v>
      </c>
      <c r="AS5" s="7" t="b">
        <f t="shared" si="0"/>
        <v>1</v>
      </c>
      <c r="AT5" s="7" t="b">
        <f t="shared" si="0"/>
        <v>1</v>
      </c>
      <c r="AU5" s="7" t="b">
        <f t="shared" si="0"/>
        <v>1</v>
      </c>
      <c r="AV5" s="7" t="b">
        <f t="shared" si="0"/>
        <v>1</v>
      </c>
      <c r="AW5" s="7" t="b">
        <f t="shared" si="0"/>
        <v>1</v>
      </c>
      <c r="AX5" s="7" t="b">
        <f t="shared" si="0"/>
        <v>1</v>
      </c>
      <c r="AY5" s="7" t="b">
        <f t="shared" si="0"/>
        <v>1</v>
      </c>
      <c r="AZ5" s="7" t="b">
        <f t="shared" si="0"/>
        <v>1</v>
      </c>
      <c r="BA5" s="7" t="b">
        <f t="shared" si="0"/>
        <v>1</v>
      </c>
      <c r="BB5" s="7" t="b">
        <f t="shared" si="0"/>
        <v>1</v>
      </c>
      <c r="BC5" s="7" t="b">
        <f t="shared" si="0"/>
        <v>1</v>
      </c>
      <c r="BD5" s="7" t="b">
        <f t="shared" si="0"/>
        <v>1</v>
      </c>
      <c r="BE5" s="7" t="b">
        <f t="shared" si="0"/>
        <v>1</v>
      </c>
      <c r="BF5" s="7" t="b">
        <f t="shared" si="0"/>
        <v>1</v>
      </c>
      <c r="BG5" s="7" t="b">
        <f t="shared" si="0"/>
        <v>1</v>
      </c>
      <c r="BH5" s="7" t="b">
        <f t="shared" si="0"/>
        <v>1</v>
      </c>
      <c r="BI5" s="7" t="b">
        <f t="shared" si="0"/>
        <v>1</v>
      </c>
      <c r="BJ5" s="7" t="b">
        <f t="shared" si="0"/>
        <v>1</v>
      </c>
      <c r="BK5" s="7" t="b">
        <f t="shared" si="0"/>
        <v>1</v>
      </c>
      <c r="BL5" s="7" t="b">
        <f t="shared" si="0"/>
        <v>1</v>
      </c>
      <c r="BM5" s="7" t="b">
        <f t="shared" si="0"/>
        <v>1</v>
      </c>
      <c r="BN5" s="7" t="b">
        <f t="shared" si="0"/>
        <v>1</v>
      </c>
      <c r="BO5" s="7" t="b">
        <f t="shared" si="0"/>
        <v>1</v>
      </c>
      <c r="BP5" s="7" t="b">
        <f t="shared" si="0"/>
        <v>0</v>
      </c>
      <c r="BQ5" s="7" t="b">
        <f t="shared" ref="BQ5:EB5" si="1">AND(BQ3=BQ4)</f>
        <v>1</v>
      </c>
      <c r="BR5" s="7" t="b">
        <f t="shared" si="1"/>
        <v>1</v>
      </c>
      <c r="BS5" s="7" t="b">
        <f t="shared" si="1"/>
        <v>1</v>
      </c>
      <c r="BT5" s="7" t="b">
        <f t="shared" si="1"/>
        <v>1</v>
      </c>
      <c r="BU5" s="7" t="b">
        <f t="shared" si="1"/>
        <v>0</v>
      </c>
      <c r="BV5" s="7" t="b">
        <f t="shared" si="1"/>
        <v>0</v>
      </c>
      <c r="BW5" s="7" t="b">
        <f t="shared" si="1"/>
        <v>0</v>
      </c>
      <c r="BX5" s="7" t="b">
        <f t="shared" si="1"/>
        <v>0</v>
      </c>
      <c r="BY5" s="7" t="b">
        <f t="shared" si="1"/>
        <v>1</v>
      </c>
      <c r="BZ5" s="7" t="b">
        <f t="shared" si="1"/>
        <v>1</v>
      </c>
      <c r="CA5" s="7" t="b">
        <f t="shared" si="1"/>
        <v>1</v>
      </c>
      <c r="CB5" s="7" t="b">
        <f t="shared" si="1"/>
        <v>1</v>
      </c>
      <c r="CC5" s="7" t="b">
        <f t="shared" si="1"/>
        <v>1</v>
      </c>
      <c r="CD5" s="7" t="b">
        <f t="shared" si="1"/>
        <v>1</v>
      </c>
      <c r="CE5" s="7" t="b">
        <f t="shared" si="1"/>
        <v>1</v>
      </c>
      <c r="CF5" s="7" t="b">
        <f t="shared" si="1"/>
        <v>1</v>
      </c>
      <c r="CG5" s="7" t="b">
        <f t="shared" si="1"/>
        <v>1</v>
      </c>
      <c r="CH5" s="7" t="b">
        <f t="shared" si="1"/>
        <v>1</v>
      </c>
      <c r="CI5" s="7" t="b">
        <f t="shared" si="1"/>
        <v>1</v>
      </c>
      <c r="CJ5" s="7" t="b">
        <f t="shared" si="1"/>
        <v>1</v>
      </c>
      <c r="CK5" s="7" t="b">
        <f t="shared" si="1"/>
        <v>1</v>
      </c>
      <c r="CL5" s="7" t="b">
        <f t="shared" si="1"/>
        <v>1</v>
      </c>
      <c r="CM5" s="7" t="b">
        <f t="shared" si="1"/>
        <v>1</v>
      </c>
      <c r="CN5" s="7" t="b">
        <f t="shared" si="1"/>
        <v>1</v>
      </c>
      <c r="CO5" s="7" t="b">
        <f t="shared" si="1"/>
        <v>1</v>
      </c>
      <c r="CP5" s="7" t="b">
        <f t="shared" si="1"/>
        <v>1</v>
      </c>
      <c r="CQ5" s="7" t="b">
        <f t="shared" si="1"/>
        <v>1</v>
      </c>
      <c r="CR5" s="7" t="b">
        <f t="shared" si="1"/>
        <v>1</v>
      </c>
      <c r="CS5" s="7" t="b">
        <f t="shared" si="1"/>
        <v>1</v>
      </c>
      <c r="CT5" s="7" t="b">
        <f t="shared" si="1"/>
        <v>1</v>
      </c>
      <c r="CU5" s="7" t="b">
        <f t="shared" si="1"/>
        <v>1</v>
      </c>
      <c r="CV5" s="7" t="b">
        <f t="shared" si="1"/>
        <v>1</v>
      </c>
      <c r="CW5" s="7" t="b">
        <f t="shared" si="1"/>
        <v>1</v>
      </c>
      <c r="CX5" s="7" t="b">
        <f t="shared" si="1"/>
        <v>1</v>
      </c>
      <c r="CY5" s="7" t="b">
        <f t="shared" si="1"/>
        <v>1</v>
      </c>
      <c r="CZ5" s="7" t="b">
        <f t="shared" si="1"/>
        <v>1</v>
      </c>
      <c r="DA5" s="7" t="b">
        <f t="shared" si="1"/>
        <v>1</v>
      </c>
      <c r="DB5" s="7" t="b">
        <f t="shared" si="1"/>
        <v>0</v>
      </c>
      <c r="DC5" s="7" t="b">
        <f t="shared" si="1"/>
        <v>1</v>
      </c>
      <c r="DD5" s="7" t="b">
        <f t="shared" si="1"/>
        <v>1</v>
      </c>
      <c r="DE5" s="7" t="b">
        <f t="shared" si="1"/>
        <v>1</v>
      </c>
      <c r="DF5" s="7" t="b">
        <f t="shared" si="1"/>
        <v>1</v>
      </c>
      <c r="DG5" s="7" t="b">
        <f t="shared" si="1"/>
        <v>1</v>
      </c>
      <c r="DH5" s="7" t="b">
        <f t="shared" si="1"/>
        <v>1</v>
      </c>
      <c r="DI5" s="7" t="b">
        <f t="shared" si="1"/>
        <v>1</v>
      </c>
      <c r="DJ5" s="7" t="b">
        <f t="shared" si="1"/>
        <v>1</v>
      </c>
      <c r="DK5" s="7" t="b">
        <f t="shared" si="1"/>
        <v>1</v>
      </c>
      <c r="DL5" s="7" t="b">
        <f t="shared" si="1"/>
        <v>1</v>
      </c>
      <c r="DM5" s="7" t="b">
        <f t="shared" si="1"/>
        <v>1</v>
      </c>
      <c r="DN5" s="7" t="b">
        <f t="shared" si="1"/>
        <v>1</v>
      </c>
      <c r="DO5" s="7" t="b">
        <f t="shared" si="1"/>
        <v>1</v>
      </c>
      <c r="DP5" s="7" t="b">
        <f t="shared" si="1"/>
        <v>1</v>
      </c>
      <c r="DQ5" s="7" t="b">
        <f t="shared" si="1"/>
        <v>1</v>
      </c>
      <c r="DR5" s="7" t="b">
        <f t="shared" si="1"/>
        <v>1</v>
      </c>
      <c r="DS5" s="7" t="b">
        <f t="shared" si="1"/>
        <v>1</v>
      </c>
      <c r="DT5" s="7" t="b">
        <f t="shared" si="1"/>
        <v>0</v>
      </c>
      <c r="DU5" s="7" t="b">
        <f t="shared" si="1"/>
        <v>1</v>
      </c>
      <c r="DV5" s="7" t="b">
        <f t="shared" si="1"/>
        <v>1</v>
      </c>
      <c r="DW5" s="7" t="b">
        <f t="shared" si="1"/>
        <v>1</v>
      </c>
      <c r="DX5" s="7" t="b">
        <f t="shared" si="1"/>
        <v>0</v>
      </c>
      <c r="DY5" s="7" t="b">
        <f t="shared" si="1"/>
        <v>1</v>
      </c>
      <c r="DZ5" s="7" t="b">
        <f t="shared" si="1"/>
        <v>1</v>
      </c>
      <c r="EA5" s="7" t="b">
        <f t="shared" si="1"/>
        <v>1</v>
      </c>
      <c r="EB5" s="7" t="b">
        <f t="shared" si="1"/>
        <v>1</v>
      </c>
      <c r="EC5" s="7" t="b">
        <f t="shared" ref="EC5:GN5" si="2">AND(EC3=EC4)</f>
        <v>1</v>
      </c>
      <c r="ED5" s="7" t="b">
        <f t="shared" si="2"/>
        <v>1</v>
      </c>
      <c r="EE5" s="7" t="b">
        <f t="shared" si="2"/>
        <v>1</v>
      </c>
      <c r="EF5" s="7" t="b">
        <f t="shared" si="2"/>
        <v>1</v>
      </c>
      <c r="EG5" s="7" t="b">
        <f t="shared" si="2"/>
        <v>1</v>
      </c>
      <c r="EH5" s="7" t="b">
        <f t="shared" si="2"/>
        <v>1</v>
      </c>
      <c r="EI5" s="7" t="b">
        <f t="shared" si="2"/>
        <v>1</v>
      </c>
      <c r="EJ5" s="7" t="b">
        <f t="shared" si="2"/>
        <v>1</v>
      </c>
      <c r="EK5" s="7" t="b">
        <f t="shared" si="2"/>
        <v>1</v>
      </c>
      <c r="EL5" s="7" t="b">
        <f t="shared" si="2"/>
        <v>1</v>
      </c>
      <c r="EM5" s="7" t="b">
        <f t="shared" si="2"/>
        <v>1</v>
      </c>
      <c r="EN5" s="7" t="b">
        <f t="shared" si="2"/>
        <v>1</v>
      </c>
      <c r="EO5" s="7" t="b">
        <f t="shared" si="2"/>
        <v>1</v>
      </c>
      <c r="EP5" s="7" t="b">
        <f t="shared" si="2"/>
        <v>1</v>
      </c>
      <c r="EQ5" s="7" t="b">
        <f t="shared" si="2"/>
        <v>1</v>
      </c>
      <c r="ER5" s="7" t="b">
        <f t="shared" si="2"/>
        <v>1</v>
      </c>
      <c r="ES5" s="7" t="b">
        <f t="shared" si="2"/>
        <v>1</v>
      </c>
      <c r="ET5" s="7" t="b">
        <f t="shared" si="2"/>
        <v>1</v>
      </c>
      <c r="EU5" s="7" t="b">
        <f t="shared" si="2"/>
        <v>1</v>
      </c>
      <c r="EV5" s="7" t="b">
        <f t="shared" si="2"/>
        <v>1</v>
      </c>
      <c r="EW5" s="7" t="b">
        <f t="shared" si="2"/>
        <v>1</v>
      </c>
      <c r="EX5" s="7" t="b">
        <f t="shared" si="2"/>
        <v>1</v>
      </c>
      <c r="EY5" s="7" t="b">
        <f t="shared" si="2"/>
        <v>1</v>
      </c>
      <c r="EZ5" s="7" t="b">
        <f t="shared" si="2"/>
        <v>1</v>
      </c>
      <c r="FA5" s="7" t="b">
        <f t="shared" si="2"/>
        <v>1</v>
      </c>
      <c r="FB5" s="7" t="b">
        <f t="shared" si="2"/>
        <v>1</v>
      </c>
      <c r="FC5" s="7" t="b">
        <f t="shared" si="2"/>
        <v>1</v>
      </c>
      <c r="FD5" s="7" t="b">
        <f t="shared" si="2"/>
        <v>1</v>
      </c>
      <c r="FE5" s="7" t="b">
        <f t="shared" si="2"/>
        <v>1</v>
      </c>
      <c r="FF5" s="7" t="b">
        <f t="shared" si="2"/>
        <v>1</v>
      </c>
      <c r="FG5" s="7" t="b">
        <f t="shared" si="2"/>
        <v>1</v>
      </c>
      <c r="FH5" s="7" t="b">
        <f t="shared" si="2"/>
        <v>1</v>
      </c>
      <c r="FI5" s="7" t="b">
        <f t="shared" si="2"/>
        <v>1</v>
      </c>
      <c r="FJ5" s="7" t="b">
        <f t="shared" si="2"/>
        <v>1</v>
      </c>
      <c r="FK5" s="7" t="b">
        <f t="shared" si="2"/>
        <v>1</v>
      </c>
      <c r="FL5" s="7" t="b">
        <f t="shared" si="2"/>
        <v>1</v>
      </c>
      <c r="FM5" s="7" t="b">
        <f t="shared" si="2"/>
        <v>1</v>
      </c>
      <c r="FN5" s="7" t="b">
        <f t="shared" si="2"/>
        <v>1</v>
      </c>
      <c r="FO5" s="7" t="b">
        <f t="shared" si="2"/>
        <v>1</v>
      </c>
      <c r="FP5" s="7" t="b">
        <f t="shared" si="2"/>
        <v>1</v>
      </c>
      <c r="FQ5" s="7" t="b">
        <f t="shared" si="2"/>
        <v>1</v>
      </c>
      <c r="FR5" s="7" t="b">
        <f t="shared" si="2"/>
        <v>0</v>
      </c>
      <c r="FS5" s="7" t="b">
        <f t="shared" si="2"/>
        <v>1</v>
      </c>
      <c r="FT5" s="7" t="b">
        <f t="shared" si="2"/>
        <v>1</v>
      </c>
      <c r="FU5" s="7" t="b">
        <f t="shared" si="2"/>
        <v>1</v>
      </c>
      <c r="FV5" s="7" t="b">
        <f t="shared" si="2"/>
        <v>1</v>
      </c>
      <c r="FW5" s="7" t="b">
        <f t="shared" si="2"/>
        <v>1</v>
      </c>
      <c r="FX5" s="7" t="b">
        <f t="shared" si="2"/>
        <v>1</v>
      </c>
      <c r="FY5" s="7" t="b">
        <f t="shared" si="2"/>
        <v>1</v>
      </c>
      <c r="FZ5" s="7" t="b">
        <f t="shared" si="2"/>
        <v>1</v>
      </c>
      <c r="GA5" s="7" t="b">
        <f t="shared" si="2"/>
        <v>1</v>
      </c>
      <c r="GB5" s="7" t="b">
        <f t="shared" si="2"/>
        <v>1</v>
      </c>
      <c r="GC5" s="7" t="b">
        <f t="shared" si="2"/>
        <v>1</v>
      </c>
      <c r="GD5" s="7" t="b">
        <f t="shared" si="2"/>
        <v>1</v>
      </c>
      <c r="GE5" s="7" t="b">
        <f t="shared" si="2"/>
        <v>1</v>
      </c>
      <c r="GF5" s="7" t="b">
        <f t="shared" si="2"/>
        <v>1</v>
      </c>
      <c r="GG5" s="7" t="b">
        <f t="shared" si="2"/>
        <v>1</v>
      </c>
      <c r="GH5" s="7" t="b">
        <f t="shared" si="2"/>
        <v>1</v>
      </c>
      <c r="GI5" s="7" t="b">
        <f t="shared" si="2"/>
        <v>1</v>
      </c>
      <c r="GJ5" s="7" t="b">
        <f t="shared" si="2"/>
        <v>1</v>
      </c>
      <c r="GK5" s="7" t="b">
        <f t="shared" si="2"/>
        <v>1</v>
      </c>
      <c r="GL5" s="7" t="b">
        <f t="shared" si="2"/>
        <v>1</v>
      </c>
      <c r="GM5" s="7" t="b">
        <f t="shared" si="2"/>
        <v>1</v>
      </c>
      <c r="GN5" s="7" t="b">
        <f t="shared" si="2"/>
        <v>1</v>
      </c>
      <c r="GO5" s="7" t="b">
        <f t="shared" ref="GO5:IZ5" si="3">AND(GO3=GO4)</f>
        <v>1</v>
      </c>
      <c r="GP5" s="7" t="b">
        <f t="shared" si="3"/>
        <v>1</v>
      </c>
      <c r="GQ5" s="7" t="b">
        <f t="shared" si="3"/>
        <v>1</v>
      </c>
      <c r="GR5" s="7" t="b">
        <f t="shared" si="3"/>
        <v>1</v>
      </c>
      <c r="GS5" s="7" t="b">
        <f t="shared" si="3"/>
        <v>1</v>
      </c>
      <c r="GT5" s="7" t="b">
        <f t="shared" si="3"/>
        <v>1</v>
      </c>
      <c r="GU5" s="7" t="b">
        <f t="shared" si="3"/>
        <v>1</v>
      </c>
      <c r="GV5" s="7" t="b">
        <f t="shared" si="3"/>
        <v>1</v>
      </c>
      <c r="GW5" s="7" t="b">
        <f t="shared" si="3"/>
        <v>1</v>
      </c>
      <c r="GX5" s="7" t="b">
        <f t="shared" si="3"/>
        <v>1</v>
      </c>
      <c r="GY5" s="7" t="b">
        <f t="shared" si="3"/>
        <v>1</v>
      </c>
      <c r="GZ5" s="7" t="b">
        <f t="shared" si="3"/>
        <v>1</v>
      </c>
      <c r="HA5" s="7" t="b">
        <f t="shared" si="3"/>
        <v>1</v>
      </c>
      <c r="HB5" s="7" t="b">
        <f t="shared" si="3"/>
        <v>1</v>
      </c>
      <c r="HC5" s="7" t="b">
        <f t="shared" si="3"/>
        <v>1</v>
      </c>
      <c r="HD5" s="7" t="b">
        <f t="shared" si="3"/>
        <v>1</v>
      </c>
      <c r="HE5" s="7" t="b">
        <f t="shared" si="3"/>
        <v>1</v>
      </c>
      <c r="HF5" s="7" t="b">
        <f t="shared" si="3"/>
        <v>1</v>
      </c>
      <c r="HG5" s="7" t="b">
        <f t="shared" si="3"/>
        <v>1</v>
      </c>
      <c r="HH5" s="7" t="b">
        <f t="shared" si="3"/>
        <v>1</v>
      </c>
      <c r="HI5" s="7" t="b">
        <f t="shared" si="3"/>
        <v>1</v>
      </c>
      <c r="HJ5" s="7" t="b">
        <f t="shared" si="3"/>
        <v>1</v>
      </c>
      <c r="HK5" s="7" t="b">
        <f t="shared" si="3"/>
        <v>1</v>
      </c>
      <c r="HL5" s="7" t="b">
        <f t="shared" si="3"/>
        <v>1</v>
      </c>
      <c r="HM5" s="7" t="b">
        <f t="shared" si="3"/>
        <v>1</v>
      </c>
      <c r="HN5" s="7" t="b">
        <f t="shared" si="3"/>
        <v>1</v>
      </c>
      <c r="HO5" s="7" t="b">
        <f t="shared" si="3"/>
        <v>1</v>
      </c>
      <c r="HP5" s="7" t="b">
        <f t="shared" si="3"/>
        <v>1</v>
      </c>
      <c r="HQ5" s="7" t="b">
        <f t="shared" si="3"/>
        <v>1</v>
      </c>
      <c r="HR5" s="7" t="b">
        <f t="shared" si="3"/>
        <v>1</v>
      </c>
      <c r="HS5" s="7" t="b">
        <f t="shared" si="3"/>
        <v>1</v>
      </c>
      <c r="HT5" s="7" t="b">
        <f t="shared" si="3"/>
        <v>1</v>
      </c>
      <c r="HU5" s="7" t="b">
        <f t="shared" si="3"/>
        <v>1</v>
      </c>
      <c r="HV5" s="7" t="b">
        <f t="shared" si="3"/>
        <v>1</v>
      </c>
      <c r="HW5" s="7" t="b">
        <f t="shared" si="3"/>
        <v>1</v>
      </c>
      <c r="HX5" s="7" t="b">
        <f t="shared" si="3"/>
        <v>0</v>
      </c>
      <c r="HY5" s="7" t="b">
        <f t="shared" si="3"/>
        <v>1</v>
      </c>
      <c r="HZ5" s="7" t="b">
        <f t="shared" si="3"/>
        <v>1</v>
      </c>
      <c r="IA5" s="7" t="b">
        <f t="shared" si="3"/>
        <v>1</v>
      </c>
      <c r="IB5" s="7" t="b">
        <f t="shared" si="3"/>
        <v>1</v>
      </c>
      <c r="IC5" s="7" t="b">
        <f t="shared" si="3"/>
        <v>1</v>
      </c>
      <c r="ID5" s="7" t="b">
        <f t="shared" si="3"/>
        <v>0</v>
      </c>
      <c r="IE5" s="7" t="b">
        <f t="shared" si="3"/>
        <v>0</v>
      </c>
      <c r="IF5" s="7" t="b">
        <f t="shared" si="3"/>
        <v>0</v>
      </c>
      <c r="IG5" s="7" t="b">
        <f t="shared" si="3"/>
        <v>0</v>
      </c>
      <c r="IH5" s="7" t="b">
        <f t="shared" si="3"/>
        <v>0</v>
      </c>
      <c r="II5" s="7" t="b">
        <f t="shared" si="3"/>
        <v>0</v>
      </c>
      <c r="IJ5" s="7" t="b">
        <f t="shared" si="3"/>
        <v>0</v>
      </c>
      <c r="IK5" s="7" t="b">
        <f t="shared" si="3"/>
        <v>1</v>
      </c>
      <c r="IL5" s="7" t="b">
        <f t="shared" si="3"/>
        <v>1</v>
      </c>
      <c r="IM5" s="7" t="b">
        <f t="shared" si="3"/>
        <v>1</v>
      </c>
      <c r="IN5" s="7" t="b">
        <f t="shared" si="3"/>
        <v>1</v>
      </c>
      <c r="IO5" s="7" t="b">
        <f t="shared" si="3"/>
        <v>1</v>
      </c>
      <c r="IP5" s="7" t="b">
        <f t="shared" si="3"/>
        <v>1</v>
      </c>
      <c r="IQ5" s="7" t="b">
        <f t="shared" si="3"/>
        <v>1</v>
      </c>
      <c r="IR5" s="7" t="b">
        <f t="shared" si="3"/>
        <v>1</v>
      </c>
      <c r="IS5" s="7" t="b">
        <f t="shared" si="3"/>
        <v>1</v>
      </c>
      <c r="IT5" s="7" t="b">
        <f t="shared" si="3"/>
        <v>1</v>
      </c>
      <c r="IU5" s="7" t="b">
        <f t="shared" si="3"/>
        <v>1</v>
      </c>
      <c r="IV5" s="7" t="b">
        <f t="shared" si="3"/>
        <v>0</v>
      </c>
      <c r="IW5" s="7" t="b">
        <f t="shared" si="3"/>
        <v>1</v>
      </c>
      <c r="IX5" s="7" t="b">
        <f t="shared" si="3"/>
        <v>0</v>
      </c>
      <c r="IY5" s="7" t="b">
        <f t="shared" si="3"/>
        <v>1</v>
      </c>
      <c r="IZ5" s="7" t="b">
        <f t="shared" si="3"/>
        <v>1</v>
      </c>
      <c r="JA5" s="7" t="b">
        <f t="shared" ref="JA5:KE5" si="4">AND(JA3=JA4)</f>
        <v>1</v>
      </c>
      <c r="JB5" s="7" t="b">
        <f t="shared" si="4"/>
        <v>1</v>
      </c>
      <c r="JC5" s="7" t="b">
        <f t="shared" si="4"/>
        <v>1</v>
      </c>
      <c r="JD5" s="7" t="b">
        <f t="shared" si="4"/>
        <v>1</v>
      </c>
      <c r="JE5" s="7" t="b">
        <f t="shared" si="4"/>
        <v>1</v>
      </c>
      <c r="JF5" s="7" t="b">
        <f t="shared" si="4"/>
        <v>1</v>
      </c>
      <c r="JG5" s="7" t="b">
        <f t="shared" si="4"/>
        <v>1</v>
      </c>
      <c r="JH5" s="7" t="b">
        <f t="shared" si="4"/>
        <v>1</v>
      </c>
      <c r="JI5" s="7" t="b">
        <f t="shared" si="4"/>
        <v>1</v>
      </c>
      <c r="JJ5" s="7" t="b">
        <f t="shared" si="4"/>
        <v>1</v>
      </c>
      <c r="JK5" s="7" t="b">
        <f t="shared" si="4"/>
        <v>1</v>
      </c>
      <c r="JL5" s="7" t="b">
        <f t="shared" si="4"/>
        <v>1</v>
      </c>
      <c r="JM5" s="7" t="b">
        <f t="shared" si="4"/>
        <v>1</v>
      </c>
      <c r="JN5" s="7" t="b">
        <f t="shared" si="4"/>
        <v>1</v>
      </c>
      <c r="JO5" s="7" t="b">
        <f t="shared" si="4"/>
        <v>1</v>
      </c>
      <c r="JP5" s="7" t="b">
        <f t="shared" si="4"/>
        <v>1</v>
      </c>
      <c r="JQ5" s="7" t="b">
        <f t="shared" si="4"/>
        <v>1</v>
      </c>
      <c r="JR5" s="7" t="b">
        <f t="shared" si="4"/>
        <v>1</v>
      </c>
      <c r="JS5" s="7" t="b">
        <f t="shared" si="4"/>
        <v>1</v>
      </c>
      <c r="JT5" s="7" t="b">
        <f t="shared" si="4"/>
        <v>1</v>
      </c>
      <c r="JU5" s="7" t="b">
        <f t="shared" si="4"/>
        <v>1</v>
      </c>
      <c r="JV5" s="7" t="b">
        <f t="shared" si="4"/>
        <v>1</v>
      </c>
      <c r="JW5" s="7" t="b">
        <f t="shared" si="4"/>
        <v>1</v>
      </c>
      <c r="JX5" s="7" t="b">
        <f t="shared" si="4"/>
        <v>1</v>
      </c>
      <c r="JY5" s="7" t="b">
        <f t="shared" si="4"/>
        <v>1</v>
      </c>
      <c r="JZ5" s="7" t="b">
        <f t="shared" si="4"/>
        <v>1</v>
      </c>
      <c r="KA5" s="7" t="b">
        <f t="shared" si="4"/>
        <v>1</v>
      </c>
      <c r="KB5" s="7" t="b">
        <f t="shared" si="4"/>
        <v>1</v>
      </c>
      <c r="KC5" s="7" t="b">
        <f t="shared" si="4"/>
        <v>1</v>
      </c>
      <c r="KD5" s="7" t="b">
        <f t="shared" si="4"/>
        <v>1</v>
      </c>
      <c r="KE5" s="7" t="b">
        <f t="shared" si="4"/>
        <v>1</v>
      </c>
    </row>
    <row r="6" spans="1:291" s="3" customFormat="1" ht="12.95" customHeight="1" thickBot="1">
      <c r="B6" s="19" t="s">
        <v>3</v>
      </c>
      <c r="C6" s="20" t="s">
        <v>528</v>
      </c>
      <c r="D6" s="21" t="s">
        <v>807</v>
      </c>
      <c r="E6" s="24" t="s">
        <v>60</v>
      </c>
      <c r="F6" s="24" t="s">
        <v>60</v>
      </c>
      <c r="G6" s="21" t="s">
        <v>60</v>
      </c>
      <c r="H6" s="21" t="s">
        <v>1018</v>
      </c>
      <c r="I6" s="21" t="s">
        <v>1018</v>
      </c>
      <c r="J6" s="21" t="s">
        <v>1018</v>
      </c>
      <c r="K6" s="21" t="s">
        <v>807</v>
      </c>
      <c r="L6" s="21" t="s">
        <v>808</v>
      </c>
      <c r="M6" s="21" t="s">
        <v>1018</v>
      </c>
      <c r="N6" s="21" t="s">
        <v>807</v>
      </c>
      <c r="O6" s="21" t="s">
        <v>807</v>
      </c>
      <c r="P6" s="21" t="s">
        <v>807</v>
      </c>
      <c r="Q6" s="629" t="s">
        <v>807</v>
      </c>
      <c r="R6" s="25" t="s">
        <v>141</v>
      </c>
      <c r="S6" s="21" t="s">
        <v>807</v>
      </c>
      <c r="T6" s="629" t="s">
        <v>809</v>
      </c>
      <c r="U6" s="20" t="s">
        <v>810</v>
      </c>
      <c r="V6" s="20" t="s">
        <v>809</v>
      </c>
      <c r="W6" s="20" t="s">
        <v>811</v>
      </c>
      <c r="X6" s="20" t="s">
        <v>811</v>
      </c>
      <c r="Y6" s="20" t="s">
        <v>811</v>
      </c>
      <c r="Z6" s="20" t="s">
        <v>1019</v>
      </c>
      <c r="AA6" s="20" t="s">
        <v>529</v>
      </c>
      <c r="AB6" s="20" t="s">
        <v>529</v>
      </c>
      <c r="AC6" s="20" t="s">
        <v>141</v>
      </c>
      <c r="AD6" s="20" t="s">
        <v>812</v>
      </c>
      <c r="AE6" s="20" t="s">
        <v>141</v>
      </c>
      <c r="AF6" s="20" t="s">
        <v>811</v>
      </c>
      <c r="AG6" s="20" t="s">
        <v>807</v>
      </c>
      <c r="AH6" s="20" t="s">
        <v>811</v>
      </c>
      <c r="AI6" s="20" t="s">
        <v>807</v>
      </c>
      <c r="AJ6" s="20" t="s">
        <v>807</v>
      </c>
      <c r="AK6" s="20" t="s">
        <v>807</v>
      </c>
      <c r="AL6" s="20" t="s">
        <v>811</v>
      </c>
      <c r="AM6" s="22" t="s">
        <v>807</v>
      </c>
      <c r="AN6" s="22" t="s">
        <v>807</v>
      </c>
      <c r="AO6" s="22" t="s">
        <v>807</v>
      </c>
      <c r="AP6" s="22" t="s">
        <v>807</v>
      </c>
      <c r="AQ6" s="22" t="s">
        <v>807</v>
      </c>
      <c r="AR6" s="22" t="s">
        <v>807</v>
      </c>
      <c r="AS6" s="20" t="s">
        <v>60</v>
      </c>
      <c r="AT6" s="20" t="s">
        <v>60</v>
      </c>
      <c r="AU6" s="20" t="s">
        <v>60</v>
      </c>
      <c r="AV6" s="20" t="s">
        <v>811</v>
      </c>
      <c r="AW6" s="20" t="s">
        <v>807</v>
      </c>
      <c r="AX6" s="20" t="s">
        <v>813</v>
      </c>
      <c r="AY6" s="20" t="s">
        <v>811</v>
      </c>
      <c r="AZ6" s="20" t="s">
        <v>811</v>
      </c>
      <c r="BA6" s="20" t="s">
        <v>813</v>
      </c>
      <c r="BB6" s="20" t="s">
        <v>807</v>
      </c>
      <c r="BC6" s="20" t="s">
        <v>811</v>
      </c>
      <c r="BD6" s="20" t="s">
        <v>529</v>
      </c>
      <c r="BE6" s="20" t="s">
        <v>811</v>
      </c>
      <c r="BF6" s="20" t="s">
        <v>529</v>
      </c>
      <c r="BG6" s="20" t="s">
        <v>811</v>
      </c>
      <c r="BH6" s="20" t="s">
        <v>529</v>
      </c>
      <c r="BI6" s="20" t="s">
        <v>811</v>
      </c>
      <c r="BJ6" s="20" t="s">
        <v>529</v>
      </c>
      <c r="BK6" s="20" t="s">
        <v>60</v>
      </c>
      <c r="BL6" s="20" t="s">
        <v>811</v>
      </c>
      <c r="BM6" s="20" t="s">
        <v>811</v>
      </c>
      <c r="BN6" s="20" t="s">
        <v>807</v>
      </c>
      <c r="BO6" s="435" t="s">
        <v>807</v>
      </c>
      <c r="BP6" s="3" t="s">
        <v>1082</v>
      </c>
      <c r="BQ6" s="20" t="s">
        <v>814</v>
      </c>
      <c r="BR6" s="20" t="s">
        <v>60</v>
      </c>
      <c r="BS6" s="20" t="s">
        <v>60</v>
      </c>
      <c r="BT6" s="20" t="s">
        <v>60</v>
      </c>
      <c r="BU6" s="20" t="s">
        <v>811</v>
      </c>
      <c r="BV6" s="20" t="s">
        <v>530</v>
      </c>
      <c r="BW6" s="20" t="s">
        <v>531</v>
      </c>
      <c r="BX6" s="20" t="s">
        <v>807</v>
      </c>
      <c r="BY6" s="20" t="s">
        <v>807</v>
      </c>
      <c r="BZ6" s="20" t="s">
        <v>807</v>
      </c>
      <c r="CA6" s="20" t="s">
        <v>807</v>
      </c>
      <c r="CB6" s="20" t="s">
        <v>807</v>
      </c>
      <c r="CC6" s="20"/>
      <c r="CD6" s="20" t="s">
        <v>815</v>
      </c>
      <c r="CE6" s="20" t="s">
        <v>816</v>
      </c>
      <c r="CF6" s="20" t="s">
        <v>807</v>
      </c>
      <c r="CG6" s="20" t="s">
        <v>811</v>
      </c>
      <c r="CH6" s="20" t="s">
        <v>811</v>
      </c>
      <c r="CI6" s="20" t="s">
        <v>807</v>
      </c>
      <c r="CJ6" s="20" t="s">
        <v>811</v>
      </c>
      <c r="CK6" s="20" t="s">
        <v>807</v>
      </c>
      <c r="CL6" s="20" t="s">
        <v>811</v>
      </c>
      <c r="CM6" s="20" t="s">
        <v>807</v>
      </c>
      <c r="CN6" s="20" t="s">
        <v>811</v>
      </c>
      <c r="CO6" s="20" t="s">
        <v>807</v>
      </c>
      <c r="CP6" s="20" t="s">
        <v>811</v>
      </c>
      <c r="CQ6" s="20" t="s">
        <v>807</v>
      </c>
      <c r="CR6" s="20" t="s">
        <v>811</v>
      </c>
      <c r="CS6" s="20" t="s">
        <v>807</v>
      </c>
      <c r="CT6" s="20" t="s">
        <v>807</v>
      </c>
      <c r="CU6" s="20" t="s">
        <v>141</v>
      </c>
      <c r="CV6" s="20" t="s">
        <v>807</v>
      </c>
      <c r="CW6" s="20" t="s">
        <v>817</v>
      </c>
      <c r="CX6" s="20" t="s">
        <v>817</v>
      </c>
      <c r="CY6" s="20" t="s">
        <v>817</v>
      </c>
      <c r="CZ6" s="20" t="s">
        <v>807</v>
      </c>
      <c r="DA6" s="20" t="s">
        <v>811</v>
      </c>
      <c r="DB6" s="20" t="s">
        <v>1018</v>
      </c>
      <c r="DC6" s="20" t="s">
        <v>1018</v>
      </c>
      <c r="DD6" s="20" t="s">
        <v>1018</v>
      </c>
      <c r="DE6" s="21" t="s">
        <v>818</v>
      </c>
      <c r="DF6" s="21" t="s">
        <v>807</v>
      </c>
      <c r="DG6" s="21" t="s">
        <v>807</v>
      </c>
      <c r="DH6" s="20" t="s">
        <v>807</v>
      </c>
      <c r="DI6" s="20" t="s">
        <v>807</v>
      </c>
      <c r="DJ6" s="20" t="s">
        <v>807</v>
      </c>
      <c r="DK6" s="20" t="s">
        <v>813</v>
      </c>
      <c r="DL6" s="20" t="s">
        <v>141</v>
      </c>
      <c r="DM6" s="20" t="s">
        <v>141</v>
      </c>
      <c r="DN6" s="20" t="s">
        <v>141</v>
      </c>
      <c r="DO6" s="20" t="s">
        <v>141</v>
      </c>
      <c r="DP6" s="20" t="s">
        <v>146</v>
      </c>
      <c r="DQ6" s="20" t="s">
        <v>811</v>
      </c>
      <c r="DR6" s="20" t="s">
        <v>807</v>
      </c>
      <c r="DS6" s="20" t="s">
        <v>807</v>
      </c>
      <c r="DT6" s="20" t="s">
        <v>807</v>
      </c>
      <c r="DU6" s="20" t="s">
        <v>807</v>
      </c>
      <c r="DV6" s="20" t="s">
        <v>811</v>
      </c>
      <c r="DW6" s="20" t="s">
        <v>811</v>
      </c>
      <c r="DX6" s="20" t="s">
        <v>60</v>
      </c>
      <c r="DY6" s="20" t="s">
        <v>811</v>
      </c>
      <c r="DZ6" s="20" t="s">
        <v>807</v>
      </c>
      <c r="EA6" s="20" t="s">
        <v>807</v>
      </c>
      <c r="EB6" s="20" t="s">
        <v>807</v>
      </c>
      <c r="EC6" s="20" t="s">
        <v>807</v>
      </c>
      <c r="ED6" s="20" t="s">
        <v>819</v>
      </c>
      <c r="EE6" s="20" t="s">
        <v>813</v>
      </c>
      <c r="EF6" s="20" t="s">
        <v>60</v>
      </c>
      <c r="EG6" s="20" t="s">
        <v>60</v>
      </c>
      <c r="EH6" s="20" t="s">
        <v>816</v>
      </c>
      <c r="EI6" s="20" t="s">
        <v>532</v>
      </c>
      <c r="EJ6" s="20" t="s">
        <v>807</v>
      </c>
      <c r="EK6" s="20" t="s">
        <v>60</v>
      </c>
      <c r="EL6" s="20" t="s">
        <v>815</v>
      </c>
      <c r="EM6" s="20" t="s">
        <v>60</v>
      </c>
      <c r="EN6" s="20" t="s">
        <v>820</v>
      </c>
      <c r="EO6" s="20" t="s">
        <v>820</v>
      </c>
      <c r="EP6" s="20" t="s">
        <v>821</v>
      </c>
      <c r="EQ6" s="23" t="s">
        <v>816</v>
      </c>
      <c r="ER6" s="20" t="s">
        <v>531</v>
      </c>
      <c r="ES6" s="20" t="s">
        <v>60</v>
      </c>
      <c r="ET6" s="22" t="s">
        <v>533</v>
      </c>
      <c r="EU6" s="22" t="s">
        <v>533</v>
      </c>
      <c r="EV6" s="20" t="s">
        <v>533</v>
      </c>
      <c r="EW6" s="20" t="s">
        <v>533</v>
      </c>
      <c r="EX6" s="629" t="s">
        <v>533</v>
      </c>
      <c r="EY6" s="24" t="s">
        <v>533</v>
      </c>
      <c r="EZ6" s="25" t="s">
        <v>533</v>
      </c>
      <c r="FA6" s="25" t="s">
        <v>533</v>
      </c>
      <c r="FB6" s="25" t="s">
        <v>60</v>
      </c>
      <c r="FC6" s="24" t="s">
        <v>811</v>
      </c>
      <c r="FD6" s="21" t="s">
        <v>529</v>
      </c>
      <c r="FE6" s="21" t="s">
        <v>822</v>
      </c>
      <c r="FF6" s="21" t="s">
        <v>822</v>
      </c>
      <c r="FG6" s="21" t="s">
        <v>1016</v>
      </c>
      <c r="FH6" s="21" t="s">
        <v>1017</v>
      </c>
      <c r="FI6" s="21" t="s">
        <v>1017</v>
      </c>
      <c r="FJ6" s="21" t="s">
        <v>1016</v>
      </c>
      <c r="FK6" s="21" t="s">
        <v>60</v>
      </c>
      <c r="FL6" s="21" t="s">
        <v>60</v>
      </c>
      <c r="FM6" s="21" t="s">
        <v>60</v>
      </c>
      <c r="FN6" s="21" t="s">
        <v>60</v>
      </c>
      <c r="FO6" s="21" t="s">
        <v>60</v>
      </c>
      <c r="FP6" s="21" t="s">
        <v>816</v>
      </c>
      <c r="FQ6" s="21" t="s">
        <v>823</v>
      </c>
      <c r="FR6" s="21" t="s">
        <v>824</v>
      </c>
      <c r="FS6" s="21" t="s">
        <v>816</v>
      </c>
      <c r="FT6" s="21" t="s">
        <v>807</v>
      </c>
      <c r="FU6" s="21" t="s">
        <v>816</v>
      </c>
      <c r="FV6" s="21" t="s">
        <v>816</v>
      </c>
      <c r="FW6" s="21" t="s">
        <v>807</v>
      </c>
      <c r="FX6" s="21" t="s">
        <v>807</v>
      </c>
      <c r="FY6" s="21" t="s">
        <v>825</v>
      </c>
      <c r="FZ6" s="21" t="s">
        <v>826</v>
      </c>
      <c r="GA6" s="21" t="s">
        <v>826</v>
      </c>
      <c r="GB6" s="21" t="s">
        <v>811</v>
      </c>
      <c r="GC6" s="20" t="s">
        <v>811</v>
      </c>
      <c r="GD6" s="20" t="s">
        <v>811</v>
      </c>
      <c r="GE6" s="20" t="s">
        <v>811</v>
      </c>
      <c r="GF6" s="20" t="s">
        <v>807</v>
      </c>
      <c r="GG6" s="20" t="s">
        <v>807</v>
      </c>
      <c r="GH6" s="20" t="s">
        <v>807</v>
      </c>
      <c r="GI6" s="20" t="s">
        <v>807</v>
      </c>
      <c r="GJ6" s="21" t="s">
        <v>811</v>
      </c>
      <c r="GK6" s="20" t="s">
        <v>141</v>
      </c>
      <c r="GL6" s="20" t="s">
        <v>827</v>
      </c>
      <c r="GM6" s="20" t="s">
        <v>811</v>
      </c>
      <c r="GN6" s="20" t="s">
        <v>141</v>
      </c>
      <c r="GO6" s="20" t="s">
        <v>827</v>
      </c>
      <c r="GP6" s="20" t="s">
        <v>811</v>
      </c>
      <c r="GQ6" s="26" t="s">
        <v>807</v>
      </c>
      <c r="GR6" s="20" t="s">
        <v>828</v>
      </c>
      <c r="GS6" s="20" t="s">
        <v>811</v>
      </c>
      <c r="GT6" s="20" t="s">
        <v>807</v>
      </c>
      <c r="GU6" s="20" t="s">
        <v>828</v>
      </c>
      <c r="GV6" s="20" t="s">
        <v>528</v>
      </c>
      <c r="GW6" s="27" t="s">
        <v>607</v>
      </c>
      <c r="GX6" s="20" t="s">
        <v>822</v>
      </c>
      <c r="GY6" s="20" t="s">
        <v>822</v>
      </c>
      <c r="GZ6" s="28" t="s">
        <v>1015</v>
      </c>
      <c r="HA6" s="20" t="s">
        <v>807</v>
      </c>
      <c r="HB6" s="630" t="s">
        <v>265</v>
      </c>
      <c r="HC6" s="630" t="s">
        <v>529</v>
      </c>
      <c r="HD6" s="119" t="s">
        <v>265</v>
      </c>
      <c r="HE6" s="119" t="s">
        <v>265</v>
      </c>
      <c r="HF6" s="119" t="s">
        <v>265</v>
      </c>
      <c r="HG6" s="119" t="s">
        <v>265</v>
      </c>
      <c r="HH6" s="119" t="s">
        <v>265</v>
      </c>
      <c r="HI6" s="119" t="s">
        <v>265</v>
      </c>
      <c r="HJ6" s="120" t="s">
        <v>265</v>
      </c>
      <c r="HK6" s="119" t="s">
        <v>885</v>
      </c>
      <c r="HL6" s="120" t="s">
        <v>813</v>
      </c>
      <c r="HM6" s="119" t="s">
        <v>813</v>
      </c>
      <c r="HN6" s="629" t="s">
        <v>886</v>
      </c>
      <c r="HO6" s="629" t="s">
        <v>824</v>
      </c>
      <c r="HP6" s="119" t="s">
        <v>824</v>
      </c>
      <c r="HQ6" s="629" t="s">
        <v>824</v>
      </c>
      <c r="HR6" s="119" t="s">
        <v>817</v>
      </c>
      <c r="HS6" s="119" t="s">
        <v>824</v>
      </c>
      <c r="HT6" s="119" t="s">
        <v>265</v>
      </c>
      <c r="HU6" s="121" t="s">
        <v>887</v>
      </c>
      <c r="HV6" s="119" t="s">
        <v>528</v>
      </c>
      <c r="HW6" s="119" t="s">
        <v>141</v>
      </c>
      <c r="HX6" s="119" t="s">
        <v>60</v>
      </c>
      <c r="HY6" s="121" t="s">
        <v>607</v>
      </c>
      <c r="HZ6" s="121" t="s">
        <v>607</v>
      </c>
      <c r="IA6" s="121" t="s">
        <v>607</v>
      </c>
      <c r="IB6" s="121" t="s">
        <v>607</v>
      </c>
      <c r="IC6" s="121" t="s">
        <v>1014</v>
      </c>
      <c r="ID6" s="121" t="s">
        <v>60</v>
      </c>
      <c r="IE6" s="121" t="s">
        <v>60</v>
      </c>
      <c r="IF6" s="121" t="s">
        <v>60</v>
      </c>
      <c r="IG6" s="121" t="s">
        <v>60</v>
      </c>
      <c r="IH6" s="121" t="s">
        <v>60</v>
      </c>
      <c r="II6" s="26" t="s">
        <v>1013</v>
      </c>
      <c r="IJ6" s="26" t="s">
        <v>1012</v>
      </c>
      <c r="IK6" s="121" t="s">
        <v>60</v>
      </c>
      <c r="IL6" s="121" t="s">
        <v>534</v>
      </c>
      <c r="IM6" s="121" t="s">
        <v>60</v>
      </c>
      <c r="IN6" s="121" t="s">
        <v>60</v>
      </c>
      <c r="IO6" s="121" t="s">
        <v>60</v>
      </c>
      <c r="IP6" s="121" t="s">
        <v>817</v>
      </c>
      <c r="IQ6" s="121" t="s">
        <v>60</v>
      </c>
      <c r="IR6" s="121" t="s">
        <v>60</v>
      </c>
      <c r="IS6" s="121" t="s">
        <v>60</v>
      </c>
      <c r="IT6" s="121" t="s">
        <v>60</v>
      </c>
      <c r="IU6" s="121" t="s">
        <v>60</v>
      </c>
      <c r="IV6" s="121" t="s">
        <v>1011</v>
      </c>
      <c r="IW6" s="121" t="s">
        <v>807</v>
      </c>
      <c r="IX6" s="121" t="s">
        <v>1010</v>
      </c>
      <c r="IY6" s="121" t="s">
        <v>60</v>
      </c>
      <c r="IZ6" s="121" t="s">
        <v>141</v>
      </c>
      <c r="JA6" s="121" t="s">
        <v>141</v>
      </c>
      <c r="JB6" s="121" t="s">
        <v>813</v>
      </c>
      <c r="JC6" s="121" t="s">
        <v>813</v>
      </c>
      <c r="JD6" s="121" t="s">
        <v>807</v>
      </c>
      <c r="JE6" s="121" t="s">
        <v>807</v>
      </c>
      <c r="JF6" s="121" t="s">
        <v>807</v>
      </c>
      <c r="JG6" s="121" t="s">
        <v>807</v>
      </c>
      <c r="JH6" s="121" t="s">
        <v>813</v>
      </c>
      <c r="JI6" s="121" t="s">
        <v>813</v>
      </c>
      <c r="JJ6" s="121" t="s">
        <v>813</v>
      </c>
      <c r="JK6" s="121" t="s">
        <v>813</v>
      </c>
      <c r="JL6" s="121" t="s">
        <v>813</v>
      </c>
      <c r="JM6" s="121" t="s">
        <v>813</v>
      </c>
      <c r="JN6" s="121" t="s">
        <v>813</v>
      </c>
      <c r="JO6" s="121" t="s">
        <v>813</v>
      </c>
      <c r="JP6" s="121" t="s">
        <v>813</v>
      </c>
      <c r="JQ6" s="121" t="s">
        <v>813</v>
      </c>
      <c r="JR6" s="121" t="s">
        <v>813</v>
      </c>
      <c r="JS6" s="121" t="s">
        <v>807</v>
      </c>
      <c r="JT6" s="121" t="s">
        <v>807</v>
      </c>
      <c r="JU6" s="121" t="s">
        <v>807</v>
      </c>
      <c r="JV6" s="121" t="s">
        <v>807</v>
      </c>
      <c r="JW6" s="121" t="s">
        <v>813</v>
      </c>
      <c r="JX6" s="121" t="s">
        <v>813</v>
      </c>
      <c r="JY6" s="121" t="s">
        <v>813</v>
      </c>
      <c r="JZ6" s="121" t="s">
        <v>813</v>
      </c>
      <c r="KA6" s="121" t="s">
        <v>813</v>
      </c>
      <c r="KB6" s="121" t="s">
        <v>813</v>
      </c>
      <c r="KC6" s="121" t="s">
        <v>813</v>
      </c>
      <c r="KD6" s="121" t="s">
        <v>813</v>
      </c>
      <c r="KE6" s="121" t="s">
        <v>813</v>
      </c>
    </row>
    <row r="7" spans="1:291" ht="12.75" thickTop="1">
      <c r="A7" s="3">
        <v>12025</v>
      </c>
      <c r="B7" s="2" t="s">
        <v>902</v>
      </c>
      <c r="C7" s="29">
        <v>677.95</v>
      </c>
      <c r="D7" s="30">
        <v>272530</v>
      </c>
      <c r="E7" s="31">
        <v>10.5</v>
      </c>
      <c r="F7" s="31">
        <v>59.3</v>
      </c>
      <c r="G7" s="31">
        <v>30.2</v>
      </c>
      <c r="H7" s="30">
        <v>10566</v>
      </c>
      <c r="I7" s="30">
        <v>22062</v>
      </c>
      <c r="J7" s="30">
        <v>35892</v>
      </c>
      <c r="K7" s="30">
        <v>41135</v>
      </c>
      <c r="L7" s="30">
        <v>143360</v>
      </c>
      <c r="M7" s="30">
        <v>758</v>
      </c>
      <c r="N7" s="30">
        <v>9647</v>
      </c>
      <c r="O7" s="30">
        <v>10772</v>
      </c>
      <c r="P7" s="30">
        <v>269568</v>
      </c>
      <c r="Q7" s="32">
        <v>279127</v>
      </c>
      <c r="R7" s="32">
        <v>286732</v>
      </c>
      <c r="S7" s="30">
        <v>69287</v>
      </c>
      <c r="T7" s="30">
        <v>1496494</v>
      </c>
      <c r="U7" s="30" t="s">
        <v>534</v>
      </c>
      <c r="V7" s="30">
        <v>669346</v>
      </c>
      <c r="W7" s="30">
        <v>0</v>
      </c>
      <c r="X7" s="30">
        <v>47</v>
      </c>
      <c r="Y7" s="30">
        <v>8</v>
      </c>
      <c r="Z7" s="30" t="s">
        <v>534</v>
      </c>
      <c r="AA7" s="29">
        <v>5369.92</v>
      </c>
      <c r="AB7" s="29">
        <v>7042</v>
      </c>
      <c r="AC7" s="30">
        <v>2212</v>
      </c>
      <c r="AD7" s="30">
        <v>192999</v>
      </c>
      <c r="AE7" s="30" t="s">
        <v>534</v>
      </c>
      <c r="AF7" s="30">
        <v>25</v>
      </c>
      <c r="AG7" s="30">
        <v>3177</v>
      </c>
      <c r="AH7" s="30">
        <v>46</v>
      </c>
      <c r="AI7" s="30">
        <v>11045</v>
      </c>
      <c r="AJ7" s="30">
        <v>752</v>
      </c>
      <c r="AK7" s="30">
        <v>31</v>
      </c>
      <c r="AL7" s="30">
        <v>28</v>
      </c>
      <c r="AM7" s="30">
        <v>5794</v>
      </c>
      <c r="AN7" s="30">
        <v>482</v>
      </c>
      <c r="AO7" s="30">
        <v>0</v>
      </c>
      <c r="AP7" s="30">
        <v>110</v>
      </c>
      <c r="AQ7" s="30">
        <v>6</v>
      </c>
      <c r="AR7" s="30">
        <v>2</v>
      </c>
      <c r="AS7" s="31">
        <v>66.400000000000006</v>
      </c>
      <c r="AT7" s="30">
        <v>82.7</v>
      </c>
      <c r="AU7" s="30">
        <v>91.3</v>
      </c>
      <c r="AV7" s="30">
        <v>4</v>
      </c>
      <c r="AW7" s="30">
        <v>2</v>
      </c>
      <c r="AX7" s="30">
        <v>26</v>
      </c>
      <c r="AY7" s="30">
        <v>21</v>
      </c>
      <c r="AZ7" s="30">
        <v>0</v>
      </c>
      <c r="BA7" s="30">
        <v>0</v>
      </c>
      <c r="BB7" s="30">
        <v>0</v>
      </c>
      <c r="BC7" s="30">
        <v>3</v>
      </c>
      <c r="BD7" s="30">
        <v>11234</v>
      </c>
      <c r="BE7" s="30">
        <v>1</v>
      </c>
      <c r="BF7" s="30">
        <v>31200</v>
      </c>
      <c r="BG7" s="30">
        <v>5</v>
      </c>
      <c r="BH7" s="30">
        <v>81690</v>
      </c>
      <c r="BI7" s="30">
        <v>3</v>
      </c>
      <c r="BJ7" s="30">
        <v>2373</v>
      </c>
      <c r="BK7" s="31">
        <v>20.6</v>
      </c>
      <c r="BL7" s="30">
        <v>2</v>
      </c>
      <c r="BM7" s="30">
        <v>4</v>
      </c>
      <c r="BN7" s="30">
        <v>568</v>
      </c>
      <c r="BO7" s="30">
        <v>3936</v>
      </c>
      <c r="BP7" s="144" t="s">
        <v>1081</v>
      </c>
      <c r="BQ7" s="29">
        <v>0.74</v>
      </c>
      <c r="BR7" s="31">
        <v>30.3</v>
      </c>
      <c r="BS7" s="30">
        <v>8.31</v>
      </c>
      <c r="BT7" s="30">
        <v>56.52</v>
      </c>
      <c r="BU7" s="30">
        <v>29</v>
      </c>
      <c r="BV7" s="30">
        <v>6867</v>
      </c>
      <c r="BW7" s="30">
        <v>223</v>
      </c>
      <c r="BX7" s="30">
        <v>800</v>
      </c>
      <c r="BY7" s="30">
        <v>3586</v>
      </c>
      <c r="BZ7" s="30">
        <v>1063</v>
      </c>
      <c r="CA7" s="30">
        <v>264</v>
      </c>
      <c r="CB7" s="30">
        <v>582</v>
      </c>
      <c r="CC7" s="29">
        <v>1.25</v>
      </c>
      <c r="CD7" s="30" t="s">
        <v>534</v>
      </c>
      <c r="CE7" s="30" t="s">
        <v>534</v>
      </c>
      <c r="CF7" s="30" t="s">
        <v>534</v>
      </c>
      <c r="CG7" s="30">
        <v>4</v>
      </c>
      <c r="CH7" s="30">
        <v>2</v>
      </c>
      <c r="CI7" s="30">
        <v>270</v>
      </c>
      <c r="CJ7" s="30">
        <v>19</v>
      </c>
      <c r="CK7" s="30">
        <v>1252</v>
      </c>
      <c r="CL7" s="30">
        <v>9</v>
      </c>
      <c r="CM7" s="30">
        <v>1088</v>
      </c>
      <c r="CN7" s="30">
        <v>45</v>
      </c>
      <c r="CO7" s="30">
        <v>826</v>
      </c>
      <c r="CP7" s="30">
        <v>4</v>
      </c>
      <c r="CQ7" s="30">
        <v>48</v>
      </c>
      <c r="CR7" s="30">
        <v>15</v>
      </c>
      <c r="CS7" s="30">
        <v>368</v>
      </c>
      <c r="CT7" s="30">
        <v>10915</v>
      </c>
      <c r="CU7" s="30">
        <v>1552</v>
      </c>
      <c r="CV7" s="30">
        <v>2100</v>
      </c>
      <c r="CW7" s="30">
        <v>902640.73699999996</v>
      </c>
      <c r="CX7" s="30">
        <v>326364.73200000002</v>
      </c>
      <c r="CY7" s="30">
        <v>567896.799</v>
      </c>
      <c r="CZ7" s="30">
        <v>82412</v>
      </c>
      <c r="DA7" s="30">
        <v>6</v>
      </c>
      <c r="DB7" s="30">
        <v>18463</v>
      </c>
      <c r="DC7" s="30">
        <v>1824</v>
      </c>
      <c r="DD7" s="30">
        <v>1833</v>
      </c>
      <c r="DE7" s="30">
        <v>126</v>
      </c>
      <c r="DF7" s="30">
        <v>1029</v>
      </c>
      <c r="DG7" s="30">
        <v>7540</v>
      </c>
      <c r="DH7" s="30">
        <v>13664</v>
      </c>
      <c r="DI7" s="30">
        <v>2546</v>
      </c>
      <c r="DJ7" s="30">
        <v>2286</v>
      </c>
      <c r="DK7" s="30">
        <v>244</v>
      </c>
      <c r="DL7" s="30">
        <v>566</v>
      </c>
      <c r="DM7" s="30" t="s">
        <v>534</v>
      </c>
      <c r="DN7" s="30">
        <v>1588</v>
      </c>
      <c r="DO7" s="30">
        <v>29</v>
      </c>
      <c r="DP7" s="30" t="s">
        <v>534</v>
      </c>
      <c r="DQ7" s="30">
        <v>47</v>
      </c>
      <c r="DR7" s="30">
        <v>3610</v>
      </c>
      <c r="DS7" s="30">
        <v>3444</v>
      </c>
      <c r="DT7" s="30">
        <v>0</v>
      </c>
      <c r="DU7" s="30">
        <v>540</v>
      </c>
      <c r="DV7" s="30">
        <v>46</v>
      </c>
      <c r="DW7" s="30">
        <v>29</v>
      </c>
      <c r="DX7" s="31">
        <v>21.2</v>
      </c>
      <c r="DY7" s="30">
        <v>17</v>
      </c>
      <c r="DZ7" s="30">
        <v>36</v>
      </c>
      <c r="EA7" s="30">
        <v>1634</v>
      </c>
      <c r="EB7" s="30">
        <v>268</v>
      </c>
      <c r="EC7" s="30">
        <v>96</v>
      </c>
      <c r="ED7" s="30">
        <v>1694</v>
      </c>
      <c r="EE7" s="30">
        <v>1665</v>
      </c>
      <c r="EF7" s="31">
        <v>93.7</v>
      </c>
      <c r="EG7" s="31">
        <v>89.8</v>
      </c>
      <c r="EH7" s="30">
        <v>135</v>
      </c>
      <c r="EI7" s="31">
        <v>47.1</v>
      </c>
      <c r="EJ7" s="30">
        <v>75033</v>
      </c>
      <c r="EK7" s="31">
        <v>26.7</v>
      </c>
      <c r="EL7" s="30">
        <v>381648</v>
      </c>
      <c r="EM7" s="29">
        <v>3.03</v>
      </c>
      <c r="EN7" s="33">
        <v>233</v>
      </c>
      <c r="EO7" s="30">
        <v>10</v>
      </c>
      <c r="EP7" s="30">
        <v>399</v>
      </c>
      <c r="EQ7" s="30">
        <v>30</v>
      </c>
      <c r="ER7" s="30">
        <v>1711</v>
      </c>
      <c r="ES7" s="30">
        <v>100</v>
      </c>
      <c r="ET7" s="30">
        <v>116248</v>
      </c>
      <c r="EU7" s="30">
        <v>10975</v>
      </c>
      <c r="EV7" s="30">
        <v>109</v>
      </c>
      <c r="EW7" s="30">
        <v>96498</v>
      </c>
      <c r="EX7" s="30">
        <v>81756</v>
      </c>
      <c r="EY7" s="30">
        <v>9225</v>
      </c>
      <c r="EZ7" s="30">
        <v>5517</v>
      </c>
      <c r="FA7" s="30">
        <v>8775</v>
      </c>
      <c r="FB7" s="31">
        <v>15.4</v>
      </c>
      <c r="FC7" s="30">
        <v>348</v>
      </c>
      <c r="FD7" s="31">
        <v>22.2</v>
      </c>
      <c r="FE7" s="30">
        <v>8306</v>
      </c>
      <c r="FF7" s="33">
        <v>119</v>
      </c>
      <c r="FG7" s="30">
        <v>230</v>
      </c>
      <c r="FH7" s="30">
        <v>3360</v>
      </c>
      <c r="FI7" s="30">
        <v>30</v>
      </c>
      <c r="FJ7" s="30">
        <v>920</v>
      </c>
      <c r="FK7" s="29">
        <v>54.45</v>
      </c>
      <c r="FL7" s="31">
        <v>99.8</v>
      </c>
      <c r="FM7" s="31">
        <v>89.2</v>
      </c>
      <c r="FN7" s="31">
        <v>90</v>
      </c>
      <c r="FO7" s="31">
        <v>59</v>
      </c>
      <c r="FP7" s="30">
        <v>67</v>
      </c>
      <c r="FQ7" s="30">
        <v>12</v>
      </c>
      <c r="FR7" s="30">
        <v>81</v>
      </c>
      <c r="FS7" s="30">
        <v>867</v>
      </c>
      <c r="FT7" s="30">
        <v>4</v>
      </c>
      <c r="FU7" s="30">
        <v>2138</v>
      </c>
      <c r="FV7" s="30">
        <v>1670</v>
      </c>
      <c r="FW7" s="30">
        <v>5</v>
      </c>
      <c r="FX7" s="30">
        <v>4819000</v>
      </c>
      <c r="FY7" s="30">
        <v>9526</v>
      </c>
      <c r="FZ7" s="30" t="s">
        <v>534</v>
      </c>
      <c r="GA7" s="30" t="s">
        <v>534</v>
      </c>
      <c r="GB7" s="30">
        <v>13509</v>
      </c>
      <c r="GC7" s="30">
        <v>40</v>
      </c>
      <c r="GD7" s="30">
        <v>1922</v>
      </c>
      <c r="GE7" s="30">
        <v>11547</v>
      </c>
      <c r="GF7" s="30">
        <v>109928</v>
      </c>
      <c r="GG7" s="30">
        <v>410</v>
      </c>
      <c r="GH7" s="30">
        <v>18626</v>
      </c>
      <c r="GI7" s="30">
        <v>90892</v>
      </c>
      <c r="GJ7" s="30">
        <v>633</v>
      </c>
      <c r="GK7" s="30">
        <v>4736</v>
      </c>
      <c r="GL7" s="30">
        <v>349466</v>
      </c>
      <c r="GM7" s="30">
        <v>2111</v>
      </c>
      <c r="GN7" s="30">
        <v>13381</v>
      </c>
      <c r="GO7" s="30">
        <v>247585</v>
      </c>
      <c r="GP7" s="30">
        <v>292</v>
      </c>
      <c r="GQ7" s="30">
        <v>8135</v>
      </c>
      <c r="GR7" s="30">
        <v>170248.24</v>
      </c>
      <c r="GS7" s="30">
        <v>290</v>
      </c>
      <c r="GT7" s="30">
        <v>7461</v>
      </c>
      <c r="GU7" s="30" t="s">
        <v>534</v>
      </c>
      <c r="GV7" s="29">
        <v>30</v>
      </c>
      <c r="GW7" s="30">
        <v>15.7</v>
      </c>
      <c r="GX7" s="30">
        <v>505</v>
      </c>
      <c r="GY7" s="30">
        <v>263</v>
      </c>
      <c r="GZ7" s="34">
        <v>97</v>
      </c>
      <c r="HA7" s="40">
        <v>26</v>
      </c>
      <c r="HB7" s="40">
        <v>1285140</v>
      </c>
      <c r="HC7" s="40">
        <v>11104097</v>
      </c>
      <c r="HD7" s="40">
        <v>916611</v>
      </c>
      <c r="HE7" s="40">
        <v>971294</v>
      </c>
      <c r="HF7" s="40">
        <v>483466</v>
      </c>
      <c r="HG7" s="40">
        <v>4030</v>
      </c>
      <c r="HH7" s="40">
        <v>4830</v>
      </c>
      <c r="HI7" s="40">
        <v>221420</v>
      </c>
      <c r="HJ7" s="40">
        <v>156590</v>
      </c>
      <c r="HK7" s="32">
        <v>1611</v>
      </c>
      <c r="HL7" s="32">
        <v>7192109</v>
      </c>
      <c r="HM7" s="32" t="s">
        <v>534</v>
      </c>
      <c r="HN7" s="32">
        <v>188</v>
      </c>
      <c r="HO7" s="32" t="s">
        <v>534</v>
      </c>
      <c r="HP7" s="32">
        <v>115</v>
      </c>
      <c r="HQ7" s="32" t="s">
        <v>534</v>
      </c>
      <c r="HR7" s="32">
        <v>40217</v>
      </c>
      <c r="HS7" s="32">
        <v>140792</v>
      </c>
      <c r="HT7" s="32">
        <v>0</v>
      </c>
      <c r="HU7" s="32">
        <v>5717</v>
      </c>
      <c r="HV7" s="45">
        <v>42.46</v>
      </c>
      <c r="HW7" s="32">
        <v>240101</v>
      </c>
      <c r="HX7" s="45">
        <v>-4.78</v>
      </c>
      <c r="HY7" s="59">
        <v>2.0299999999999998</v>
      </c>
      <c r="HZ7" s="59">
        <v>1.55</v>
      </c>
      <c r="IA7" s="40">
        <v>1099</v>
      </c>
      <c r="IB7" s="40">
        <v>1079</v>
      </c>
      <c r="IC7" s="40">
        <v>37579</v>
      </c>
      <c r="ID7" s="42">
        <v>77.400000000000006</v>
      </c>
      <c r="IE7" s="42" t="s">
        <v>891</v>
      </c>
      <c r="IF7" s="42">
        <v>62.2</v>
      </c>
      <c r="IG7" s="42" t="s">
        <v>632</v>
      </c>
      <c r="IH7" s="42" t="s">
        <v>632</v>
      </c>
      <c r="II7" s="144" t="s">
        <v>1081</v>
      </c>
      <c r="IJ7" s="144" t="s">
        <v>1081</v>
      </c>
      <c r="IK7" s="42">
        <v>59.1</v>
      </c>
      <c r="IL7" s="122">
        <v>0.44700000000000001</v>
      </c>
      <c r="IM7" s="99">
        <v>86.1</v>
      </c>
      <c r="IN7" s="123">
        <v>8.6999999999999993</v>
      </c>
      <c r="IO7" s="99">
        <v>2.1</v>
      </c>
      <c r="IP7" s="36">
        <v>146944765</v>
      </c>
      <c r="IQ7" s="124">
        <v>34.6</v>
      </c>
      <c r="IR7" s="124">
        <v>54.1</v>
      </c>
      <c r="IS7" s="98" t="s">
        <v>534</v>
      </c>
      <c r="IT7" s="98" t="s">
        <v>534</v>
      </c>
      <c r="IU7" s="124">
        <v>77</v>
      </c>
      <c r="IV7" s="144" t="s">
        <v>1081</v>
      </c>
      <c r="IW7" s="36">
        <v>3373</v>
      </c>
      <c r="IX7" s="144" t="s">
        <v>1081</v>
      </c>
      <c r="IY7" s="124">
        <v>24.2</v>
      </c>
      <c r="IZ7" s="98">
        <v>51154</v>
      </c>
      <c r="JA7" s="98">
        <v>1104</v>
      </c>
      <c r="JB7" s="98">
        <v>1051</v>
      </c>
      <c r="JC7" s="98">
        <v>4345</v>
      </c>
      <c r="JD7" s="98">
        <v>4926</v>
      </c>
      <c r="JE7" s="98">
        <v>5488</v>
      </c>
      <c r="JF7" s="98">
        <v>6449</v>
      </c>
      <c r="JG7" s="98">
        <v>6462</v>
      </c>
      <c r="JH7" s="98">
        <v>6604</v>
      </c>
      <c r="JI7" s="98">
        <v>6540</v>
      </c>
      <c r="JJ7" s="98">
        <v>7160</v>
      </c>
      <c r="JK7" s="98">
        <v>5948</v>
      </c>
      <c r="JL7" s="98">
        <v>2619</v>
      </c>
      <c r="JM7" s="98">
        <v>1187</v>
      </c>
      <c r="JN7" s="98">
        <v>647</v>
      </c>
      <c r="JO7" s="98">
        <v>318</v>
      </c>
      <c r="JP7" s="98">
        <v>163</v>
      </c>
      <c r="JQ7" s="98">
        <v>6079</v>
      </c>
      <c r="JR7" s="98">
        <v>5884</v>
      </c>
      <c r="JS7" s="98">
        <v>6326</v>
      </c>
      <c r="JT7" s="98">
        <v>7683</v>
      </c>
      <c r="JU7" s="98">
        <v>9363</v>
      </c>
      <c r="JV7" s="98">
        <v>8854</v>
      </c>
      <c r="JW7" s="98">
        <v>8814</v>
      </c>
      <c r="JX7" s="98">
        <v>9383</v>
      </c>
      <c r="JY7" s="98">
        <v>11443</v>
      </c>
      <c r="JZ7" s="98">
        <v>13123</v>
      </c>
      <c r="KA7" s="98">
        <v>10492</v>
      </c>
      <c r="KB7" s="98">
        <v>9565</v>
      </c>
      <c r="KC7" s="98">
        <v>8920</v>
      </c>
      <c r="KD7" s="98">
        <v>7014</v>
      </c>
      <c r="KE7" s="98">
        <v>6889</v>
      </c>
    </row>
    <row r="8" spans="1:291" s="49" customFormat="1" ht="12">
      <c r="A8" s="3">
        <v>12041</v>
      </c>
      <c r="B8" s="2" t="s">
        <v>903</v>
      </c>
      <c r="C8" s="35">
        <v>747.6</v>
      </c>
      <c r="D8" s="36">
        <v>347799</v>
      </c>
      <c r="E8" s="37">
        <v>11.6</v>
      </c>
      <c r="F8" s="37">
        <v>59.7</v>
      </c>
      <c r="G8" s="37">
        <v>28.7</v>
      </c>
      <c r="H8" s="38">
        <v>15018</v>
      </c>
      <c r="I8" s="38">
        <v>31550</v>
      </c>
      <c r="J8" s="38">
        <v>49392</v>
      </c>
      <c r="K8" s="39">
        <v>48768</v>
      </c>
      <c r="L8" s="32">
        <v>175817</v>
      </c>
      <c r="M8" s="32">
        <v>713</v>
      </c>
      <c r="N8" s="32">
        <v>11658</v>
      </c>
      <c r="O8" s="32">
        <v>12045</v>
      </c>
      <c r="P8" s="38">
        <v>340001</v>
      </c>
      <c r="Q8" s="32">
        <v>347095</v>
      </c>
      <c r="R8" s="32">
        <v>348932</v>
      </c>
      <c r="S8" s="39">
        <v>693444</v>
      </c>
      <c r="T8" s="39">
        <v>2370927</v>
      </c>
      <c r="U8" s="39">
        <v>597015</v>
      </c>
      <c r="V8" s="40">
        <v>1218164</v>
      </c>
      <c r="W8" s="40">
        <v>84</v>
      </c>
      <c r="X8" s="40">
        <v>55</v>
      </c>
      <c r="Y8" s="40">
        <v>0</v>
      </c>
      <c r="Z8" s="41">
        <v>10238</v>
      </c>
      <c r="AA8" s="29">
        <v>3048.59</v>
      </c>
      <c r="AB8" s="29">
        <v>1218.28</v>
      </c>
      <c r="AC8" s="40">
        <v>2868</v>
      </c>
      <c r="AD8" s="39">
        <v>322825</v>
      </c>
      <c r="AE8" s="39" t="s">
        <v>534</v>
      </c>
      <c r="AF8" s="40">
        <v>32</v>
      </c>
      <c r="AG8" s="40">
        <v>3093</v>
      </c>
      <c r="AH8" s="40">
        <v>55</v>
      </c>
      <c r="AI8" s="40">
        <v>16016</v>
      </c>
      <c r="AJ8" s="39">
        <v>1150</v>
      </c>
      <c r="AK8" s="39">
        <v>37</v>
      </c>
      <c r="AL8" s="40">
        <v>29</v>
      </c>
      <c r="AM8" s="40">
        <v>8394</v>
      </c>
      <c r="AN8" s="39">
        <v>645</v>
      </c>
      <c r="AO8" s="39">
        <v>2</v>
      </c>
      <c r="AP8" s="39">
        <v>163</v>
      </c>
      <c r="AQ8" s="39">
        <v>7</v>
      </c>
      <c r="AR8" s="39">
        <v>0</v>
      </c>
      <c r="AS8" s="42">
        <v>75.7</v>
      </c>
      <c r="AT8" s="40">
        <v>99.9</v>
      </c>
      <c r="AU8" s="40">
        <v>111.5</v>
      </c>
      <c r="AV8" s="40">
        <v>0</v>
      </c>
      <c r="AW8" s="43">
        <v>0</v>
      </c>
      <c r="AX8" s="43">
        <v>24</v>
      </c>
      <c r="AY8" s="40">
        <v>1</v>
      </c>
      <c r="AZ8" s="40">
        <v>0</v>
      </c>
      <c r="BA8" s="43">
        <v>0</v>
      </c>
      <c r="BB8" s="43">
        <v>1</v>
      </c>
      <c r="BC8" s="40">
        <v>6</v>
      </c>
      <c r="BD8" s="40">
        <v>24006</v>
      </c>
      <c r="BE8" s="40">
        <v>1</v>
      </c>
      <c r="BF8" s="40">
        <v>34000</v>
      </c>
      <c r="BG8" s="40">
        <v>3</v>
      </c>
      <c r="BH8" s="40">
        <v>76067</v>
      </c>
      <c r="BI8" s="40">
        <v>7</v>
      </c>
      <c r="BJ8" s="40">
        <v>3619</v>
      </c>
      <c r="BK8" s="44">
        <v>37.700000000000003</v>
      </c>
      <c r="BL8" s="40">
        <v>1</v>
      </c>
      <c r="BM8" s="40">
        <v>3</v>
      </c>
      <c r="BN8" s="40">
        <v>368</v>
      </c>
      <c r="BO8" s="40">
        <v>3142</v>
      </c>
      <c r="BP8" s="144" t="s">
        <v>1081</v>
      </c>
      <c r="BQ8" s="45">
        <v>0.8</v>
      </c>
      <c r="BR8" s="44">
        <v>31.6</v>
      </c>
      <c r="BS8" s="45">
        <v>8.07</v>
      </c>
      <c r="BT8" s="42">
        <v>55.96</v>
      </c>
      <c r="BU8" s="40">
        <v>41</v>
      </c>
      <c r="BV8" s="40">
        <v>7369</v>
      </c>
      <c r="BW8" s="40">
        <v>250</v>
      </c>
      <c r="BX8" s="40">
        <v>1278</v>
      </c>
      <c r="BY8" s="40">
        <v>3909</v>
      </c>
      <c r="BZ8" s="40">
        <v>1171</v>
      </c>
      <c r="CA8" s="40">
        <v>257</v>
      </c>
      <c r="CB8" s="40">
        <v>642</v>
      </c>
      <c r="CC8" s="45">
        <v>1.28</v>
      </c>
      <c r="CD8" s="40" t="s">
        <v>534</v>
      </c>
      <c r="CE8" s="40">
        <v>4</v>
      </c>
      <c r="CF8" s="40">
        <v>48</v>
      </c>
      <c r="CG8" s="40">
        <v>2</v>
      </c>
      <c r="CH8" s="40">
        <v>3</v>
      </c>
      <c r="CI8" s="40">
        <v>270</v>
      </c>
      <c r="CJ8" s="40">
        <v>21</v>
      </c>
      <c r="CK8" s="40">
        <v>1196</v>
      </c>
      <c r="CL8" s="40">
        <v>11</v>
      </c>
      <c r="CM8" s="40">
        <v>922</v>
      </c>
      <c r="CN8" s="40">
        <v>83</v>
      </c>
      <c r="CO8" s="40">
        <v>1352</v>
      </c>
      <c r="CP8" s="40">
        <v>16</v>
      </c>
      <c r="CQ8" s="40">
        <v>130</v>
      </c>
      <c r="CR8" s="40">
        <v>15</v>
      </c>
      <c r="CS8" s="40">
        <v>334</v>
      </c>
      <c r="CT8" s="40">
        <v>12563</v>
      </c>
      <c r="CU8" s="40">
        <v>1797</v>
      </c>
      <c r="CV8" s="40">
        <v>2359</v>
      </c>
      <c r="CW8" s="40">
        <v>1316574.3</v>
      </c>
      <c r="CX8" s="40">
        <v>392823.11300000001</v>
      </c>
      <c r="CY8" s="40">
        <v>642560.82700000005</v>
      </c>
      <c r="CZ8" s="40">
        <v>99934</v>
      </c>
      <c r="DA8" s="40">
        <v>9</v>
      </c>
      <c r="DB8" s="40">
        <v>20084</v>
      </c>
      <c r="DC8" s="40">
        <v>1814</v>
      </c>
      <c r="DD8" s="40">
        <v>2206</v>
      </c>
      <c r="DE8" s="40">
        <v>98</v>
      </c>
      <c r="DF8" s="40">
        <v>970</v>
      </c>
      <c r="DG8" s="40">
        <v>9148</v>
      </c>
      <c r="DH8" s="41">
        <v>18415</v>
      </c>
      <c r="DI8" s="40">
        <v>3436</v>
      </c>
      <c r="DJ8" s="40">
        <v>2224</v>
      </c>
      <c r="DK8" s="40">
        <v>430</v>
      </c>
      <c r="DL8" s="40">
        <v>652</v>
      </c>
      <c r="DM8" s="40">
        <v>10</v>
      </c>
      <c r="DN8" s="40">
        <v>2605</v>
      </c>
      <c r="DO8" s="40">
        <v>55</v>
      </c>
      <c r="DP8" s="40">
        <v>27611</v>
      </c>
      <c r="DQ8" s="40">
        <v>58</v>
      </c>
      <c r="DR8" s="40">
        <v>4511</v>
      </c>
      <c r="DS8" s="40">
        <v>4886</v>
      </c>
      <c r="DT8" s="40">
        <v>86</v>
      </c>
      <c r="DU8" s="40">
        <v>791</v>
      </c>
      <c r="DV8" s="40">
        <v>51</v>
      </c>
      <c r="DW8" s="40">
        <v>24</v>
      </c>
      <c r="DX8" s="46">
        <v>36.299999999999997</v>
      </c>
      <c r="DY8" s="40">
        <v>26</v>
      </c>
      <c r="DZ8" s="40">
        <v>85</v>
      </c>
      <c r="EA8" s="40">
        <v>683</v>
      </c>
      <c r="EB8" s="41">
        <v>257</v>
      </c>
      <c r="EC8" s="41">
        <v>98</v>
      </c>
      <c r="ED8" s="41">
        <v>2267</v>
      </c>
      <c r="EE8" s="41">
        <v>2460</v>
      </c>
      <c r="EF8" s="44">
        <v>96.2</v>
      </c>
      <c r="EG8" s="44">
        <v>93.5</v>
      </c>
      <c r="EH8" s="41">
        <v>3</v>
      </c>
      <c r="EI8" s="42">
        <v>38.9</v>
      </c>
      <c r="EJ8" s="41">
        <v>89909</v>
      </c>
      <c r="EK8" s="44">
        <v>20.7</v>
      </c>
      <c r="EL8" s="41">
        <v>381750</v>
      </c>
      <c r="EM8" s="45">
        <v>2.12</v>
      </c>
      <c r="EN8" s="40">
        <v>377</v>
      </c>
      <c r="EO8" s="40">
        <v>10</v>
      </c>
      <c r="EP8" s="47">
        <v>473</v>
      </c>
      <c r="EQ8" s="40">
        <v>201</v>
      </c>
      <c r="ER8" s="40">
        <v>1402</v>
      </c>
      <c r="ES8" s="40">
        <v>100</v>
      </c>
      <c r="ET8" s="40">
        <v>120309</v>
      </c>
      <c r="EU8" s="40">
        <v>2464</v>
      </c>
      <c r="EV8" s="40">
        <v>48</v>
      </c>
      <c r="EW8" s="40">
        <v>106786</v>
      </c>
      <c r="EX8" s="40">
        <v>77240</v>
      </c>
      <c r="EY8" s="40">
        <v>18220</v>
      </c>
      <c r="EZ8" s="40">
        <v>11326</v>
      </c>
      <c r="FA8" s="40">
        <v>11059</v>
      </c>
      <c r="FB8" s="42">
        <v>22.9</v>
      </c>
      <c r="FC8" s="40">
        <v>373</v>
      </c>
      <c r="FD8" s="42">
        <v>20.5</v>
      </c>
      <c r="FE8" s="40">
        <v>6173</v>
      </c>
      <c r="FF8" s="40">
        <v>56</v>
      </c>
      <c r="FG8" s="40">
        <v>447</v>
      </c>
      <c r="FH8" s="40">
        <v>1975</v>
      </c>
      <c r="FI8" s="48">
        <v>14</v>
      </c>
      <c r="FJ8" s="48">
        <v>507</v>
      </c>
      <c r="FK8" s="45">
        <v>58.01</v>
      </c>
      <c r="FL8" s="42">
        <v>93.8</v>
      </c>
      <c r="FM8" s="42">
        <v>86.3</v>
      </c>
      <c r="FN8" s="42">
        <v>96.6</v>
      </c>
      <c r="FO8" s="46">
        <v>51.7</v>
      </c>
      <c r="FP8" s="40">
        <v>95</v>
      </c>
      <c r="FQ8" s="40">
        <v>14</v>
      </c>
      <c r="FR8" s="40">
        <v>79</v>
      </c>
      <c r="FS8" s="40">
        <v>977</v>
      </c>
      <c r="FT8" s="40">
        <v>8</v>
      </c>
      <c r="FU8" s="40">
        <v>2572</v>
      </c>
      <c r="FV8" s="40">
        <v>2809</v>
      </c>
      <c r="FW8" s="40">
        <v>11</v>
      </c>
      <c r="FX8" s="40">
        <v>5333200</v>
      </c>
      <c r="FY8" s="40">
        <v>4729</v>
      </c>
      <c r="FZ8" s="40" t="s">
        <v>534</v>
      </c>
      <c r="GA8" s="40" t="s">
        <v>534</v>
      </c>
      <c r="GB8" s="40">
        <v>14892</v>
      </c>
      <c r="GC8" s="40">
        <v>52</v>
      </c>
      <c r="GD8" s="40">
        <v>2250</v>
      </c>
      <c r="GE8" s="40">
        <v>12590</v>
      </c>
      <c r="GF8" s="40">
        <v>138204</v>
      </c>
      <c r="GG8" s="40">
        <v>659</v>
      </c>
      <c r="GH8" s="40">
        <v>22366</v>
      </c>
      <c r="GI8" s="40">
        <v>115179</v>
      </c>
      <c r="GJ8" s="40">
        <v>832</v>
      </c>
      <c r="GK8" s="40">
        <v>7182</v>
      </c>
      <c r="GL8" s="40">
        <v>532532</v>
      </c>
      <c r="GM8" s="40">
        <v>1978</v>
      </c>
      <c r="GN8" s="40">
        <v>17523</v>
      </c>
      <c r="GO8" s="40">
        <v>333475</v>
      </c>
      <c r="GP8" s="40">
        <v>361</v>
      </c>
      <c r="GQ8" s="40">
        <v>8534</v>
      </c>
      <c r="GR8" s="39">
        <v>183701.12</v>
      </c>
      <c r="GS8" s="40">
        <v>358</v>
      </c>
      <c r="GT8" s="40">
        <v>8634</v>
      </c>
      <c r="GU8" s="40">
        <v>183701</v>
      </c>
      <c r="GV8" s="48">
        <v>15063</v>
      </c>
      <c r="GW8" s="40">
        <v>5551</v>
      </c>
      <c r="GX8" s="40">
        <v>1647</v>
      </c>
      <c r="GY8" s="40">
        <v>1346</v>
      </c>
      <c r="GZ8" s="34">
        <v>566</v>
      </c>
      <c r="HA8" s="40">
        <v>6</v>
      </c>
      <c r="HB8" s="40">
        <v>2101934</v>
      </c>
      <c r="HC8" s="40">
        <v>27582395</v>
      </c>
      <c r="HD8" s="40">
        <v>1561553</v>
      </c>
      <c r="HE8" s="40">
        <v>1463068</v>
      </c>
      <c r="HF8" s="40">
        <v>1013739</v>
      </c>
      <c r="HG8" s="40">
        <v>11626</v>
      </c>
      <c r="HH8" s="40">
        <v>11626</v>
      </c>
      <c r="HI8" s="40">
        <v>249750</v>
      </c>
      <c r="HJ8" s="40">
        <v>210900</v>
      </c>
      <c r="HK8" s="32">
        <v>1798</v>
      </c>
      <c r="HL8" s="32">
        <v>13612990</v>
      </c>
      <c r="HM8" s="32" t="s">
        <v>534</v>
      </c>
      <c r="HN8" s="32">
        <v>297</v>
      </c>
      <c r="HO8" s="32">
        <v>0</v>
      </c>
      <c r="HP8" s="32">
        <v>115</v>
      </c>
      <c r="HQ8" s="32" t="s">
        <v>534</v>
      </c>
      <c r="HR8" s="32">
        <v>11140</v>
      </c>
      <c r="HS8" s="32">
        <v>183908</v>
      </c>
      <c r="HT8" s="38">
        <v>16949</v>
      </c>
      <c r="HU8" s="53">
        <v>0</v>
      </c>
      <c r="HV8" s="45">
        <v>78.95</v>
      </c>
      <c r="HW8" s="32">
        <v>319717</v>
      </c>
      <c r="HX8" s="46">
        <v>-13.63</v>
      </c>
      <c r="HY8" s="45">
        <v>0</v>
      </c>
      <c r="HZ8" s="45">
        <v>0.8</v>
      </c>
      <c r="IA8" s="40">
        <v>1398</v>
      </c>
      <c r="IB8" s="40">
        <v>1395</v>
      </c>
      <c r="IC8" s="40">
        <v>17914</v>
      </c>
      <c r="ID8" s="42">
        <v>90.1</v>
      </c>
      <c r="IE8" s="42" t="s">
        <v>632</v>
      </c>
      <c r="IF8" s="42">
        <v>72.8</v>
      </c>
      <c r="IG8" s="42" t="s">
        <v>632</v>
      </c>
      <c r="IH8" s="42" t="s">
        <v>632</v>
      </c>
      <c r="II8" s="144" t="s">
        <v>1081</v>
      </c>
      <c r="IJ8" s="144" t="s">
        <v>1081</v>
      </c>
      <c r="IK8" s="42">
        <v>60.3</v>
      </c>
      <c r="IL8" s="122">
        <v>0.47399999999999998</v>
      </c>
      <c r="IM8" s="99">
        <v>88.8</v>
      </c>
      <c r="IN8" s="123">
        <v>6.6</v>
      </c>
      <c r="IO8" s="99">
        <v>2.2000000000000002</v>
      </c>
      <c r="IP8" s="36">
        <v>187052026</v>
      </c>
      <c r="IQ8" s="124">
        <v>36.200000000000003</v>
      </c>
      <c r="IR8" s="124">
        <v>52.2</v>
      </c>
      <c r="IS8" s="98" t="s">
        <v>534</v>
      </c>
      <c r="IT8" s="98" t="s">
        <v>534</v>
      </c>
      <c r="IU8" s="124">
        <v>94.7</v>
      </c>
      <c r="IV8" s="144" t="s">
        <v>1081</v>
      </c>
      <c r="IW8" s="36">
        <v>2964</v>
      </c>
      <c r="IX8" s="144" t="s">
        <v>1081</v>
      </c>
      <c r="IY8" s="124">
        <v>33.1</v>
      </c>
      <c r="IZ8" s="98">
        <v>65703</v>
      </c>
      <c r="JA8" s="98">
        <v>974</v>
      </c>
      <c r="JB8" s="98">
        <v>1413</v>
      </c>
      <c r="JC8" s="98">
        <v>5547</v>
      </c>
      <c r="JD8" s="98">
        <v>6731</v>
      </c>
      <c r="JE8" s="98">
        <v>7258</v>
      </c>
      <c r="JF8" s="98">
        <v>8435</v>
      </c>
      <c r="JG8" s="98">
        <v>8271</v>
      </c>
      <c r="JH8" s="98">
        <v>8278</v>
      </c>
      <c r="JI8" s="98">
        <v>8194</v>
      </c>
      <c r="JJ8" s="98">
        <v>8408</v>
      </c>
      <c r="JK8" s="98">
        <v>6827</v>
      </c>
      <c r="JL8" s="98">
        <v>2819</v>
      </c>
      <c r="JM8" s="98">
        <v>1182</v>
      </c>
      <c r="JN8" s="98">
        <v>551</v>
      </c>
      <c r="JO8" s="98">
        <v>289</v>
      </c>
      <c r="JP8" s="98">
        <v>117</v>
      </c>
      <c r="JQ8" s="98">
        <v>7400</v>
      </c>
      <c r="JR8" s="98">
        <v>7429</v>
      </c>
      <c r="JS8" s="98">
        <v>8771</v>
      </c>
      <c r="JT8" s="98">
        <v>10485</v>
      </c>
      <c r="JU8" s="98">
        <v>12115</v>
      </c>
      <c r="JV8" s="98">
        <v>11316</v>
      </c>
      <c r="JW8" s="98">
        <v>11156</v>
      </c>
      <c r="JX8" s="98">
        <v>11533</v>
      </c>
      <c r="JY8" s="98">
        <v>14283</v>
      </c>
      <c r="JZ8" s="98">
        <v>16727</v>
      </c>
      <c r="KA8" s="98">
        <v>13747</v>
      </c>
      <c r="KB8" s="98">
        <v>11902</v>
      </c>
      <c r="KC8" s="98">
        <v>10419</v>
      </c>
      <c r="KD8" s="98">
        <v>8171</v>
      </c>
      <c r="KE8" s="98">
        <v>8306</v>
      </c>
    </row>
    <row r="9" spans="1:291" ht="12">
      <c r="A9" s="3">
        <v>22012</v>
      </c>
      <c r="B9" s="2" t="s">
        <v>904</v>
      </c>
      <c r="C9" s="29">
        <v>824.61</v>
      </c>
      <c r="D9" s="30">
        <v>296215</v>
      </c>
      <c r="E9" s="37">
        <v>12</v>
      </c>
      <c r="F9" s="37">
        <v>61.8</v>
      </c>
      <c r="G9" s="37">
        <v>26.2</v>
      </c>
      <c r="H9" s="38">
        <v>12725</v>
      </c>
      <c r="I9" s="38">
        <v>27424</v>
      </c>
      <c r="J9" s="38">
        <v>46867</v>
      </c>
      <c r="K9" s="39">
        <v>37952</v>
      </c>
      <c r="L9" s="32">
        <v>135915</v>
      </c>
      <c r="M9" s="32">
        <v>836</v>
      </c>
      <c r="N9" s="32">
        <v>8379</v>
      </c>
      <c r="O9" s="32">
        <v>9328</v>
      </c>
      <c r="P9" s="38">
        <v>290568</v>
      </c>
      <c r="Q9" s="32">
        <v>299520</v>
      </c>
      <c r="R9" s="32">
        <v>304698</v>
      </c>
      <c r="S9" s="39">
        <v>1021854</v>
      </c>
      <c r="T9" s="39">
        <v>1150896</v>
      </c>
      <c r="U9" s="39">
        <v>373096</v>
      </c>
      <c r="V9" s="40">
        <v>914861</v>
      </c>
      <c r="W9" s="40">
        <v>29</v>
      </c>
      <c r="X9" s="40">
        <v>43</v>
      </c>
      <c r="Y9" s="40">
        <v>8</v>
      </c>
      <c r="Z9" s="41">
        <v>113333</v>
      </c>
      <c r="AA9" s="29">
        <v>5637.67</v>
      </c>
      <c r="AB9" s="50">
        <v>1915.39</v>
      </c>
      <c r="AC9" s="40">
        <v>3526</v>
      </c>
      <c r="AD9" s="39">
        <v>461936</v>
      </c>
      <c r="AE9" s="39">
        <v>892</v>
      </c>
      <c r="AF9" s="40">
        <v>31</v>
      </c>
      <c r="AG9" s="40">
        <v>2583</v>
      </c>
      <c r="AH9" s="40">
        <v>45</v>
      </c>
      <c r="AI9" s="40">
        <v>14613</v>
      </c>
      <c r="AJ9" s="39">
        <v>1079</v>
      </c>
      <c r="AK9" s="39">
        <v>52</v>
      </c>
      <c r="AL9" s="40">
        <v>20</v>
      </c>
      <c r="AM9" s="40">
        <v>8083</v>
      </c>
      <c r="AN9" s="39">
        <v>632</v>
      </c>
      <c r="AO9" s="39">
        <v>1</v>
      </c>
      <c r="AP9" s="39">
        <v>248</v>
      </c>
      <c r="AQ9" s="39">
        <v>14</v>
      </c>
      <c r="AR9" s="39">
        <v>0</v>
      </c>
      <c r="AS9" s="42">
        <v>99.3</v>
      </c>
      <c r="AT9" s="40">
        <v>91.9</v>
      </c>
      <c r="AU9" s="40">
        <v>107.9</v>
      </c>
      <c r="AV9" s="40">
        <v>5</v>
      </c>
      <c r="AW9" s="43">
        <v>8</v>
      </c>
      <c r="AX9" s="43">
        <v>5</v>
      </c>
      <c r="AY9" s="40">
        <v>3</v>
      </c>
      <c r="AZ9" s="40">
        <v>3</v>
      </c>
      <c r="BA9" s="43">
        <v>7</v>
      </c>
      <c r="BB9" s="43">
        <v>3</v>
      </c>
      <c r="BC9" s="40">
        <v>4</v>
      </c>
      <c r="BD9" s="40">
        <v>25409</v>
      </c>
      <c r="BE9" s="40">
        <v>1</v>
      </c>
      <c r="BF9" s="40">
        <v>17000</v>
      </c>
      <c r="BG9" s="40">
        <v>2</v>
      </c>
      <c r="BH9" s="40">
        <v>48560</v>
      </c>
      <c r="BI9" s="40">
        <v>4</v>
      </c>
      <c r="BJ9" s="40">
        <v>2306</v>
      </c>
      <c r="BK9" s="44">
        <v>37.6</v>
      </c>
      <c r="BL9" s="40">
        <v>2</v>
      </c>
      <c r="BM9" s="40">
        <v>4</v>
      </c>
      <c r="BN9" s="40">
        <v>681</v>
      </c>
      <c r="BO9" s="40">
        <v>3913</v>
      </c>
      <c r="BP9" s="144" t="s">
        <v>1081</v>
      </c>
      <c r="BQ9" s="45">
        <v>0.8</v>
      </c>
      <c r="BR9" s="44">
        <v>35.9</v>
      </c>
      <c r="BS9" s="45">
        <v>10.53</v>
      </c>
      <c r="BT9" s="42">
        <v>57.74</v>
      </c>
      <c r="BU9" s="40">
        <v>21</v>
      </c>
      <c r="BV9" s="40">
        <v>4647</v>
      </c>
      <c r="BW9" s="40">
        <v>234</v>
      </c>
      <c r="BX9" s="40">
        <v>655</v>
      </c>
      <c r="BY9" s="40">
        <v>3425</v>
      </c>
      <c r="BZ9" s="40">
        <v>1066</v>
      </c>
      <c r="CA9" s="40">
        <v>364</v>
      </c>
      <c r="CB9" s="40">
        <v>541</v>
      </c>
      <c r="CC9" s="45">
        <v>1.26</v>
      </c>
      <c r="CD9" s="45" t="s">
        <v>534</v>
      </c>
      <c r="CE9" s="40">
        <v>1</v>
      </c>
      <c r="CF9" s="40">
        <v>6</v>
      </c>
      <c r="CG9" s="40">
        <v>2</v>
      </c>
      <c r="CH9" s="40">
        <v>2</v>
      </c>
      <c r="CI9" s="40">
        <v>155</v>
      </c>
      <c r="CJ9" s="40">
        <v>13</v>
      </c>
      <c r="CK9" s="40">
        <v>844</v>
      </c>
      <c r="CL9" s="40">
        <v>13</v>
      </c>
      <c r="CM9" s="40">
        <v>1100</v>
      </c>
      <c r="CN9" s="40">
        <v>59</v>
      </c>
      <c r="CO9" s="40">
        <v>1015</v>
      </c>
      <c r="CP9" s="40">
        <v>5</v>
      </c>
      <c r="CQ9" s="40">
        <v>57</v>
      </c>
      <c r="CR9" s="40">
        <v>1</v>
      </c>
      <c r="CS9" s="40">
        <v>25</v>
      </c>
      <c r="CT9" s="40">
        <v>10465</v>
      </c>
      <c r="CU9" s="40">
        <v>1290</v>
      </c>
      <c r="CV9" s="40">
        <v>2046</v>
      </c>
      <c r="CW9" s="40">
        <v>1066821.828</v>
      </c>
      <c r="CX9" s="40">
        <v>295891.92</v>
      </c>
      <c r="CY9" s="40">
        <v>547531.88300000003</v>
      </c>
      <c r="CZ9" s="40">
        <v>77486</v>
      </c>
      <c r="DA9" s="40">
        <v>11</v>
      </c>
      <c r="DB9" s="40">
        <v>15451</v>
      </c>
      <c r="DC9" s="40">
        <v>1941</v>
      </c>
      <c r="DD9" s="40">
        <v>1805</v>
      </c>
      <c r="DE9" s="40">
        <v>91</v>
      </c>
      <c r="DF9" s="40">
        <v>1351</v>
      </c>
      <c r="DG9" s="40">
        <v>7994</v>
      </c>
      <c r="DH9" s="41">
        <v>12512</v>
      </c>
      <c r="DI9" s="40">
        <v>2492</v>
      </c>
      <c r="DJ9" s="40">
        <v>2315</v>
      </c>
      <c r="DK9" s="40">
        <v>196</v>
      </c>
      <c r="DL9" s="40">
        <v>469</v>
      </c>
      <c r="DM9" s="40">
        <v>5</v>
      </c>
      <c r="DN9" s="40">
        <v>1780</v>
      </c>
      <c r="DO9" s="40">
        <v>7</v>
      </c>
      <c r="DP9" s="40">
        <v>9286</v>
      </c>
      <c r="DQ9" s="40">
        <v>87</v>
      </c>
      <c r="DR9" s="40">
        <v>5690</v>
      </c>
      <c r="DS9" s="40">
        <v>6277</v>
      </c>
      <c r="DT9" s="40">
        <v>0</v>
      </c>
      <c r="DU9" s="40">
        <v>1015</v>
      </c>
      <c r="DV9" s="40">
        <v>87</v>
      </c>
      <c r="DW9" s="40">
        <v>85</v>
      </c>
      <c r="DX9" s="46">
        <v>27</v>
      </c>
      <c r="DY9" s="40">
        <v>10</v>
      </c>
      <c r="DZ9" s="40">
        <v>11</v>
      </c>
      <c r="EA9" s="40">
        <v>1372</v>
      </c>
      <c r="EB9" s="41">
        <v>250</v>
      </c>
      <c r="EC9" s="41">
        <v>12</v>
      </c>
      <c r="ED9" s="41">
        <v>1638</v>
      </c>
      <c r="EE9" s="41">
        <v>2006</v>
      </c>
      <c r="EF9" s="44">
        <v>97.9</v>
      </c>
      <c r="EG9" s="44">
        <v>95.9</v>
      </c>
      <c r="EH9" s="41">
        <v>104</v>
      </c>
      <c r="EI9" s="42">
        <v>30.3</v>
      </c>
      <c r="EJ9" s="41">
        <v>76920</v>
      </c>
      <c r="EK9" s="44">
        <v>37.1</v>
      </c>
      <c r="EL9" s="41">
        <v>327279</v>
      </c>
      <c r="EM9" s="45">
        <v>3.89</v>
      </c>
      <c r="EN9" s="40">
        <v>220</v>
      </c>
      <c r="EO9" s="40">
        <v>1</v>
      </c>
      <c r="EP9" s="47">
        <v>312</v>
      </c>
      <c r="EQ9" s="40">
        <v>42</v>
      </c>
      <c r="ER9" s="40">
        <v>1521</v>
      </c>
      <c r="ES9" s="42">
        <v>89</v>
      </c>
      <c r="ET9" s="40">
        <v>126506</v>
      </c>
      <c r="EU9" s="40">
        <v>9585</v>
      </c>
      <c r="EV9" s="40">
        <v>0</v>
      </c>
      <c r="EW9" s="40">
        <v>111536</v>
      </c>
      <c r="EX9" s="40">
        <v>94112</v>
      </c>
      <c r="EY9" s="40">
        <v>7664</v>
      </c>
      <c r="EZ9" s="40">
        <v>9760</v>
      </c>
      <c r="FA9" s="40">
        <v>5385</v>
      </c>
      <c r="FB9" s="42">
        <v>11.1</v>
      </c>
      <c r="FC9" s="40">
        <v>139</v>
      </c>
      <c r="FD9" s="42">
        <v>15</v>
      </c>
      <c r="FE9" s="40">
        <v>5414</v>
      </c>
      <c r="FF9" s="40" t="s">
        <v>534</v>
      </c>
      <c r="FG9" s="40">
        <v>70</v>
      </c>
      <c r="FH9" s="40">
        <v>686</v>
      </c>
      <c r="FI9" s="48">
        <v>15</v>
      </c>
      <c r="FJ9" s="48">
        <v>412</v>
      </c>
      <c r="FK9" s="45">
        <v>64.03</v>
      </c>
      <c r="FL9" s="42">
        <v>99.7</v>
      </c>
      <c r="FM9" s="42">
        <v>89.2</v>
      </c>
      <c r="FN9" s="42">
        <v>78.5</v>
      </c>
      <c r="FO9" s="46">
        <v>57.1</v>
      </c>
      <c r="FP9" s="40">
        <v>75</v>
      </c>
      <c r="FQ9" s="40">
        <v>11</v>
      </c>
      <c r="FR9" s="40">
        <v>83</v>
      </c>
      <c r="FS9" s="40">
        <v>1085</v>
      </c>
      <c r="FT9" s="40">
        <v>8</v>
      </c>
      <c r="FU9" s="40">
        <v>1761</v>
      </c>
      <c r="FV9" s="40">
        <v>1273</v>
      </c>
      <c r="FW9" s="40">
        <v>3</v>
      </c>
      <c r="FX9" s="40">
        <v>4949000</v>
      </c>
      <c r="FY9" s="40">
        <v>4713</v>
      </c>
      <c r="FZ9" s="40">
        <v>13175432</v>
      </c>
      <c r="GA9" s="40">
        <v>28583268</v>
      </c>
      <c r="GB9" s="40">
        <v>13108</v>
      </c>
      <c r="GC9" s="40">
        <v>30</v>
      </c>
      <c r="GD9" s="40">
        <v>1697</v>
      </c>
      <c r="GE9" s="40">
        <v>11381</v>
      </c>
      <c r="GF9" s="40">
        <v>115935</v>
      </c>
      <c r="GG9" s="40">
        <v>319</v>
      </c>
      <c r="GH9" s="40">
        <v>17741</v>
      </c>
      <c r="GI9" s="40">
        <v>97875</v>
      </c>
      <c r="GJ9" s="40">
        <v>2654</v>
      </c>
      <c r="GK9" s="40">
        <v>6546</v>
      </c>
      <c r="GL9" s="40">
        <v>813012</v>
      </c>
      <c r="GM9" s="40">
        <v>1884</v>
      </c>
      <c r="GN9" s="40">
        <v>14673</v>
      </c>
      <c r="GO9" s="40">
        <v>278096</v>
      </c>
      <c r="GP9" s="40">
        <v>187</v>
      </c>
      <c r="GQ9" s="40">
        <v>5439</v>
      </c>
      <c r="GR9" s="39">
        <v>103079.59</v>
      </c>
      <c r="GS9" s="40">
        <v>186</v>
      </c>
      <c r="GT9" s="40">
        <v>5027</v>
      </c>
      <c r="GU9" s="40">
        <v>96894</v>
      </c>
      <c r="GV9" s="51">
        <v>97.33</v>
      </c>
      <c r="GW9" s="40">
        <v>3907</v>
      </c>
      <c r="GX9" s="40">
        <v>3486</v>
      </c>
      <c r="GY9" s="40">
        <v>2613</v>
      </c>
      <c r="GZ9" s="52">
        <v>292</v>
      </c>
      <c r="HA9" s="41">
        <v>235</v>
      </c>
      <c r="HB9" s="40">
        <v>1831258</v>
      </c>
      <c r="HC9" s="40">
        <v>11234913</v>
      </c>
      <c r="HD9" s="40">
        <v>675631</v>
      </c>
      <c r="HE9" s="40">
        <v>1221766</v>
      </c>
      <c r="HF9" s="40">
        <v>243863</v>
      </c>
      <c r="HG9" s="40">
        <v>3720</v>
      </c>
      <c r="HH9" s="40">
        <v>3720</v>
      </c>
      <c r="HI9" s="40">
        <v>228070</v>
      </c>
      <c r="HJ9" s="40">
        <v>151460</v>
      </c>
      <c r="HK9" s="32">
        <v>8409</v>
      </c>
      <c r="HL9" s="32" t="s">
        <v>534</v>
      </c>
      <c r="HM9" s="32">
        <v>8146114</v>
      </c>
      <c r="HN9" s="32" t="s">
        <v>534</v>
      </c>
      <c r="HO9" s="32">
        <v>148</v>
      </c>
      <c r="HP9" s="32" t="s">
        <v>534</v>
      </c>
      <c r="HQ9" s="32">
        <v>2</v>
      </c>
      <c r="HR9" s="32">
        <v>2258</v>
      </c>
      <c r="HS9" s="32">
        <v>145558</v>
      </c>
      <c r="HT9" s="38">
        <v>9481</v>
      </c>
      <c r="HU9" s="32" t="s">
        <v>534</v>
      </c>
      <c r="HV9" s="45">
        <v>39.32</v>
      </c>
      <c r="HW9" s="32">
        <v>229742</v>
      </c>
      <c r="HX9" s="46">
        <v>112.8</v>
      </c>
      <c r="HY9" s="45">
        <v>1.6</v>
      </c>
      <c r="HZ9" s="45">
        <v>1.6</v>
      </c>
      <c r="IA9" s="40">
        <v>1010.6</v>
      </c>
      <c r="IB9" s="40">
        <v>1008.27</v>
      </c>
      <c r="IC9" s="40">
        <v>18837</v>
      </c>
      <c r="ID9" s="42">
        <v>88.7</v>
      </c>
      <c r="IE9" s="42" t="s">
        <v>632</v>
      </c>
      <c r="IF9" s="42">
        <v>64.099999999999994</v>
      </c>
      <c r="IG9" s="42" t="s">
        <v>632</v>
      </c>
      <c r="IH9" s="42" t="s">
        <v>632</v>
      </c>
      <c r="II9" s="144" t="s">
        <v>1081</v>
      </c>
      <c r="IJ9" s="144" t="s">
        <v>1081</v>
      </c>
      <c r="IK9" s="42">
        <v>72</v>
      </c>
      <c r="IL9" s="122">
        <v>0.53200000000000003</v>
      </c>
      <c r="IM9" s="99">
        <v>90</v>
      </c>
      <c r="IN9" s="123">
        <v>13.6</v>
      </c>
      <c r="IO9" s="99">
        <v>2.2999999999999998</v>
      </c>
      <c r="IP9" s="36">
        <v>167042465</v>
      </c>
      <c r="IQ9" s="124">
        <v>37.9</v>
      </c>
      <c r="IR9" s="124">
        <v>52.7</v>
      </c>
      <c r="IS9" s="98" t="s">
        <v>534</v>
      </c>
      <c r="IT9" s="98" t="s">
        <v>534</v>
      </c>
      <c r="IU9" s="124">
        <v>127.6</v>
      </c>
      <c r="IV9" s="144" t="s">
        <v>1081</v>
      </c>
      <c r="IW9" s="36">
        <v>2539</v>
      </c>
      <c r="IX9" s="144" t="s">
        <v>1081</v>
      </c>
      <c r="IY9" s="124">
        <v>21.2</v>
      </c>
      <c r="IZ9" s="98">
        <v>58993</v>
      </c>
      <c r="JA9" s="98">
        <v>902</v>
      </c>
      <c r="JB9" s="98">
        <v>975</v>
      </c>
      <c r="JC9" s="98">
        <v>4711</v>
      </c>
      <c r="JD9" s="98">
        <v>6065</v>
      </c>
      <c r="JE9" s="98">
        <v>6925</v>
      </c>
      <c r="JF9" s="98">
        <v>7665</v>
      </c>
      <c r="JG9" s="98">
        <v>7320</v>
      </c>
      <c r="JH9" s="98">
        <v>7574</v>
      </c>
      <c r="JI9" s="98">
        <v>7307</v>
      </c>
      <c r="JJ9" s="98">
        <v>6857</v>
      </c>
      <c r="JK9" s="98">
        <v>5331</v>
      </c>
      <c r="JL9" s="98">
        <v>2241</v>
      </c>
      <c r="JM9" s="98">
        <v>1102</v>
      </c>
      <c r="JN9" s="98">
        <v>666</v>
      </c>
      <c r="JO9" s="98">
        <v>291</v>
      </c>
      <c r="JP9" s="98">
        <v>108</v>
      </c>
      <c r="JQ9" s="98">
        <v>7285</v>
      </c>
      <c r="JR9" s="98">
        <v>6479</v>
      </c>
      <c r="JS9" s="98">
        <v>7445</v>
      </c>
      <c r="JT9" s="98">
        <v>9135</v>
      </c>
      <c r="JU9" s="98">
        <v>10546</v>
      </c>
      <c r="JV9" s="98">
        <v>9956</v>
      </c>
      <c r="JW9" s="98">
        <v>10317</v>
      </c>
      <c r="JX9" s="98">
        <v>10635</v>
      </c>
      <c r="JY9" s="98">
        <v>11858</v>
      </c>
      <c r="JZ9" s="98">
        <v>13268</v>
      </c>
      <c r="KA9" s="98">
        <v>10404</v>
      </c>
      <c r="KB9" s="98">
        <v>9662</v>
      </c>
      <c r="KC9" s="98">
        <v>9336</v>
      </c>
      <c r="KD9" s="98">
        <v>6804</v>
      </c>
      <c r="KE9" s="98">
        <v>6143</v>
      </c>
    </row>
    <row r="10" spans="1:291" ht="12">
      <c r="A10" s="3">
        <v>22039</v>
      </c>
      <c r="B10" s="2" t="s">
        <v>905</v>
      </c>
      <c r="C10" s="147" t="s">
        <v>954</v>
      </c>
      <c r="D10" s="147" t="s">
        <v>954</v>
      </c>
      <c r="E10" s="147" t="s">
        <v>954</v>
      </c>
      <c r="F10" s="147" t="s">
        <v>954</v>
      </c>
      <c r="G10" s="147" t="s">
        <v>954</v>
      </c>
      <c r="H10" s="147" t="s">
        <v>954</v>
      </c>
      <c r="I10" s="147" t="s">
        <v>954</v>
      </c>
      <c r="J10" s="147" t="s">
        <v>954</v>
      </c>
      <c r="K10" s="147" t="s">
        <v>954</v>
      </c>
      <c r="L10" s="147" t="s">
        <v>954</v>
      </c>
      <c r="M10" s="147" t="s">
        <v>954</v>
      </c>
      <c r="N10" s="147" t="s">
        <v>954</v>
      </c>
      <c r="O10" s="147" t="s">
        <v>954</v>
      </c>
      <c r="P10" s="147" t="s">
        <v>954</v>
      </c>
      <c r="Q10" s="147" t="s">
        <v>954</v>
      </c>
      <c r="R10" s="147" t="s">
        <v>954</v>
      </c>
      <c r="S10" s="147" t="s">
        <v>954</v>
      </c>
      <c r="T10" s="147" t="s">
        <v>954</v>
      </c>
      <c r="U10" s="147" t="s">
        <v>954</v>
      </c>
      <c r="V10" s="147" t="s">
        <v>954</v>
      </c>
      <c r="W10" s="147" t="s">
        <v>954</v>
      </c>
      <c r="X10" s="147" t="s">
        <v>954</v>
      </c>
      <c r="Y10" s="147" t="s">
        <v>954</v>
      </c>
      <c r="Z10" s="147" t="s">
        <v>954</v>
      </c>
      <c r="AA10" s="147" t="s">
        <v>954</v>
      </c>
      <c r="AB10" s="147" t="s">
        <v>954</v>
      </c>
      <c r="AC10" s="147" t="s">
        <v>954</v>
      </c>
      <c r="AD10" s="147" t="s">
        <v>954</v>
      </c>
      <c r="AE10" s="147" t="s">
        <v>954</v>
      </c>
      <c r="AF10" s="147" t="s">
        <v>954</v>
      </c>
      <c r="AG10" s="147" t="s">
        <v>954</v>
      </c>
      <c r="AH10" s="147" t="s">
        <v>954</v>
      </c>
      <c r="AI10" s="147" t="s">
        <v>954</v>
      </c>
      <c r="AJ10" s="147" t="s">
        <v>954</v>
      </c>
      <c r="AK10" s="147" t="s">
        <v>954</v>
      </c>
      <c r="AL10" s="147" t="s">
        <v>954</v>
      </c>
      <c r="AM10" s="147" t="s">
        <v>954</v>
      </c>
      <c r="AN10" s="147" t="s">
        <v>954</v>
      </c>
      <c r="AO10" s="147" t="s">
        <v>954</v>
      </c>
      <c r="AP10" s="147" t="s">
        <v>954</v>
      </c>
      <c r="AQ10" s="147" t="s">
        <v>954</v>
      </c>
      <c r="AR10" s="147" t="s">
        <v>954</v>
      </c>
      <c r="AS10" s="147" t="s">
        <v>954</v>
      </c>
      <c r="AT10" s="147" t="s">
        <v>954</v>
      </c>
      <c r="AU10" s="147" t="s">
        <v>954</v>
      </c>
      <c r="AV10" s="147" t="s">
        <v>954</v>
      </c>
      <c r="AW10" s="147" t="s">
        <v>954</v>
      </c>
      <c r="AX10" s="147" t="s">
        <v>954</v>
      </c>
      <c r="AY10" s="147" t="s">
        <v>954</v>
      </c>
      <c r="AZ10" s="147" t="s">
        <v>954</v>
      </c>
      <c r="BA10" s="147" t="s">
        <v>954</v>
      </c>
      <c r="BB10" s="147" t="s">
        <v>954</v>
      </c>
      <c r="BC10" s="147" t="s">
        <v>954</v>
      </c>
      <c r="BD10" s="147" t="s">
        <v>954</v>
      </c>
      <c r="BE10" s="147" t="s">
        <v>954</v>
      </c>
      <c r="BF10" s="147" t="s">
        <v>954</v>
      </c>
      <c r="BG10" s="147" t="s">
        <v>954</v>
      </c>
      <c r="BH10" s="147" t="s">
        <v>954</v>
      </c>
      <c r="BI10" s="147" t="s">
        <v>954</v>
      </c>
      <c r="BJ10" s="147" t="s">
        <v>954</v>
      </c>
      <c r="BK10" s="147" t="s">
        <v>954</v>
      </c>
      <c r="BL10" s="147" t="s">
        <v>954</v>
      </c>
      <c r="BM10" s="147" t="s">
        <v>954</v>
      </c>
      <c r="BN10" s="147" t="s">
        <v>954</v>
      </c>
      <c r="BO10" s="147" t="s">
        <v>954</v>
      </c>
      <c r="BP10" s="144" t="s">
        <v>1081</v>
      </c>
      <c r="BQ10" s="147" t="s">
        <v>954</v>
      </c>
      <c r="BR10" s="147" t="s">
        <v>954</v>
      </c>
      <c r="BS10" s="147" t="s">
        <v>954</v>
      </c>
      <c r="BT10" s="147" t="s">
        <v>954</v>
      </c>
      <c r="BU10" s="147" t="s">
        <v>954</v>
      </c>
      <c r="BV10" s="147" t="s">
        <v>954</v>
      </c>
      <c r="BW10" s="147" t="s">
        <v>954</v>
      </c>
      <c r="BX10" s="147" t="s">
        <v>954</v>
      </c>
      <c r="BY10" s="147" t="s">
        <v>954</v>
      </c>
      <c r="BZ10" s="147" t="s">
        <v>954</v>
      </c>
      <c r="CA10" s="147" t="s">
        <v>954</v>
      </c>
      <c r="CB10" s="147" t="s">
        <v>954</v>
      </c>
      <c r="CC10" s="147" t="s">
        <v>954</v>
      </c>
      <c r="CD10" s="147" t="s">
        <v>954</v>
      </c>
      <c r="CE10" s="147" t="s">
        <v>954</v>
      </c>
      <c r="CF10" s="147" t="s">
        <v>954</v>
      </c>
      <c r="CG10" s="147" t="s">
        <v>954</v>
      </c>
      <c r="CH10" s="147" t="s">
        <v>954</v>
      </c>
      <c r="CI10" s="147" t="s">
        <v>954</v>
      </c>
      <c r="CJ10" s="147" t="s">
        <v>954</v>
      </c>
      <c r="CK10" s="147" t="s">
        <v>954</v>
      </c>
      <c r="CL10" s="147" t="s">
        <v>954</v>
      </c>
      <c r="CM10" s="147" t="s">
        <v>954</v>
      </c>
      <c r="CN10" s="147" t="s">
        <v>954</v>
      </c>
      <c r="CO10" s="147" t="s">
        <v>954</v>
      </c>
      <c r="CP10" s="147" t="s">
        <v>954</v>
      </c>
      <c r="CQ10" s="147" t="s">
        <v>954</v>
      </c>
      <c r="CR10" s="147" t="s">
        <v>954</v>
      </c>
      <c r="CS10" s="147" t="s">
        <v>954</v>
      </c>
      <c r="CT10" s="147" t="s">
        <v>954</v>
      </c>
      <c r="CU10" s="147" t="s">
        <v>954</v>
      </c>
      <c r="CV10" s="147" t="s">
        <v>954</v>
      </c>
      <c r="CW10" s="147" t="s">
        <v>954</v>
      </c>
      <c r="CX10" s="147" t="s">
        <v>954</v>
      </c>
      <c r="CY10" s="147" t="s">
        <v>954</v>
      </c>
      <c r="CZ10" s="147" t="s">
        <v>954</v>
      </c>
      <c r="DA10" s="147" t="s">
        <v>954</v>
      </c>
      <c r="DB10" s="147" t="s">
        <v>954</v>
      </c>
      <c r="DC10" s="147" t="s">
        <v>954</v>
      </c>
      <c r="DD10" s="147" t="s">
        <v>954</v>
      </c>
      <c r="DE10" s="147" t="s">
        <v>954</v>
      </c>
      <c r="DF10" s="147" t="s">
        <v>954</v>
      </c>
      <c r="DG10" s="147" t="s">
        <v>954</v>
      </c>
      <c r="DH10" s="147" t="s">
        <v>954</v>
      </c>
      <c r="DI10" s="147" t="s">
        <v>954</v>
      </c>
      <c r="DJ10" s="147" t="s">
        <v>954</v>
      </c>
      <c r="DK10" s="147" t="s">
        <v>954</v>
      </c>
      <c r="DL10" s="147" t="s">
        <v>954</v>
      </c>
      <c r="DM10" s="147" t="s">
        <v>954</v>
      </c>
      <c r="DN10" s="147" t="s">
        <v>954</v>
      </c>
      <c r="DO10" s="147" t="s">
        <v>954</v>
      </c>
      <c r="DP10" s="147" t="s">
        <v>954</v>
      </c>
      <c r="DQ10" s="147" t="s">
        <v>954</v>
      </c>
      <c r="DR10" s="147" t="s">
        <v>954</v>
      </c>
      <c r="DS10" s="147" t="s">
        <v>954</v>
      </c>
      <c r="DT10" s="147" t="s">
        <v>954</v>
      </c>
      <c r="DU10" s="147" t="s">
        <v>954</v>
      </c>
      <c r="DV10" s="147" t="s">
        <v>954</v>
      </c>
      <c r="DW10" s="147" t="s">
        <v>954</v>
      </c>
      <c r="DX10" s="147" t="s">
        <v>954</v>
      </c>
      <c r="DY10" s="147" t="s">
        <v>954</v>
      </c>
      <c r="DZ10" s="147" t="s">
        <v>954</v>
      </c>
      <c r="EA10" s="147" t="s">
        <v>954</v>
      </c>
      <c r="EB10" s="147" t="s">
        <v>954</v>
      </c>
      <c r="EC10" s="147" t="s">
        <v>954</v>
      </c>
      <c r="ED10" s="147" t="s">
        <v>954</v>
      </c>
      <c r="EE10" s="147" t="s">
        <v>954</v>
      </c>
      <c r="EF10" s="147" t="s">
        <v>954</v>
      </c>
      <c r="EG10" s="147" t="s">
        <v>954</v>
      </c>
      <c r="EH10" s="147" t="s">
        <v>954</v>
      </c>
      <c r="EI10" s="147" t="s">
        <v>954</v>
      </c>
      <c r="EJ10" s="147" t="s">
        <v>954</v>
      </c>
      <c r="EK10" s="147" t="s">
        <v>954</v>
      </c>
      <c r="EL10" s="147" t="s">
        <v>954</v>
      </c>
      <c r="EM10" s="147" t="s">
        <v>954</v>
      </c>
      <c r="EN10" s="147" t="s">
        <v>954</v>
      </c>
      <c r="EO10" s="147" t="s">
        <v>954</v>
      </c>
      <c r="EP10" s="147" t="s">
        <v>954</v>
      </c>
      <c r="EQ10" s="147" t="s">
        <v>954</v>
      </c>
      <c r="ER10" s="147" t="s">
        <v>954</v>
      </c>
      <c r="ES10" s="147" t="s">
        <v>954</v>
      </c>
      <c r="ET10" s="147" t="s">
        <v>954</v>
      </c>
      <c r="EU10" s="147" t="s">
        <v>954</v>
      </c>
      <c r="EV10" s="147" t="s">
        <v>954</v>
      </c>
      <c r="EW10" s="147" t="s">
        <v>954</v>
      </c>
      <c r="EX10" s="147" t="s">
        <v>954</v>
      </c>
      <c r="EY10" s="147" t="s">
        <v>954</v>
      </c>
      <c r="EZ10" s="147" t="s">
        <v>954</v>
      </c>
      <c r="FA10" s="147" t="s">
        <v>954</v>
      </c>
      <c r="FB10" s="147" t="s">
        <v>954</v>
      </c>
      <c r="FC10" s="147" t="s">
        <v>954</v>
      </c>
      <c r="FD10" s="147" t="s">
        <v>954</v>
      </c>
      <c r="FE10" s="147" t="s">
        <v>954</v>
      </c>
      <c r="FF10" s="147" t="s">
        <v>954</v>
      </c>
      <c r="FG10" s="147" t="s">
        <v>954</v>
      </c>
      <c r="FH10" s="147" t="s">
        <v>954</v>
      </c>
      <c r="FI10" s="147" t="s">
        <v>954</v>
      </c>
      <c r="FJ10" s="147" t="s">
        <v>954</v>
      </c>
      <c r="FK10" s="147" t="s">
        <v>954</v>
      </c>
      <c r="FL10" s="147" t="s">
        <v>954</v>
      </c>
      <c r="FM10" s="147" t="s">
        <v>954</v>
      </c>
      <c r="FN10" s="147" t="s">
        <v>954</v>
      </c>
      <c r="FO10" s="147" t="s">
        <v>954</v>
      </c>
      <c r="FP10" s="147" t="s">
        <v>954</v>
      </c>
      <c r="FQ10" s="147" t="s">
        <v>954</v>
      </c>
      <c r="FR10" s="147" t="s">
        <v>954</v>
      </c>
      <c r="FS10" s="147" t="s">
        <v>954</v>
      </c>
      <c r="FT10" s="147" t="s">
        <v>954</v>
      </c>
      <c r="FU10" s="147" t="s">
        <v>954</v>
      </c>
      <c r="FV10" s="147" t="s">
        <v>954</v>
      </c>
      <c r="FW10" s="147" t="s">
        <v>954</v>
      </c>
      <c r="FX10" s="147" t="s">
        <v>954</v>
      </c>
      <c r="FY10" s="147" t="s">
        <v>954</v>
      </c>
      <c r="FZ10" s="147" t="s">
        <v>954</v>
      </c>
      <c r="GA10" s="147" t="s">
        <v>954</v>
      </c>
      <c r="GB10" s="147" t="s">
        <v>954</v>
      </c>
      <c r="GC10" s="147" t="s">
        <v>954</v>
      </c>
      <c r="GD10" s="147" t="s">
        <v>954</v>
      </c>
      <c r="GE10" s="147" t="s">
        <v>954</v>
      </c>
      <c r="GF10" s="147" t="s">
        <v>954</v>
      </c>
      <c r="GG10" s="147" t="s">
        <v>954</v>
      </c>
      <c r="GH10" s="147" t="s">
        <v>954</v>
      </c>
      <c r="GI10" s="147" t="s">
        <v>954</v>
      </c>
      <c r="GJ10" s="147" t="s">
        <v>954</v>
      </c>
      <c r="GK10" s="147" t="s">
        <v>954</v>
      </c>
      <c r="GL10" s="147" t="s">
        <v>954</v>
      </c>
      <c r="GM10" s="147" t="s">
        <v>954</v>
      </c>
      <c r="GN10" s="147" t="s">
        <v>954</v>
      </c>
      <c r="GO10" s="147" t="s">
        <v>954</v>
      </c>
      <c r="GP10" s="147" t="s">
        <v>954</v>
      </c>
      <c r="GQ10" s="147" t="s">
        <v>954</v>
      </c>
      <c r="GR10" s="147" t="s">
        <v>954</v>
      </c>
      <c r="GS10" s="147" t="s">
        <v>954</v>
      </c>
      <c r="GT10" s="147" t="s">
        <v>954</v>
      </c>
      <c r="GU10" s="147" t="s">
        <v>954</v>
      </c>
      <c r="GV10" s="147" t="s">
        <v>954</v>
      </c>
      <c r="GW10" s="147" t="s">
        <v>954</v>
      </c>
      <c r="GX10" s="147" t="s">
        <v>954</v>
      </c>
      <c r="GY10" s="147" t="s">
        <v>954</v>
      </c>
      <c r="GZ10" s="147" t="s">
        <v>954</v>
      </c>
      <c r="HA10" s="147" t="s">
        <v>954</v>
      </c>
      <c r="HB10" s="147" t="s">
        <v>954</v>
      </c>
      <c r="HC10" s="147" t="s">
        <v>954</v>
      </c>
      <c r="HD10" s="147" t="s">
        <v>954</v>
      </c>
      <c r="HE10" s="147" t="s">
        <v>954</v>
      </c>
      <c r="HF10" s="147" t="s">
        <v>954</v>
      </c>
      <c r="HG10" s="147" t="s">
        <v>954</v>
      </c>
      <c r="HH10" s="147" t="s">
        <v>954</v>
      </c>
      <c r="HI10" s="147" t="s">
        <v>954</v>
      </c>
      <c r="HJ10" s="147" t="s">
        <v>954</v>
      </c>
      <c r="HK10" s="147" t="s">
        <v>954</v>
      </c>
      <c r="HL10" s="147" t="s">
        <v>954</v>
      </c>
      <c r="HM10" s="147" t="s">
        <v>954</v>
      </c>
      <c r="HN10" s="147" t="s">
        <v>954</v>
      </c>
      <c r="HO10" s="147" t="s">
        <v>954</v>
      </c>
      <c r="HP10" s="147" t="s">
        <v>954</v>
      </c>
      <c r="HQ10" s="147" t="s">
        <v>954</v>
      </c>
      <c r="HR10" s="147" t="s">
        <v>954</v>
      </c>
      <c r="HS10" s="147" t="s">
        <v>954</v>
      </c>
      <c r="HT10" s="147" t="s">
        <v>954</v>
      </c>
      <c r="HU10" s="147" t="s">
        <v>954</v>
      </c>
      <c r="HV10" s="147" t="s">
        <v>954</v>
      </c>
      <c r="HW10" s="147" t="s">
        <v>954</v>
      </c>
      <c r="HX10" s="147" t="s">
        <v>954</v>
      </c>
      <c r="HY10" s="147" t="s">
        <v>954</v>
      </c>
      <c r="HZ10" s="147" t="s">
        <v>954</v>
      </c>
      <c r="IA10" s="147" t="s">
        <v>954</v>
      </c>
      <c r="IB10" s="147" t="s">
        <v>954</v>
      </c>
      <c r="IC10" s="147" t="s">
        <v>954</v>
      </c>
      <c r="ID10" s="147" t="s">
        <v>954</v>
      </c>
      <c r="IE10" s="42" t="s">
        <v>632</v>
      </c>
      <c r="IF10" s="147" t="s">
        <v>954</v>
      </c>
      <c r="IG10" s="42" t="s">
        <v>632</v>
      </c>
      <c r="IH10" s="42" t="s">
        <v>632</v>
      </c>
      <c r="II10" s="144" t="s">
        <v>1081</v>
      </c>
      <c r="IJ10" s="144" t="s">
        <v>1081</v>
      </c>
      <c r="IK10" s="147" t="s">
        <v>954</v>
      </c>
      <c r="IL10" s="147" t="s">
        <v>954</v>
      </c>
      <c r="IM10" s="147" t="s">
        <v>954</v>
      </c>
      <c r="IN10" s="147" t="s">
        <v>954</v>
      </c>
      <c r="IO10" s="147" t="s">
        <v>954</v>
      </c>
      <c r="IP10" s="147" t="s">
        <v>954</v>
      </c>
      <c r="IQ10" s="147" t="s">
        <v>954</v>
      </c>
      <c r="IR10" s="147" t="s">
        <v>954</v>
      </c>
      <c r="IS10" s="147" t="s">
        <v>954</v>
      </c>
      <c r="IT10" s="147" t="s">
        <v>954</v>
      </c>
      <c r="IU10" s="147" t="s">
        <v>954</v>
      </c>
      <c r="IV10" s="144" t="s">
        <v>1081</v>
      </c>
      <c r="IW10" s="147" t="s">
        <v>954</v>
      </c>
      <c r="IX10" s="144" t="s">
        <v>1081</v>
      </c>
      <c r="IY10" s="147" t="s">
        <v>954</v>
      </c>
      <c r="IZ10" s="147" t="s">
        <v>954</v>
      </c>
      <c r="JA10" s="147" t="s">
        <v>954</v>
      </c>
      <c r="JB10" s="147" t="s">
        <v>954</v>
      </c>
      <c r="JC10" s="147" t="s">
        <v>954</v>
      </c>
      <c r="JD10" s="147" t="s">
        <v>954</v>
      </c>
      <c r="JE10" s="147" t="s">
        <v>954</v>
      </c>
      <c r="JF10" s="147" t="s">
        <v>954</v>
      </c>
      <c r="JG10" s="147" t="s">
        <v>954</v>
      </c>
      <c r="JH10" s="147" t="s">
        <v>954</v>
      </c>
      <c r="JI10" s="147" t="s">
        <v>954</v>
      </c>
      <c r="JJ10" s="147" t="s">
        <v>954</v>
      </c>
      <c r="JK10" s="147" t="s">
        <v>954</v>
      </c>
      <c r="JL10" s="147" t="s">
        <v>954</v>
      </c>
      <c r="JM10" s="147" t="s">
        <v>954</v>
      </c>
      <c r="JN10" s="147" t="s">
        <v>954</v>
      </c>
      <c r="JO10" s="147" t="s">
        <v>954</v>
      </c>
      <c r="JP10" s="147" t="s">
        <v>954</v>
      </c>
      <c r="JQ10" s="147" t="s">
        <v>954</v>
      </c>
      <c r="JR10" s="147" t="s">
        <v>954</v>
      </c>
      <c r="JS10" s="147" t="s">
        <v>954</v>
      </c>
      <c r="JT10" s="147" t="s">
        <v>954</v>
      </c>
      <c r="JU10" s="147" t="s">
        <v>954</v>
      </c>
      <c r="JV10" s="147" t="s">
        <v>954</v>
      </c>
      <c r="JW10" s="147" t="s">
        <v>954</v>
      </c>
      <c r="JX10" s="147" t="s">
        <v>954</v>
      </c>
      <c r="JY10" s="147" t="s">
        <v>954</v>
      </c>
      <c r="JZ10" s="147" t="s">
        <v>954</v>
      </c>
      <c r="KA10" s="147" t="s">
        <v>954</v>
      </c>
      <c r="KB10" s="147" t="s">
        <v>954</v>
      </c>
      <c r="KC10" s="147" t="s">
        <v>954</v>
      </c>
      <c r="KD10" s="147" t="s">
        <v>954</v>
      </c>
      <c r="KE10" s="147" t="s">
        <v>954</v>
      </c>
    </row>
    <row r="11" spans="1:291" ht="12">
      <c r="A11" s="3">
        <v>32018</v>
      </c>
      <c r="B11" s="2" t="s">
        <v>906</v>
      </c>
      <c r="C11" s="29">
        <v>886.47</v>
      </c>
      <c r="D11" s="30">
        <v>294800</v>
      </c>
      <c r="E11" s="37">
        <v>13.2</v>
      </c>
      <c r="F11" s="37">
        <v>63.1</v>
      </c>
      <c r="G11" s="37">
        <v>23.7</v>
      </c>
      <c r="H11" s="38">
        <v>14972</v>
      </c>
      <c r="I11" s="38">
        <v>30619</v>
      </c>
      <c r="J11" s="38">
        <v>47388</v>
      </c>
      <c r="K11" s="39">
        <v>35141</v>
      </c>
      <c r="L11" s="32">
        <v>131195</v>
      </c>
      <c r="M11" s="32">
        <v>1300</v>
      </c>
      <c r="N11" s="32">
        <v>13001</v>
      </c>
      <c r="O11" s="32">
        <v>12137</v>
      </c>
      <c r="P11" s="38">
        <v>299856</v>
      </c>
      <c r="Q11" s="32">
        <v>298348</v>
      </c>
      <c r="R11" s="32">
        <v>317373</v>
      </c>
      <c r="S11" s="39">
        <v>423842</v>
      </c>
      <c r="T11" s="39">
        <v>773443</v>
      </c>
      <c r="U11" s="39">
        <v>311608</v>
      </c>
      <c r="V11" s="40">
        <v>620540</v>
      </c>
      <c r="W11" s="40">
        <v>25</v>
      </c>
      <c r="X11" s="40">
        <v>44</v>
      </c>
      <c r="Y11" s="40">
        <v>5</v>
      </c>
      <c r="Z11" s="41" t="s">
        <v>534</v>
      </c>
      <c r="AA11" s="29">
        <v>2592</v>
      </c>
      <c r="AB11" s="45">
        <v>1372</v>
      </c>
      <c r="AC11" s="40">
        <v>3693</v>
      </c>
      <c r="AD11" s="39">
        <v>432906</v>
      </c>
      <c r="AE11" s="39">
        <v>1991</v>
      </c>
      <c r="AF11" s="40">
        <v>30</v>
      </c>
      <c r="AG11" s="40">
        <v>3819</v>
      </c>
      <c r="AH11" s="40">
        <v>44</v>
      </c>
      <c r="AI11" s="40">
        <v>14904</v>
      </c>
      <c r="AJ11" s="39">
        <v>870</v>
      </c>
      <c r="AK11" s="39">
        <v>28</v>
      </c>
      <c r="AL11" s="40">
        <v>24</v>
      </c>
      <c r="AM11" s="40">
        <v>7648</v>
      </c>
      <c r="AN11" s="39">
        <v>552</v>
      </c>
      <c r="AO11" s="39">
        <v>0</v>
      </c>
      <c r="AP11" s="39">
        <v>153</v>
      </c>
      <c r="AQ11" s="39">
        <v>6</v>
      </c>
      <c r="AR11" s="39">
        <v>17</v>
      </c>
      <c r="AS11" s="42">
        <v>79.2</v>
      </c>
      <c r="AT11" s="40">
        <v>109</v>
      </c>
      <c r="AU11" s="40">
        <v>113.6</v>
      </c>
      <c r="AV11" s="40">
        <v>29</v>
      </c>
      <c r="AW11" s="43">
        <v>16</v>
      </c>
      <c r="AX11" s="43">
        <v>13</v>
      </c>
      <c r="AY11" s="40">
        <v>2</v>
      </c>
      <c r="AZ11" s="40">
        <v>1</v>
      </c>
      <c r="BA11" s="43">
        <v>1</v>
      </c>
      <c r="BB11" s="43">
        <v>3</v>
      </c>
      <c r="BC11" s="40">
        <v>9</v>
      </c>
      <c r="BD11" s="40">
        <v>31710</v>
      </c>
      <c r="BE11" s="40">
        <v>1</v>
      </c>
      <c r="BF11" s="40">
        <v>22000</v>
      </c>
      <c r="BG11" s="40">
        <v>6</v>
      </c>
      <c r="BH11" s="40">
        <v>120997</v>
      </c>
      <c r="BI11" s="40">
        <v>3</v>
      </c>
      <c r="BJ11" s="40">
        <v>3319</v>
      </c>
      <c r="BK11" s="44">
        <v>28.8</v>
      </c>
      <c r="BL11" s="40">
        <v>0</v>
      </c>
      <c r="BM11" s="40">
        <v>2</v>
      </c>
      <c r="BN11" s="40" t="s">
        <v>534</v>
      </c>
      <c r="BO11" s="40" t="s">
        <v>534</v>
      </c>
      <c r="BP11" s="144" t="s">
        <v>1081</v>
      </c>
      <c r="BQ11" s="45">
        <v>0.94</v>
      </c>
      <c r="BR11" s="44">
        <v>37.4</v>
      </c>
      <c r="BS11" s="45">
        <v>6.7</v>
      </c>
      <c r="BT11" s="42">
        <v>60.45</v>
      </c>
      <c r="BU11" s="40">
        <v>29</v>
      </c>
      <c r="BV11" s="40">
        <v>6278</v>
      </c>
      <c r="BW11" s="40">
        <v>274</v>
      </c>
      <c r="BX11" s="40">
        <v>1453</v>
      </c>
      <c r="BY11" s="40">
        <v>2723</v>
      </c>
      <c r="BZ11" s="40">
        <v>783</v>
      </c>
      <c r="CA11" s="40">
        <v>326</v>
      </c>
      <c r="CB11" s="40">
        <v>423</v>
      </c>
      <c r="CC11" s="45">
        <v>1.35</v>
      </c>
      <c r="CD11" s="40">
        <v>17372000</v>
      </c>
      <c r="CE11" s="40">
        <v>3</v>
      </c>
      <c r="CF11" s="40">
        <v>99</v>
      </c>
      <c r="CG11" s="40">
        <v>27</v>
      </c>
      <c r="CH11" s="40">
        <v>2</v>
      </c>
      <c r="CI11" s="40">
        <v>100</v>
      </c>
      <c r="CJ11" s="40">
        <v>19</v>
      </c>
      <c r="CK11" s="40">
        <v>1171</v>
      </c>
      <c r="CL11" s="40">
        <v>8</v>
      </c>
      <c r="CM11" s="40">
        <v>814</v>
      </c>
      <c r="CN11" s="40">
        <v>24</v>
      </c>
      <c r="CO11" s="40">
        <v>365</v>
      </c>
      <c r="CP11" s="40">
        <v>8</v>
      </c>
      <c r="CQ11" s="40">
        <v>92</v>
      </c>
      <c r="CR11" s="40">
        <v>6</v>
      </c>
      <c r="CS11" s="40">
        <v>149</v>
      </c>
      <c r="CT11" s="40">
        <v>8704</v>
      </c>
      <c r="CU11" s="40">
        <v>724</v>
      </c>
      <c r="CV11" s="40">
        <v>1955</v>
      </c>
      <c r="CW11" s="40">
        <v>967676.09600000002</v>
      </c>
      <c r="CX11" s="40">
        <v>155665.242</v>
      </c>
      <c r="CY11" s="40">
        <v>544800.38199999998</v>
      </c>
      <c r="CZ11" s="40">
        <v>70069</v>
      </c>
      <c r="DA11" s="40">
        <v>7</v>
      </c>
      <c r="DB11" s="40">
        <v>13640</v>
      </c>
      <c r="DC11" s="40">
        <v>1562</v>
      </c>
      <c r="DD11" s="40">
        <v>1633</v>
      </c>
      <c r="DE11" s="40">
        <v>131</v>
      </c>
      <c r="DF11" s="40">
        <v>770</v>
      </c>
      <c r="DG11" s="40">
        <v>14493</v>
      </c>
      <c r="DH11" s="53">
        <v>10514</v>
      </c>
      <c r="DI11" s="40">
        <v>1988</v>
      </c>
      <c r="DJ11" s="40">
        <v>1924</v>
      </c>
      <c r="DK11" s="40">
        <v>115</v>
      </c>
      <c r="DL11" s="40">
        <v>258</v>
      </c>
      <c r="DM11" s="40">
        <v>13</v>
      </c>
      <c r="DN11" s="40">
        <v>1465</v>
      </c>
      <c r="DO11" s="40">
        <v>18</v>
      </c>
      <c r="DP11" s="40">
        <v>15175</v>
      </c>
      <c r="DQ11" s="40">
        <v>62</v>
      </c>
      <c r="DR11" s="40">
        <v>5620</v>
      </c>
      <c r="DS11" s="40">
        <v>5807</v>
      </c>
      <c r="DT11" s="40">
        <v>54</v>
      </c>
      <c r="DU11" s="40">
        <v>892</v>
      </c>
      <c r="DV11" s="40">
        <v>54</v>
      </c>
      <c r="DW11" s="40">
        <v>62</v>
      </c>
      <c r="DX11" s="46">
        <v>33.200000000000003</v>
      </c>
      <c r="DY11" s="40">
        <v>36</v>
      </c>
      <c r="DZ11" s="40">
        <v>72</v>
      </c>
      <c r="EA11" s="40">
        <v>1540</v>
      </c>
      <c r="EB11" s="41">
        <v>187</v>
      </c>
      <c r="EC11" s="41">
        <v>13</v>
      </c>
      <c r="ED11" s="41">
        <v>1118</v>
      </c>
      <c r="EE11" s="41">
        <v>2476</v>
      </c>
      <c r="EF11" s="44">
        <v>88.5</v>
      </c>
      <c r="EG11" s="44">
        <v>85.9</v>
      </c>
      <c r="EH11" s="41">
        <v>58</v>
      </c>
      <c r="EI11" s="42">
        <v>17</v>
      </c>
      <c r="EJ11" s="41">
        <v>65580</v>
      </c>
      <c r="EK11" s="44">
        <v>42</v>
      </c>
      <c r="EL11" s="41">
        <v>347289</v>
      </c>
      <c r="EM11" s="45">
        <v>3</v>
      </c>
      <c r="EN11" s="40">
        <v>339</v>
      </c>
      <c r="EO11" s="40">
        <v>7</v>
      </c>
      <c r="EP11" s="47">
        <v>633</v>
      </c>
      <c r="EQ11" s="40">
        <v>21</v>
      </c>
      <c r="ER11" s="40">
        <v>1499</v>
      </c>
      <c r="ES11" s="42">
        <v>86</v>
      </c>
      <c r="ET11" s="40">
        <v>118398</v>
      </c>
      <c r="EU11" s="40">
        <v>7069</v>
      </c>
      <c r="EV11" s="40">
        <v>144</v>
      </c>
      <c r="EW11" s="40">
        <v>104248</v>
      </c>
      <c r="EX11" s="40">
        <v>85963</v>
      </c>
      <c r="EY11" s="40">
        <v>11818</v>
      </c>
      <c r="EZ11" s="40">
        <v>6467</v>
      </c>
      <c r="FA11" s="40">
        <v>7082</v>
      </c>
      <c r="FB11" s="42">
        <v>17.100000000000001</v>
      </c>
      <c r="FC11" s="40">
        <v>464</v>
      </c>
      <c r="FD11" s="42">
        <v>9.9</v>
      </c>
      <c r="FE11" s="40">
        <v>5973</v>
      </c>
      <c r="FF11" s="40">
        <v>0</v>
      </c>
      <c r="FG11" s="40">
        <v>77</v>
      </c>
      <c r="FH11" s="40">
        <v>377</v>
      </c>
      <c r="FI11" s="48">
        <v>22</v>
      </c>
      <c r="FJ11" s="48">
        <v>457</v>
      </c>
      <c r="FK11" s="45">
        <v>53.89</v>
      </c>
      <c r="FL11" s="42">
        <v>97.9</v>
      </c>
      <c r="FM11" s="42">
        <v>92.3</v>
      </c>
      <c r="FN11" s="42">
        <v>88.2</v>
      </c>
      <c r="FO11" s="46">
        <v>60.2</v>
      </c>
      <c r="FP11" s="40">
        <v>49</v>
      </c>
      <c r="FQ11" s="40">
        <v>11</v>
      </c>
      <c r="FR11" s="40">
        <v>48</v>
      </c>
      <c r="FS11" s="40">
        <v>842</v>
      </c>
      <c r="FT11" s="40">
        <v>6</v>
      </c>
      <c r="FU11" s="40">
        <v>2056</v>
      </c>
      <c r="FV11" s="40">
        <v>3164</v>
      </c>
      <c r="FW11" s="40">
        <v>8</v>
      </c>
      <c r="FX11" s="40">
        <v>4716435</v>
      </c>
      <c r="FY11" s="40">
        <v>5667</v>
      </c>
      <c r="FZ11" s="40">
        <v>19874347</v>
      </c>
      <c r="GA11" s="40">
        <v>14928911</v>
      </c>
      <c r="GB11" s="40">
        <v>14677</v>
      </c>
      <c r="GC11" s="40">
        <v>71</v>
      </c>
      <c r="GD11" s="40">
        <v>1607</v>
      </c>
      <c r="GE11" s="40">
        <v>12999</v>
      </c>
      <c r="GF11" s="40">
        <v>145813</v>
      </c>
      <c r="GG11" s="40">
        <v>922</v>
      </c>
      <c r="GH11" s="40">
        <v>19238</v>
      </c>
      <c r="GI11" s="40">
        <v>125653</v>
      </c>
      <c r="GJ11" s="40">
        <v>823</v>
      </c>
      <c r="GK11" s="40">
        <v>7496</v>
      </c>
      <c r="GL11" s="40">
        <v>728573</v>
      </c>
      <c r="GM11" s="40">
        <v>1996</v>
      </c>
      <c r="GN11" s="40">
        <v>16263</v>
      </c>
      <c r="GO11" s="40">
        <v>343841</v>
      </c>
      <c r="GP11" s="40">
        <v>168</v>
      </c>
      <c r="GQ11" s="40">
        <v>5763</v>
      </c>
      <c r="GR11" s="39">
        <v>98486.63</v>
      </c>
      <c r="GS11" s="40">
        <v>167</v>
      </c>
      <c r="GT11" s="40">
        <v>5365</v>
      </c>
      <c r="GU11" s="40" t="s">
        <v>534</v>
      </c>
      <c r="GV11" s="54">
        <v>90.45</v>
      </c>
      <c r="GW11" s="40">
        <v>3937</v>
      </c>
      <c r="GX11" s="40">
        <v>4550</v>
      </c>
      <c r="GY11" s="40">
        <v>3304</v>
      </c>
      <c r="GZ11" s="52">
        <v>270</v>
      </c>
      <c r="HA11" s="41">
        <v>141</v>
      </c>
      <c r="HB11" s="40">
        <v>2024365</v>
      </c>
      <c r="HC11" s="40">
        <v>12120470</v>
      </c>
      <c r="HD11" s="40">
        <v>1515624</v>
      </c>
      <c r="HE11" s="40">
        <v>1687229</v>
      </c>
      <c r="HF11" s="40">
        <v>434653</v>
      </c>
      <c r="HG11" s="40">
        <v>11340</v>
      </c>
      <c r="HH11" s="40">
        <v>12870</v>
      </c>
      <c r="HI11" s="40">
        <v>269260</v>
      </c>
      <c r="HJ11" s="40">
        <v>169050</v>
      </c>
      <c r="HK11" s="32">
        <v>11861</v>
      </c>
      <c r="HL11" s="32">
        <v>14341973</v>
      </c>
      <c r="HM11" s="32">
        <v>0</v>
      </c>
      <c r="HN11" s="32">
        <v>382</v>
      </c>
      <c r="HO11" s="32">
        <v>0</v>
      </c>
      <c r="HP11" s="32">
        <v>32</v>
      </c>
      <c r="HQ11" s="32">
        <v>0</v>
      </c>
      <c r="HR11" s="32">
        <v>1869</v>
      </c>
      <c r="HS11" s="32">
        <v>153279</v>
      </c>
      <c r="HT11" s="38">
        <v>1263</v>
      </c>
      <c r="HU11" s="53">
        <v>0</v>
      </c>
      <c r="HV11" s="45">
        <v>39.85</v>
      </c>
      <c r="HW11" s="32">
        <v>230447</v>
      </c>
      <c r="HX11" s="46">
        <v>-5.18</v>
      </c>
      <c r="HY11" s="45">
        <v>0.5</v>
      </c>
      <c r="HZ11" s="45">
        <v>0.5</v>
      </c>
      <c r="IA11" s="40">
        <v>1168.4000000000001</v>
      </c>
      <c r="IB11" s="40">
        <v>987</v>
      </c>
      <c r="IC11" s="40">
        <v>32733</v>
      </c>
      <c r="ID11" s="42">
        <v>91.4</v>
      </c>
      <c r="IE11" s="42" t="s">
        <v>632</v>
      </c>
      <c r="IF11" s="42">
        <v>75.2</v>
      </c>
      <c r="IG11" s="42" t="s">
        <v>632</v>
      </c>
      <c r="IH11" s="42" t="s">
        <v>632</v>
      </c>
      <c r="II11" s="144" t="s">
        <v>1081</v>
      </c>
      <c r="IJ11" s="144" t="s">
        <v>1081</v>
      </c>
      <c r="IK11" s="42">
        <v>88.5</v>
      </c>
      <c r="IL11" s="122">
        <v>0.67300000000000004</v>
      </c>
      <c r="IM11" s="99">
        <v>92.9</v>
      </c>
      <c r="IN11" s="123">
        <v>12.6</v>
      </c>
      <c r="IO11" s="99">
        <v>1.7</v>
      </c>
      <c r="IP11" s="36">
        <v>130133858</v>
      </c>
      <c r="IQ11" s="124">
        <v>45.4</v>
      </c>
      <c r="IR11" s="124">
        <v>51.5</v>
      </c>
      <c r="IS11" s="98" t="s">
        <v>534</v>
      </c>
      <c r="IT11" s="98" t="s">
        <v>534</v>
      </c>
      <c r="IU11" s="124">
        <v>89.4</v>
      </c>
      <c r="IV11" s="144" t="s">
        <v>1081</v>
      </c>
      <c r="IW11" s="36">
        <v>2244</v>
      </c>
      <c r="IX11" s="144" t="s">
        <v>1081</v>
      </c>
      <c r="IY11" s="124">
        <v>32.1</v>
      </c>
      <c r="IZ11" s="98">
        <v>66383</v>
      </c>
      <c r="JA11" s="98">
        <v>1131</v>
      </c>
      <c r="JB11" s="98">
        <v>1011</v>
      </c>
      <c r="JC11" s="98">
        <v>5744</v>
      </c>
      <c r="JD11" s="98">
        <v>6798</v>
      </c>
      <c r="JE11" s="98">
        <v>6969</v>
      </c>
      <c r="JF11" s="98">
        <v>7496</v>
      </c>
      <c r="JG11" s="98">
        <v>7241</v>
      </c>
      <c r="JH11" s="98">
        <v>7545</v>
      </c>
      <c r="JI11" s="98">
        <v>7233</v>
      </c>
      <c r="JJ11" s="98">
        <v>6614</v>
      </c>
      <c r="JK11" s="98">
        <v>4974</v>
      </c>
      <c r="JL11" s="98">
        <v>2260</v>
      </c>
      <c r="JM11" s="98">
        <v>1333</v>
      </c>
      <c r="JN11" s="98">
        <v>757</v>
      </c>
      <c r="JO11" s="98">
        <v>405</v>
      </c>
      <c r="JP11" s="98">
        <v>131</v>
      </c>
      <c r="JQ11" s="98">
        <v>7987</v>
      </c>
      <c r="JR11" s="98">
        <v>8224</v>
      </c>
      <c r="JS11" s="98">
        <v>8380</v>
      </c>
      <c r="JT11" s="98">
        <v>9374</v>
      </c>
      <c r="JU11" s="98">
        <v>10539</v>
      </c>
      <c r="JV11" s="98">
        <v>9739</v>
      </c>
      <c r="JW11" s="98">
        <v>9836</v>
      </c>
      <c r="JX11" s="98">
        <v>9819</v>
      </c>
      <c r="JY11" s="98">
        <v>10375</v>
      </c>
      <c r="JZ11" s="98">
        <v>11144</v>
      </c>
      <c r="KA11" s="98">
        <v>8859</v>
      </c>
      <c r="KB11" s="98">
        <v>8100</v>
      </c>
      <c r="KC11" s="98">
        <v>7786</v>
      </c>
      <c r="KD11" s="98">
        <v>5913</v>
      </c>
      <c r="KE11" s="98">
        <v>5856</v>
      </c>
    </row>
    <row r="12" spans="1:291" ht="12">
      <c r="A12" s="3">
        <v>52019</v>
      </c>
      <c r="B12" s="2" t="s">
        <v>908</v>
      </c>
      <c r="C12" s="29">
        <v>905.67</v>
      </c>
      <c r="D12" s="30">
        <v>319497</v>
      </c>
      <c r="E12" s="37">
        <v>11.9</v>
      </c>
      <c r="F12" s="37">
        <v>61.6</v>
      </c>
      <c r="G12" s="37">
        <v>26.5</v>
      </c>
      <c r="H12" s="38">
        <v>14112</v>
      </c>
      <c r="I12" s="38">
        <v>29593</v>
      </c>
      <c r="J12" s="38">
        <v>46998</v>
      </c>
      <c r="K12" s="39">
        <v>43476</v>
      </c>
      <c r="L12" s="32">
        <v>141888</v>
      </c>
      <c r="M12" s="32">
        <v>1261</v>
      </c>
      <c r="N12" s="32">
        <v>9836</v>
      </c>
      <c r="O12" s="32">
        <v>10313</v>
      </c>
      <c r="P12" s="38">
        <v>318186</v>
      </c>
      <c r="Q12" s="32">
        <v>323600</v>
      </c>
      <c r="R12" s="32">
        <v>338578</v>
      </c>
      <c r="S12" s="39">
        <v>407212</v>
      </c>
      <c r="T12" s="39">
        <v>768467</v>
      </c>
      <c r="U12" s="39">
        <v>254572</v>
      </c>
      <c r="V12" s="40">
        <v>601850</v>
      </c>
      <c r="W12" s="40">
        <v>0</v>
      </c>
      <c r="X12" s="40">
        <v>34</v>
      </c>
      <c r="Y12" s="40">
        <v>44</v>
      </c>
      <c r="Z12" s="41">
        <v>31606</v>
      </c>
      <c r="AA12" s="29">
        <v>2723.29</v>
      </c>
      <c r="AB12" s="50">
        <v>2147.08</v>
      </c>
      <c r="AC12" s="40">
        <v>1188</v>
      </c>
      <c r="AD12" s="39">
        <v>340151</v>
      </c>
      <c r="AE12" s="39">
        <v>1839</v>
      </c>
      <c r="AF12" s="40">
        <v>30</v>
      </c>
      <c r="AG12" s="40">
        <v>3893</v>
      </c>
      <c r="AH12" s="40">
        <v>45</v>
      </c>
      <c r="AI12" s="40">
        <v>14875</v>
      </c>
      <c r="AJ12" s="39">
        <v>861</v>
      </c>
      <c r="AK12" s="39">
        <v>38</v>
      </c>
      <c r="AL12" s="40">
        <v>24</v>
      </c>
      <c r="AM12" s="40">
        <v>7881</v>
      </c>
      <c r="AN12" s="39">
        <v>520</v>
      </c>
      <c r="AO12" s="39">
        <v>0</v>
      </c>
      <c r="AP12" s="39">
        <v>244</v>
      </c>
      <c r="AQ12" s="39">
        <v>19</v>
      </c>
      <c r="AR12" s="39">
        <v>28</v>
      </c>
      <c r="AS12" s="42">
        <v>98.9</v>
      </c>
      <c r="AT12" s="40">
        <v>103.82</v>
      </c>
      <c r="AU12" s="40">
        <v>118.74</v>
      </c>
      <c r="AV12" s="40">
        <v>30</v>
      </c>
      <c r="AW12" s="43">
        <v>16</v>
      </c>
      <c r="AX12" s="43">
        <v>15</v>
      </c>
      <c r="AY12" s="40">
        <v>2</v>
      </c>
      <c r="AZ12" s="40">
        <v>2</v>
      </c>
      <c r="BA12" s="43">
        <v>2</v>
      </c>
      <c r="BB12" s="43">
        <v>4</v>
      </c>
      <c r="BC12" s="40">
        <v>7</v>
      </c>
      <c r="BD12" s="40">
        <v>22275</v>
      </c>
      <c r="BE12" s="40">
        <v>1</v>
      </c>
      <c r="BF12" s="40">
        <v>29458</v>
      </c>
      <c r="BG12" s="40">
        <v>7</v>
      </c>
      <c r="BH12" s="40">
        <v>213941</v>
      </c>
      <c r="BI12" s="40">
        <v>1</v>
      </c>
      <c r="BJ12" s="40">
        <v>385</v>
      </c>
      <c r="BK12" s="44">
        <v>51.1</v>
      </c>
      <c r="BL12" s="40">
        <v>5</v>
      </c>
      <c r="BM12" s="40">
        <v>6</v>
      </c>
      <c r="BN12" s="40">
        <v>801</v>
      </c>
      <c r="BO12" s="40">
        <v>7388</v>
      </c>
      <c r="BP12" s="144" t="s">
        <v>1081</v>
      </c>
      <c r="BQ12" s="45">
        <v>1.22</v>
      </c>
      <c r="BR12" s="44">
        <v>35.5</v>
      </c>
      <c r="BS12" s="45">
        <v>6.34</v>
      </c>
      <c r="BT12" s="42">
        <v>59.7</v>
      </c>
      <c r="BU12" s="40">
        <v>24</v>
      </c>
      <c r="BV12" s="40">
        <v>5543</v>
      </c>
      <c r="BW12" s="40">
        <v>290</v>
      </c>
      <c r="BX12" s="40">
        <v>1186</v>
      </c>
      <c r="BY12" s="40">
        <v>3386</v>
      </c>
      <c r="BZ12" s="40">
        <v>1035</v>
      </c>
      <c r="CA12" s="40">
        <v>383</v>
      </c>
      <c r="CB12" s="40">
        <v>374</v>
      </c>
      <c r="CC12" s="45">
        <v>1.25</v>
      </c>
      <c r="CD12" s="40">
        <v>0</v>
      </c>
      <c r="CE12" s="40">
        <v>4</v>
      </c>
      <c r="CF12" s="40">
        <v>330</v>
      </c>
      <c r="CG12" s="40">
        <v>1</v>
      </c>
      <c r="CH12" s="40">
        <v>3</v>
      </c>
      <c r="CI12" s="40">
        <v>205</v>
      </c>
      <c r="CJ12" s="40">
        <v>19</v>
      </c>
      <c r="CK12" s="40">
        <v>1165</v>
      </c>
      <c r="CL12" s="40">
        <v>13</v>
      </c>
      <c r="CM12" s="40">
        <v>1308</v>
      </c>
      <c r="CN12" s="40">
        <v>25</v>
      </c>
      <c r="CO12" s="40">
        <v>294</v>
      </c>
      <c r="CP12" s="40">
        <v>7</v>
      </c>
      <c r="CQ12" s="40">
        <v>78</v>
      </c>
      <c r="CR12" s="40">
        <v>26</v>
      </c>
      <c r="CS12" s="40">
        <v>650</v>
      </c>
      <c r="CT12" s="40">
        <v>11766</v>
      </c>
      <c r="CU12" s="40">
        <v>947</v>
      </c>
      <c r="CV12" s="40">
        <v>2279</v>
      </c>
      <c r="CW12" s="40">
        <v>1293942.419</v>
      </c>
      <c r="CX12" s="40">
        <v>183996.58499999999</v>
      </c>
      <c r="CY12" s="40">
        <v>596915.67099999997</v>
      </c>
      <c r="CZ12" s="40">
        <v>84416</v>
      </c>
      <c r="DA12" s="40">
        <v>19</v>
      </c>
      <c r="DB12" s="40">
        <v>18501</v>
      </c>
      <c r="DC12" s="40">
        <v>2219</v>
      </c>
      <c r="DD12" s="40">
        <v>1889</v>
      </c>
      <c r="DE12" s="40">
        <v>239</v>
      </c>
      <c r="DF12" s="40">
        <v>822</v>
      </c>
      <c r="DG12" s="40">
        <v>8352</v>
      </c>
      <c r="DH12" s="40">
        <v>14196</v>
      </c>
      <c r="DI12" s="40">
        <v>2050</v>
      </c>
      <c r="DJ12" s="40">
        <v>1697</v>
      </c>
      <c r="DK12" s="40">
        <v>128</v>
      </c>
      <c r="DL12" s="40">
        <v>549</v>
      </c>
      <c r="DM12" s="40">
        <v>8</v>
      </c>
      <c r="DN12" s="40" t="s">
        <v>534</v>
      </c>
      <c r="DO12" s="40">
        <v>4</v>
      </c>
      <c r="DP12" s="40">
        <v>15022</v>
      </c>
      <c r="DQ12" s="40">
        <v>54</v>
      </c>
      <c r="DR12" s="40">
        <v>4984</v>
      </c>
      <c r="DS12" s="40">
        <v>5082</v>
      </c>
      <c r="DT12" s="40">
        <v>0</v>
      </c>
      <c r="DU12" s="40">
        <v>946</v>
      </c>
      <c r="DV12" s="40">
        <v>57</v>
      </c>
      <c r="DW12" s="40">
        <v>54</v>
      </c>
      <c r="DX12" s="46">
        <v>36.5</v>
      </c>
      <c r="DY12" s="40">
        <v>25</v>
      </c>
      <c r="DZ12" s="40">
        <v>38</v>
      </c>
      <c r="EA12" s="40">
        <v>2124</v>
      </c>
      <c r="EB12" s="41">
        <v>347</v>
      </c>
      <c r="EC12" s="41">
        <v>66</v>
      </c>
      <c r="ED12" s="41">
        <v>1990</v>
      </c>
      <c r="EE12" s="41">
        <v>2221</v>
      </c>
      <c r="EF12" s="44">
        <v>98</v>
      </c>
      <c r="EG12" s="44">
        <v>96.1</v>
      </c>
      <c r="EH12" s="41">
        <v>77</v>
      </c>
      <c r="EI12" s="55">
        <v>16.8</v>
      </c>
      <c r="EJ12" s="41">
        <v>71063</v>
      </c>
      <c r="EK12" s="44">
        <v>33.1</v>
      </c>
      <c r="EL12" s="41">
        <v>375571</v>
      </c>
      <c r="EM12" s="45">
        <v>4.59</v>
      </c>
      <c r="EN12" s="40">
        <v>610</v>
      </c>
      <c r="EO12" s="40">
        <v>16</v>
      </c>
      <c r="EP12" s="56">
        <v>1070</v>
      </c>
      <c r="EQ12" s="40">
        <v>95</v>
      </c>
      <c r="ER12" s="40">
        <v>2104</v>
      </c>
      <c r="ES12" s="40">
        <v>100</v>
      </c>
      <c r="ET12" s="40">
        <v>126957</v>
      </c>
      <c r="EU12" s="40">
        <v>6186</v>
      </c>
      <c r="EV12" s="40">
        <v>48</v>
      </c>
      <c r="EW12" s="40">
        <v>116620</v>
      </c>
      <c r="EX12" s="40" t="s">
        <v>534</v>
      </c>
      <c r="EY12" s="40">
        <v>15231</v>
      </c>
      <c r="EZ12" s="40">
        <v>1301</v>
      </c>
      <c r="FA12" s="40">
        <v>4151</v>
      </c>
      <c r="FB12" s="42">
        <v>25.4</v>
      </c>
      <c r="FC12" s="40">
        <v>208</v>
      </c>
      <c r="FD12" s="42">
        <v>19.2</v>
      </c>
      <c r="FE12" s="40">
        <v>4841</v>
      </c>
      <c r="FF12" s="40">
        <v>0</v>
      </c>
      <c r="FG12" s="40">
        <v>120</v>
      </c>
      <c r="FH12" s="40">
        <v>489</v>
      </c>
      <c r="FI12" s="48">
        <v>18</v>
      </c>
      <c r="FJ12" s="48">
        <v>510</v>
      </c>
      <c r="FK12" s="45">
        <v>66.33</v>
      </c>
      <c r="FL12" s="42">
        <v>99.4</v>
      </c>
      <c r="FM12" s="42">
        <v>91.3</v>
      </c>
      <c r="FN12" s="42">
        <v>91.4</v>
      </c>
      <c r="FO12" s="46">
        <v>48</v>
      </c>
      <c r="FP12" s="40">
        <v>87</v>
      </c>
      <c r="FQ12" s="40">
        <v>14</v>
      </c>
      <c r="FR12" s="40">
        <v>69</v>
      </c>
      <c r="FS12" s="40">
        <v>988</v>
      </c>
      <c r="FT12" s="40">
        <v>6</v>
      </c>
      <c r="FU12" s="40">
        <v>1833</v>
      </c>
      <c r="FV12" s="40">
        <v>1949</v>
      </c>
      <c r="FW12" s="40">
        <v>5</v>
      </c>
      <c r="FX12" s="40">
        <v>5702116</v>
      </c>
      <c r="FY12" s="40">
        <v>4891</v>
      </c>
      <c r="FZ12" s="40" t="s">
        <v>534</v>
      </c>
      <c r="GA12" s="40" t="s">
        <v>534</v>
      </c>
      <c r="GB12" s="40">
        <v>14919</v>
      </c>
      <c r="GC12" s="40">
        <v>49</v>
      </c>
      <c r="GD12" s="40">
        <v>2042</v>
      </c>
      <c r="GE12" s="40">
        <v>12828</v>
      </c>
      <c r="GF12" s="40">
        <v>145013</v>
      </c>
      <c r="GG12" s="40">
        <v>386</v>
      </c>
      <c r="GH12" s="40">
        <v>23389</v>
      </c>
      <c r="GI12" s="40">
        <v>121238</v>
      </c>
      <c r="GJ12" s="40">
        <v>989</v>
      </c>
      <c r="GK12" s="40">
        <v>7989</v>
      </c>
      <c r="GL12" s="40">
        <v>602915</v>
      </c>
      <c r="GM12" s="40">
        <v>2174</v>
      </c>
      <c r="GN12" s="40">
        <v>16668</v>
      </c>
      <c r="GO12" s="40">
        <v>342876</v>
      </c>
      <c r="GP12" s="40">
        <v>300</v>
      </c>
      <c r="GQ12" s="40">
        <v>11371</v>
      </c>
      <c r="GR12" s="39">
        <v>262188.83</v>
      </c>
      <c r="GS12" s="40">
        <v>295</v>
      </c>
      <c r="GT12" s="40" t="s">
        <v>534</v>
      </c>
      <c r="GU12" s="40" t="s">
        <v>534</v>
      </c>
      <c r="GV12" s="48">
        <v>103715</v>
      </c>
      <c r="GW12" s="40">
        <v>3272</v>
      </c>
      <c r="GX12" s="40">
        <v>4340</v>
      </c>
      <c r="GY12" s="40">
        <v>3495</v>
      </c>
      <c r="GZ12" s="52">
        <v>403</v>
      </c>
      <c r="HA12" s="41">
        <v>13</v>
      </c>
      <c r="HB12" s="40">
        <v>1917239</v>
      </c>
      <c r="HC12" s="40">
        <v>14885061</v>
      </c>
      <c r="HD12" s="40">
        <v>1629039</v>
      </c>
      <c r="HE12" s="40">
        <v>1717400</v>
      </c>
      <c r="HF12" s="40">
        <v>332806</v>
      </c>
      <c r="HG12" s="40">
        <v>7870</v>
      </c>
      <c r="HH12" s="40">
        <v>8310</v>
      </c>
      <c r="HI12" s="40">
        <v>277035</v>
      </c>
      <c r="HJ12" s="40">
        <v>204942</v>
      </c>
      <c r="HK12" s="32">
        <v>6403</v>
      </c>
      <c r="HL12" s="32">
        <v>7763562</v>
      </c>
      <c r="HM12" s="32">
        <v>0</v>
      </c>
      <c r="HN12" s="32">
        <v>190</v>
      </c>
      <c r="HO12" s="32">
        <v>0</v>
      </c>
      <c r="HP12" s="32">
        <v>33</v>
      </c>
      <c r="HQ12" s="32">
        <v>0</v>
      </c>
      <c r="HR12" s="32">
        <v>53064</v>
      </c>
      <c r="HS12" s="32">
        <v>178856</v>
      </c>
      <c r="HT12" s="38">
        <v>63070</v>
      </c>
      <c r="HU12" s="53">
        <v>0</v>
      </c>
      <c r="HV12" s="45">
        <v>53.99</v>
      </c>
      <c r="HW12" s="32">
        <v>254970</v>
      </c>
      <c r="HX12" s="58">
        <v>29.362439556139421</v>
      </c>
      <c r="HY12" s="45">
        <v>6</v>
      </c>
      <c r="HZ12" s="45">
        <v>2.9</v>
      </c>
      <c r="IA12" s="40">
        <v>1502.96</v>
      </c>
      <c r="IB12" s="40">
        <v>1479.1538</v>
      </c>
      <c r="IC12" s="40">
        <v>45686</v>
      </c>
      <c r="ID12" s="42">
        <v>87.9</v>
      </c>
      <c r="IE12" s="42" t="s">
        <v>632</v>
      </c>
      <c r="IF12" s="42">
        <v>74.599999999999994</v>
      </c>
      <c r="IG12" s="42" t="s">
        <v>632</v>
      </c>
      <c r="IH12" s="42" t="s">
        <v>632</v>
      </c>
      <c r="II12" s="144" t="s">
        <v>1081</v>
      </c>
      <c r="IJ12" s="144" t="s">
        <v>1081</v>
      </c>
      <c r="IK12" s="42">
        <v>80.599999999999994</v>
      </c>
      <c r="IL12" s="122">
        <v>0.62</v>
      </c>
      <c r="IM12" s="42">
        <v>89</v>
      </c>
      <c r="IN12" s="125">
        <v>12.4</v>
      </c>
      <c r="IO12" s="42">
        <v>2.2999999999999998</v>
      </c>
      <c r="IP12" s="40">
        <v>140103123</v>
      </c>
      <c r="IQ12" s="42">
        <v>48.2</v>
      </c>
      <c r="IR12" s="42">
        <v>52.7</v>
      </c>
      <c r="IS12" s="98" t="s">
        <v>534</v>
      </c>
      <c r="IT12" s="98" t="s">
        <v>534</v>
      </c>
      <c r="IU12" s="42">
        <v>91.9</v>
      </c>
      <c r="IV12" s="144" t="s">
        <v>1081</v>
      </c>
      <c r="IW12" s="40">
        <v>2580</v>
      </c>
      <c r="IX12" s="144" t="s">
        <v>1081</v>
      </c>
      <c r="IY12" s="42">
        <v>24.9</v>
      </c>
      <c r="IZ12" s="40">
        <v>62889</v>
      </c>
      <c r="JA12" s="40">
        <v>1117</v>
      </c>
      <c r="JB12" s="40">
        <v>1022</v>
      </c>
      <c r="JC12" s="40">
        <v>5153</v>
      </c>
      <c r="JD12" s="40">
        <v>6429</v>
      </c>
      <c r="JE12" s="40">
        <v>7048</v>
      </c>
      <c r="JF12" s="40">
        <v>7741</v>
      </c>
      <c r="JG12" s="40">
        <v>7362</v>
      </c>
      <c r="JH12" s="40">
        <v>7937</v>
      </c>
      <c r="JI12" s="40">
        <v>8060</v>
      </c>
      <c r="JJ12" s="40">
        <v>7829</v>
      </c>
      <c r="JK12" s="40">
        <v>5674</v>
      </c>
      <c r="JL12" s="40">
        <v>2290</v>
      </c>
      <c r="JM12" s="40">
        <v>1307</v>
      </c>
      <c r="JN12" s="40">
        <v>680</v>
      </c>
      <c r="JO12" s="40">
        <v>340</v>
      </c>
      <c r="JP12" s="40">
        <v>169</v>
      </c>
      <c r="JQ12" s="40">
        <v>7523</v>
      </c>
      <c r="JR12" s="40">
        <v>7151</v>
      </c>
      <c r="JS12" s="40">
        <v>7801</v>
      </c>
      <c r="JT12" s="40">
        <v>9495</v>
      </c>
      <c r="JU12" s="40">
        <v>10829</v>
      </c>
      <c r="JV12" s="40">
        <v>10020</v>
      </c>
      <c r="JW12" s="40">
        <v>10529</v>
      </c>
      <c r="JX12" s="40">
        <v>11122</v>
      </c>
      <c r="JY12" s="40">
        <v>12343</v>
      </c>
      <c r="JZ12" s="40">
        <v>13063</v>
      </c>
      <c r="KA12" s="40">
        <v>9442</v>
      </c>
      <c r="KB12" s="40">
        <v>9122</v>
      </c>
      <c r="KC12" s="40">
        <v>8791</v>
      </c>
      <c r="KD12" s="40">
        <v>7191</v>
      </c>
      <c r="KE12" s="40">
        <v>6582</v>
      </c>
    </row>
    <row r="13" spans="1:291" ht="12">
      <c r="A13" s="3">
        <v>62014</v>
      </c>
      <c r="B13" s="639" t="s">
        <v>1008</v>
      </c>
      <c r="C13" s="147" t="s">
        <v>1080</v>
      </c>
      <c r="D13" s="147" t="s">
        <v>1080</v>
      </c>
      <c r="E13" s="147" t="s">
        <v>1080</v>
      </c>
      <c r="F13" s="147" t="s">
        <v>1080</v>
      </c>
      <c r="G13" s="147" t="s">
        <v>1080</v>
      </c>
      <c r="H13" s="147" t="s">
        <v>1080</v>
      </c>
      <c r="I13" s="147" t="s">
        <v>1080</v>
      </c>
      <c r="J13" s="147" t="s">
        <v>1080</v>
      </c>
      <c r="K13" s="147" t="s">
        <v>1080</v>
      </c>
      <c r="L13" s="147" t="s">
        <v>1080</v>
      </c>
      <c r="M13" s="147" t="s">
        <v>1080</v>
      </c>
      <c r="N13" s="147" t="s">
        <v>1080</v>
      </c>
      <c r="O13" s="147" t="s">
        <v>1080</v>
      </c>
      <c r="P13" s="147" t="s">
        <v>1080</v>
      </c>
      <c r="Q13" s="147" t="s">
        <v>1080</v>
      </c>
      <c r="R13" s="147" t="s">
        <v>1080</v>
      </c>
      <c r="S13" s="147" t="s">
        <v>1080</v>
      </c>
      <c r="T13" s="147" t="s">
        <v>1080</v>
      </c>
      <c r="U13" s="147" t="s">
        <v>1080</v>
      </c>
      <c r="V13" s="147" t="s">
        <v>1080</v>
      </c>
      <c r="W13" s="147" t="s">
        <v>1080</v>
      </c>
      <c r="X13" s="147" t="s">
        <v>1080</v>
      </c>
      <c r="Y13" s="147" t="s">
        <v>1080</v>
      </c>
      <c r="Z13" s="147" t="s">
        <v>1080</v>
      </c>
      <c r="AA13" s="147" t="s">
        <v>1080</v>
      </c>
      <c r="AB13" s="147" t="s">
        <v>1080</v>
      </c>
      <c r="AC13" s="147" t="s">
        <v>1080</v>
      </c>
      <c r="AD13" s="147" t="s">
        <v>1080</v>
      </c>
      <c r="AE13" s="147" t="s">
        <v>1080</v>
      </c>
      <c r="AF13" s="147" t="s">
        <v>1080</v>
      </c>
      <c r="AG13" s="147" t="s">
        <v>1080</v>
      </c>
      <c r="AH13" s="147" t="s">
        <v>1080</v>
      </c>
      <c r="AI13" s="147" t="s">
        <v>1080</v>
      </c>
      <c r="AJ13" s="147" t="s">
        <v>1080</v>
      </c>
      <c r="AK13" s="147" t="s">
        <v>1080</v>
      </c>
      <c r="AL13" s="147" t="s">
        <v>1080</v>
      </c>
      <c r="AM13" s="147" t="s">
        <v>1080</v>
      </c>
      <c r="AN13" s="147" t="s">
        <v>1080</v>
      </c>
      <c r="AO13" s="147" t="s">
        <v>1080</v>
      </c>
      <c r="AP13" s="147" t="s">
        <v>1080</v>
      </c>
      <c r="AQ13" s="147" t="s">
        <v>1080</v>
      </c>
      <c r="AR13" s="147" t="s">
        <v>1080</v>
      </c>
      <c r="AS13" s="147" t="s">
        <v>1080</v>
      </c>
      <c r="AT13" s="147" t="s">
        <v>1080</v>
      </c>
      <c r="AU13" s="147" t="s">
        <v>1080</v>
      </c>
      <c r="AV13" s="147" t="s">
        <v>1080</v>
      </c>
      <c r="AW13" s="147" t="s">
        <v>1080</v>
      </c>
      <c r="AX13" s="147" t="s">
        <v>1080</v>
      </c>
      <c r="AY13" s="147" t="s">
        <v>1080</v>
      </c>
      <c r="AZ13" s="147" t="s">
        <v>1080</v>
      </c>
      <c r="BA13" s="147" t="s">
        <v>1080</v>
      </c>
      <c r="BB13" s="147" t="s">
        <v>1080</v>
      </c>
      <c r="BC13" s="147" t="s">
        <v>1080</v>
      </c>
      <c r="BD13" s="147" t="s">
        <v>1080</v>
      </c>
      <c r="BE13" s="147" t="s">
        <v>1080</v>
      </c>
      <c r="BF13" s="147" t="s">
        <v>1080</v>
      </c>
      <c r="BG13" s="147" t="s">
        <v>1080</v>
      </c>
      <c r="BH13" s="147" t="s">
        <v>1080</v>
      </c>
      <c r="BI13" s="147" t="s">
        <v>1080</v>
      </c>
      <c r="BJ13" s="147" t="s">
        <v>1080</v>
      </c>
      <c r="BK13" s="147" t="s">
        <v>1080</v>
      </c>
      <c r="BL13" s="147" t="s">
        <v>1080</v>
      </c>
      <c r="BM13" s="147" t="s">
        <v>1080</v>
      </c>
      <c r="BN13" s="147" t="s">
        <v>1080</v>
      </c>
      <c r="BO13" s="147" t="s">
        <v>1080</v>
      </c>
      <c r="BP13" s="144" t="s">
        <v>1081</v>
      </c>
      <c r="BQ13" s="147" t="s">
        <v>1080</v>
      </c>
      <c r="BR13" s="147" t="s">
        <v>1080</v>
      </c>
      <c r="BS13" s="147" t="s">
        <v>1080</v>
      </c>
      <c r="BT13" s="147" t="s">
        <v>1080</v>
      </c>
      <c r="BU13" s="147" t="s">
        <v>1080</v>
      </c>
      <c r="BV13" s="147" t="s">
        <v>1080</v>
      </c>
      <c r="BW13" s="147" t="s">
        <v>1080</v>
      </c>
      <c r="BX13" s="147" t="s">
        <v>1080</v>
      </c>
      <c r="BY13" s="147" t="s">
        <v>1080</v>
      </c>
      <c r="BZ13" s="147" t="s">
        <v>1080</v>
      </c>
      <c r="CA13" s="147" t="s">
        <v>1080</v>
      </c>
      <c r="CB13" s="147" t="s">
        <v>1080</v>
      </c>
      <c r="CC13" s="147" t="s">
        <v>1080</v>
      </c>
      <c r="CD13" s="147" t="s">
        <v>1080</v>
      </c>
      <c r="CE13" s="147" t="s">
        <v>1080</v>
      </c>
      <c r="CF13" s="147" t="s">
        <v>1080</v>
      </c>
      <c r="CG13" s="147" t="s">
        <v>1080</v>
      </c>
      <c r="CH13" s="147" t="s">
        <v>1080</v>
      </c>
      <c r="CI13" s="147" t="s">
        <v>1080</v>
      </c>
      <c r="CJ13" s="147" t="s">
        <v>1080</v>
      </c>
      <c r="CK13" s="147" t="s">
        <v>1080</v>
      </c>
      <c r="CL13" s="147" t="s">
        <v>1080</v>
      </c>
      <c r="CM13" s="147" t="s">
        <v>1080</v>
      </c>
      <c r="CN13" s="147" t="s">
        <v>1080</v>
      </c>
      <c r="CO13" s="147" t="s">
        <v>1080</v>
      </c>
      <c r="CP13" s="147" t="s">
        <v>1080</v>
      </c>
      <c r="CQ13" s="147" t="s">
        <v>1080</v>
      </c>
      <c r="CR13" s="147" t="s">
        <v>1080</v>
      </c>
      <c r="CS13" s="147" t="s">
        <v>1080</v>
      </c>
      <c r="CT13" s="147" t="s">
        <v>1080</v>
      </c>
      <c r="CU13" s="147" t="s">
        <v>1080</v>
      </c>
      <c r="CV13" s="147" t="s">
        <v>1080</v>
      </c>
      <c r="CW13" s="147" t="s">
        <v>1080</v>
      </c>
      <c r="CX13" s="147" t="s">
        <v>1080</v>
      </c>
      <c r="CY13" s="147" t="s">
        <v>1080</v>
      </c>
      <c r="CZ13" s="147" t="s">
        <v>1080</v>
      </c>
      <c r="DA13" s="147" t="s">
        <v>1080</v>
      </c>
      <c r="DB13" s="147" t="s">
        <v>1080</v>
      </c>
      <c r="DC13" s="147" t="s">
        <v>1080</v>
      </c>
      <c r="DD13" s="147" t="s">
        <v>1080</v>
      </c>
      <c r="DE13" s="147" t="s">
        <v>1080</v>
      </c>
      <c r="DF13" s="147" t="s">
        <v>1080</v>
      </c>
      <c r="DG13" s="147" t="s">
        <v>1080</v>
      </c>
      <c r="DH13" s="147" t="s">
        <v>1080</v>
      </c>
      <c r="DI13" s="147" t="s">
        <v>1080</v>
      </c>
      <c r="DJ13" s="147" t="s">
        <v>1080</v>
      </c>
      <c r="DK13" s="147" t="s">
        <v>1080</v>
      </c>
      <c r="DL13" s="147" t="s">
        <v>1080</v>
      </c>
      <c r="DM13" s="147" t="s">
        <v>1080</v>
      </c>
      <c r="DN13" s="147" t="s">
        <v>1080</v>
      </c>
      <c r="DO13" s="147" t="s">
        <v>1080</v>
      </c>
      <c r="DP13" s="147" t="s">
        <v>1080</v>
      </c>
      <c r="DQ13" s="147" t="s">
        <v>1080</v>
      </c>
      <c r="DR13" s="147" t="s">
        <v>1080</v>
      </c>
      <c r="DS13" s="147" t="s">
        <v>1080</v>
      </c>
      <c r="DT13" s="147" t="s">
        <v>1080</v>
      </c>
      <c r="DU13" s="147" t="s">
        <v>1080</v>
      </c>
      <c r="DV13" s="147" t="s">
        <v>1080</v>
      </c>
      <c r="DW13" s="147" t="s">
        <v>1080</v>
      </c>
      <c r="DX13" s="147" t="s">
        <v>1080</v>
      </c>
      <c r="DY13" s="147" t="s">
        <v>1080</v>
      </c>
      <c r="DZ13" s="147" t="s">
        <v>1080</v>
      </c>
      <c r="EA13" s="147" t="s">
        <v>1080</v>
      </c>
      <c r="EB13" s="147" t="s">
        <v>1080</v>
      </c>
      <c r="EC13" s="147" t="s">
        <v>1080</v>
      </c>
      <c r="ED13" s="147" t="s">
        <v>1080</v>
      </c>
      <c r="EE13" s="147" t="s">
        <v>1080</v>
      </c>
      <c r="EF13" s="147" t="s">
        <v>1080</v>
      </c>
      <c r="EG13" s="147" t="s">
        <v>1080</v>
      </c>
      <c r="EH13" s="147" t="s">
        <v>1080</v>
      </c>
      <c r="EI13" s="147" t="s">
        <v>1080</v>
      </c>
      <c r="EJ13" s="147" t="s">
        <v>1080</v>
      </c>
      <c r="EK13" s="147" t="s">
        <v>1080</v>
      </c>
      <c r="EL13" s="147" t="s">
        <v>1080</v>
      </c>
      <c r="EM13" s="147" t="s">
        <v>1080</v>
      </c>
      <c r="EN13" s="147" t="s">
        <v>1080</v>
      </c>
      <c r="EO13" s="147" t="s">
        <v>1080</v>
      </c>
      <c r="EP13" s="147" t="s">
        <v>1080</v>
      </c>
      <c r="EQ13" s="147" t="s">
        <v>1080</v>
      </c>
      <c r="ER13" s="147" t="s">
        <v>1080</v>
      </c>
      <c r="ES13" s="147" t="s">
        <v>1080</v>
      </c>
      <c r="ET13" s="147" t="s">
        <v>1080</v>
      </c>
      <c r="EU13" s="147" t="s">
        <v>1080</v>
      </c>
      <c r="EV13" s="147" t="s">
        <v>1080</v>
      </c>
      <c r="EW13" s="147" t="s">
        <v>1080</v>
      </c>
      <c r="EX13" s="147" t="s">
        <v>1080</v>
      </c>
      <c r="EY13" s="147" t="s">
        <v>1080</v>
      </c>
      <c r="EZ13" s="147" t="s">
        <v>1080</v>
      </c>
      <c r="FA13" s="147" t="s">
        <v>1080</v>
      </c>
      <c r="FB13" s="147" t="s">
        <v>1080</v>
      </c>
      <c r="FC13" s="147" t="s">
        <v>1080</v>
      </c>
      <c r="FD13" s="147" t="s">
        <v>1080</v>
      </c>
      <c r="FE13" s="147" t="s">
        <v>1080</v>
      </c>
      <c r="FF13" s="147" t="s">
        <v>1080</v>
      </c>
      <c r="FG13" s="147" t="s">
        <v>1080</v>
      </c>
      <c r="FH13" s="147" t="s">
        <v>1080</v>
      </c>
      <c r="FI13" s="147" t="s">
        <v>1080</v>
      </c>
      <c r="FJ13" s="147" t="s">
        <v>1080</v>
      </c>
      <c r="FK13" s="147" t="s">
        <v>1080</v>
      </c>
      <c r="FL13" s="147" t="s">
        <v>1080</v>
      </c>
      <c r="FM13" s="147" t="s">
        <v>1080</v>
      </c>
      <c r="FN13" s="147" t="s">
        <v>1080</v>
      </c>
      <c r="FO13" s="147" t="s">
        <v>1080</v>
      </c>
      <c r="FP13" s="147" t="s">
        <v>1080</v>
      </c>
      <c r="FQ13" s="147" t="s">
        <v>1080</v>
      </c>
      <c r="FR13" s="147" t="s">
        <v>1080</v>
      </c>
      <c r="FS13" s="147" t="s">
        <v>1080</v>
      </c>
      <c r="FT13" s="147" t="s">
        <v>1080</v>
      </c>
      <c r="FU13" s="147" t="s">
        <v>1080</v>
      </c>
      <c r="FV13" s="147" t="s">
        <v>1080</v>
      </c>
      <c r="FW13" s="147" t="s">
        <v>1080</v>
      </c>
      <c r="FX13" s="147" t="s">
        <v>1080</v>
      </c>
      <c r="FY13" s="147" t="s">
        <v>1080</v>
      </c>
      <c r="FZ13" s="147" t="s">
        <v>1080</v>
      </c>
      <c r="GA13" s="147" t="s">
        <v>1080</v>
      </c>
      <c r="GB13" s="147" t="s">
        <v>1080</v>
      </c>
      <c r="GC13" s="147" t="s">
        <v>1080</v>
      </c>
      <c r="GD13" s="147" t="s">
        <v>1080</v>
      </c>
      <c r="GE13" s="147" t="s">
        <v>1080</v>
      </c>
      <c r="GF13" s="147" t="s">
        <v>1080</v>
      </c>
      <c r="GG13" s="147" t="s">
        <v>1080</v>
      </c>
      <c r="GH13" s="147" t="s">
        <v>1080</v>
      </c>
      <c r="GI13" s="147" t="s">
        <v>1080</v>
      </c>
      <c r="GJ13" s="147" t="s">
        <v>1080</v>
      </c>
      <c r="GK13" s="147" t="s">
        <v>1080</v>
      </c>
      <c r="GL13" s="147" t="s">
        <v>1080</v>
      </c>
      <c r="GM13" s="147" t="s">
        <v>1080</v>
      </c>
      <c r="GN13" s="147" t="s">
        <v>1080</v>
      </c>
      <c r="GO13" s="147" t="s">
        <v>1080</v>
      </c>
      <c r="GP13" s="147" t="s">
        <v>1080</v>
      </c>
      <c r="GQ13" s="147" t="s">
        <v>1080</v>
      </c>
      <c r="GR13" s="147" t="s">
        <v>1080</v>
      </c>
      <c r="GS13" s="147" t="s">
        <v>1080</v>
      </c>
      <c r="GT13" s="147" t="s">
        <v>1080</v>
      </c>
      <c r="GU13" s="147" t="s">
        <v>1080</v>
      </c>
      <c r="GV13" s="147" t="s">
        <v>1080</v>
      </c>
      <c r="GW13" s="147" t="s">
        <v>1080</v>
      </c>
      <c r="GX13" s="147" t="s">
        <v>1080</v>
      </c>
      <c r="GY13" s="147" t="s">
        <v>1080</v>
      </c>
      <c r="GZ13" s="147" t="s">
        <v>1080</v>
      </c>
      <c r="HA13" s="147" t="s">
        <v>1080</v>
      </c>
      <c r="HB13" s="147" t="s">
        <v>1080</v>
      </c>
      <c r="HC13" s="147" t="s">
        <v>1080</v>
      </c>
      <c r="HD13" s="147" t="s">
        <v>1080</v>
      </c>
      <c r="HE13" s="147" t="s">
        <v>1080</v>
      </c>
      <c r="HF13" s="147" t="s">
        <v>1080</v>
      </c>
      <c r="HG13" s="147" t="s">
        <v>1080</v>
      </c>
      <c r="HH13" s="147" t="s">
        <v>1080</v>
      </c>
      <c r="HI13" s="147" t="s">
        <v>1080</v>
      </c>
      <c r="HJ13" s="147" t="s">
        <v>1080</v>
      </c>
      <c r="HK13" s="147" t="s">
        <v>1080</v>
      </c>
      <c r="HL13" s="147" t="s">
        <v>1080</v>
      </c>
      <c r="HM13" s="147" t="s">
        <v>1080</v>
      </c>
      <c r="HN13" s="147" t="s">
        <v>1080</v>
      </c>
      <c r="HO13" s="147" t="s">
        <v>1080</v>
      </c>
      <c r="HP13" s="147" t="s">
        <v>1080</v>
      </c>
      <c r="HQ13" s="147" t="s">
        <v>1080</v>
      </c>
      <c r="HR13" s="147" t="s">
        <v>1080</v>
      </c>
      <c r="HS13" s="147" t="s">
        <v>1080</v>
      </c>
      <c r="HT13" s="147" t="s">
        <v>1080</v>
      </c>
      <c r="HU13" s="147" t="s">
        <v>1080</v>
      </c>
      <c r="HV13" s="147" t="s">
        <v>1080</v>
      </c>
      <c r="HW13" s="147" t="s">
        <v>1080</v>
      </c>
      <c r="HX13" s="147" t="s">
        <v>1080</v>
      </c>
      <c r="HY13" s="147" t="s">
        <v>1080</v>
      </c>
      <c r="HZ13" s="147" t="s">
        <v>1080</v>
      </c>
      <c r="IA13" s="147" t="s">
        <v>1080</v>
      </c>
      <c r="IB13" s="147" t="s">
        <v>1080</v>
      </c>
      <c r="IC13" s="147" t="s">
        <v>1080</v>
      </c>
      <c r="ID13" s="147" t="s">
        <v>1080</v>
      </c>
      <c r="IE13" s="147" t="s">
        <v>1080</v>
      </c>
      <c r="IF13" s="147" t="s">
        <v>1080</v>
      </c>
      <c r="IG13" s="147" t="s">
        <v>1080</v>
      </c>
      <c r="IH13" s="147" t="s">
        <v>1080</v>
      </c>
      <c r="II13" s="144" t="s">
        <v>1081</v>
      </c>
      <c r="IJ13" s="144" t="s">
        <v>1081</v>
      </c>
      <c r="IK13" s="147" t="s">
        <v>1080</v>
      </c>
      <c r="IL13" s="147" t="s">
        <v>1080</v>
      </c>
      <c r="IM13" s="147" t="s">
        <v>1080</v>
      </c>
      <c r="IN13" s="147" t="s">
        <v>1080</v>
      </c>
      <c r="IO13" s="147" t="s">
        <v>1080</v>
      </c>
      <c r="IP13" s="147" t="s">
        <v>1080</v>
      </c>
      <c r="IQ13" s="147" t="s">
        <v>1080</v>
      </c>
      <c r="IR13" s="147" t="s">
        <v>1080</v>
      </c>
      <c r="IS13" s="147" t="s">
        <v>1080</v>
      </c>
      <c r="IT13" s="147" t="s">
        <v>1080</v>
      </c>
      <c r="IU13" s="147" t="s">
        <v>1080</v>
      </c>
      <c r="IV13" s="144" t="s">
        <v>1081</v>
      </c>
      <c r="IW13" s="147" t="s">
        <v>1080</v>
      </c>
      <c r="IX13" s="144" t="s">
        <v>1081</v>
      </c>
      <c r="IY13" s="147" t="s">
        <v>1080</v>
      </c>
      <c r="IZ13" s="147" t="s">
        <v>1080</v>
      </c>
      <c r="JA13" s="147" t="s">
        <v>1080</v>
      </c>
      <c r="JB13" s="147" t="s">
        <v>1080</v>
      </c>
      <c r="JC13" s="147" t="s">
        <v>1080</v>
      </c>
      <c r="JD13" s="147" t="s">
        <v>1080</v>
      </c>
      <c r="JE13" s="147" t="s">
        <v>1080</v>
      </c>
      <c r="JF13" s="147" t="s">
        <v>1080</v>
      </c>
      <c r="JG13" s="147" t="s">
        <v>1080</v>
      </c>
      <c r="JH13" s="147" t="s">
        <v>1080</v>
      </c>
      <c r="JI13" s="147" t="s">
        <v>1080</v>
      </c>
      <c r="JJ13" s="147" t="s">
        <v>1080</v>
      </c>
      <c r="JK13" s="147" t="s">
        <v>1080</v>
      </c>
      <c r="JL13" s="147" t="s">
        <v>1080</v>
      </c>
      <c r="JM13" s="147" t="s">
        <v>1080</v>
      </c>
      <c r="JN13" s="147" t="s">
        <v>1080</v>
      </c>
      <c r="JO13" s="147" t="s">
        <v>1080</v>
      </c>
      <c r="JP13" s="147" t="s">
        <v>1080</v>
      </c>
      <c r="JQ13" s="147" t="s">
        <v>1080</v>
      </c>
      <c r="JR13" s="147" t="s">
        <v>1080</v>
      </c>
      <c r="JS13" s="147" t="s">
        <v>1080</v>
      </c>
      <c r="JT13" s="147" t="s">
        <v>1080</v>
      </c>
      <c r="JU13" s="147" t="s">
        <v>1080</v>
      </c>
      <c r="JV13" s="147" t="s">
        <v>1080</v>
      </c>
      <c r="JW13" s="147" t="s">
        <v>1080</v>
      </c>
      <c r="JX13" s="147" t="s">
        <v>1080</v>
      </c>
      <c r="JY13" s="147" t="s">
        <v>1080</v>
      </c>
      <c r="JZ13" s="147" t="s">
        <v>1080</v>
      </c>
      <c r="KA13" s="147" t="s">
        <v>1080</v>
      </c>
      <c r="KB13" s="147" t="s">
        <v>1080</v>
      </c>
      <c r="KC13" s="147" t="s">
        <v>1080</v>
      </c>
      <c r="KD13" s="147" t="s">
        <v>1080</v>
      </c>
      <c r="KE13" s="147" t="s">
        <v>1080</v>
      </c>
    </row>
    <row r="14" spans="1:291" ht="12">
      <c r="A14" s="3">
        <v>72010</v>
      </c>
      <c r="B14" s="2" t="s">
        <v>1006</v>
      </c>
      <c r="C14" s="147" t="s">
        <v>616</v>
      </c>
      <c r="D14" s="147" t="s">
        <v>616</v>
      </c>
      <c r="E14" s="147" t="s">
        <v>616</v>
      </c>
      <c r="F14" s="147" t="s">
        <v>616</v>
      </c>
      <c r="G14" s="147" t="s">
        <v>616</v>
      </c>
      <c r="H14" s="147" t="s">
        <v>616</v>
      </c>
      <c r="I14" s="147" t="s">
        <v>616</v>
      </c>
      <c r="J14" s="147" t="s">
        <v>616</v>
      </c>
      <c r="K14" s="147" t="s">
        <v>616</v>
      </c>
      <c r="L14" s="147" t="s">
        <v>616</v>
      </c>
      <c r="M14" s="147" t="s">
        <v>616</v>
      </c>
      <c r="N14" s="147" t="s">
        <v>616</v>
      </c>
      <c r="O14" s="147" t="s">
        <v>616</v>
      </c>
      <c r="P14" s="147" t="s">
        <v>616</v>
      </c>
      <c r="Q14" s="147" t="s">
        <v>616</v>
      </c>
      <c r="R14" s="147" t="s">
        <v>616</v>
      </c>
      <c r="S14" s="147" t="s">
        <v>616</v>
      </c>
      <c r="T14" s="147" t="s">
        <v>616</v>
      </c>
      <c r="U14" s="147" t="s">
        <v>616</v>
      </c>
      <c r="V14" s="147" t="s">
        <v>616</v>
      </c>
      <c r="W14" s="147" t="s">
        <v>616</v>
      </c>
      <c r="X14" s="147" t="s">
        <v>616</v>
      </c>
      <c r="Y14" s="147" t="s">
        <v>616</v>
      </c>
      <c r="Z14" s="147" t="s">
        <v>616</v>
      </c>
      <c r="AA14" s="147" t="s">
        <v>616</v>
      </c>
      <c r="AB14" s="147" t="s">
        <v>616</v>
      </c>
      <c r="AC14" s="147" t="s">
        <v>616</v>
      </c>
      <c r="AD14" s="147" t="s">
        <v>616</v>
      </c>
      <c r="AE14" s="147" t="s">
        <v>616</v>
      </c>
      <c r="AF14" s="147" t="s">
        <v>616</v>
      </c>
      <c r="AG14" s="147" t="s">
        <v>616</v>
      </c>
      <c r="AH14" s="147" t="s">
        <v>616</v>
      </c>
      <c r="AI14" s="147" t="s">
        <v>616</v>
      </c>
      <c r="AJ14" s="147" t="s">
        <v>616</v>
      </c>
      <c r="AK14" s="147" t="s">
        <v>616</v>
      </c>
      <c r="AL14" s="147" t="s">
        <v>616</v>
      </c>
      <c r="AM14" s="147" t="s">
        <v>616</v>
      </c>
      <c r="AN14" s="147" t="s">
        <v>616</v>
      </c>
      <c r="AO14" s="147" t="s">
        <v>616</v>
      </c>
      <c r="AP14" s="147" t="s">
        <v>616</v>
      </c>
      <c r="AQ14" s="147" t="s">
        <v>616</v>
      </c>
      <c r="AR14" s="147" t="s">
        <v>616</v>
      </c>
      <c r="AS14" s="147" t="s">
        <v>616</v>
      </c>
      <c r="AT14" s="147" t="s">
        <v>616</v>
      </c>
      <c r="AU14" s="147" t="s">
        <v>616</v>
      </c>
      <c r="AV14" s="147" t="s">
        <v>616</v>
      </c>
      <c r="AW14" s="147" t="s">
        <v>616</v>
      </c>
      <c r="AX14" s="147" t="s">
        <v>616</v>
      </c>
      <c r="AY14" s="147" t="s">
        <v>616</v>
      </c>
      <c r="AZ14" s="147" t="s">
        <v>616</v>
      </c>
      <c r="BA14" s="147" t="s">
        <v>616</v>
      </c>
      <c r="BB14" s="147" t="s">
        <v>616</v>
      </c>
      <c r="BC14" s="147" t="s">
        <v>616</v>
      </c>
      <c r="BD14" s="147" t="s">
        <v>616</v>
      </c>
      <c r="BE14" s="147" t="s">
        <v>616</v>
      </c>
      <c r="BF14" s="147" t="s">
        <v>616</v>
      </c>
      <c r="BG14" s="147" t="s">
        <v>616</v>
      </c>
      <c r="BH14" s="147" t="s">
        <v>616</v>
      </c>
      <c r="BI14" s="147" t="s">
        <v>616</v>
      </c>
      <c r="BJ14" s="147" t="s">
        <v>616</v>
      </c>
      <c r="BK14" s="147" t="s">
        <v>616</v>
      </c>
      <c r="BL14" s="147" t="s">
        <v>616</v>
      </c>
      <c r="BM14" s="147" t="s">
        <v>616</v>
      </c>
      <c r="BN14" s="147" t="s">
        <v>616</v>
      </c>
      <c r="BO14" s="147" t="s">
        <v>616</v>
      </c>
      <c r="BP14" s="144" t="s">
        <v>1081</v>
      </c>
      <c r="BQ14" s="147" t="s">
        <v>616</v>
      </c>
      <c r="BR14" s="147" t="s">
        <v>616</v>
      </c>
      <c r="BS14" s="147" t="s">
        <v>616</v>
      </c>
      <c r="BT14" s="147" t="s">
        <v>616</v>
      </c>
      <c r="BU14" s="147" t="s">
        <v>616</v>
      </c>
      <c r="BV14" s="147" t="s">
        <v>616</v>
      </c>
      <c r="BW14" s="147" t="s">
        <v>616</v>
      </c>
      <c r="BX14" s="147" t="s">
        <v>616</v>
      </c>
      <c r="BY14" s="147" t="s">
        <v>616</v>
      </c>
      <c r="BZ14" s="147" t="s">
        <v>616</v>
      </c>
      <c r="CA14" s="147" t="s">
        <v>616</v>
      </c>
      <c r="CB14" s="147" t="s">
        <v>616</v>
      </c>
      <c r="CC14" s="147" t="s">
        <v>616</v>
      </c>
      <c r="CD14" s="147" t="s">
        <v>616</v>
      </c>
      <c r="CE14" s="147" t="s">
        <v>616</v>
      </c>
      <c r="CF14" s="147" t="s">
        <v>616</v>
      </c>
      <c r="CG14" s="147" t="s">
        <v>616</v>
      </c>
      <c r="CH14" s="147" t="s">
        <v>616</v>
      </c>
      <c r="CI14" s="147" t="s">
        <v>616</v>
      </c>
      <c r="CJ14" s="147" t="s">
        <v>616</v>
      </c>
      <c r="CK14" s="147" t="s">
        <v>616</v>
      </c>
      <c r="CL14" s="147" t="s">
        <v>616</v>
      </c>
      <c r="CM14" s="147" t="s">
        <v>616</v>
      </c>
      <c r="CN14" s="147" t="s">
        <v>616</v>
      </c>
      <c r="CO14" s="147" t="s">
        <v>616</v>
      </c>
      <c r="CP14" s="147" t="s">
        <v>616</v>
      </c>
      <c r="CQ14" s="147" t="s">
        <v>616</v>
      </c>
      <c r="CR14" s="147" t="s">
        <v>616</v>
      </c>
      <c r="CS14" s="147" t="s">
        <v>616</v>
      </c>
      <c r="CT14" s="147" t="s">
        <v>616</v>
      </c>
      <c r="CU14" s="147" t="s">
        <v>616</v>
      </c>
      <c r="CV14" s="147" t="s">
        <v>616</v>
      </c>
      <c r="CW14" s="147" t="s">
        <v>616</v>
      </c>
      <c r="CX14" s="147" t="s">
        <v>616</v>
      </c>
      <c r="CY14" s="147" t="s">
        <v>616</v>
      </c>
      <c r="CZ14" s="147" t="s">
        <v>616</v>
      </c>
      <c r="DA14" s="147" t="s">
        <v>616</v>
      </c>
      <c r="DB14" s="147" t="s">
        <v>616</v>
      </c>
      <c r="DC14" s="147" t="s">
        <v>616</v>
      </c>
      <c r="DD14" s="147" t="s">
        <v>616</v>
      </c>
      <c r="DE14" s="147" t="s">
        <v>616</v>
      </c>
      <c r="DF14" s="147" t="s">
        <v>616</v>
      </c>
      <c r="DG14" s="147" t="s">
        <v>616</v>
      </c>
      <c r="DH14" s="147" t="s">
        <v>616</v>
      </c>
      <c r="DI14" s="147" t="s">
        <v>616</v>
      </c>
      <c r="DJ14" s="147" t="s">
        <v>616</v>
      </c>
      <c r="DK14" s="147" t="s">
        <v>616</v>
      </c>
      <c r="DL14" s="147" t="s">
        <v>616</v>
      </c>
      <c r="DM14" s="147" t="s">
        <v>616</v>
      </c>
      <c r="DN14" s="147" t="s">
        <v>616</v>
      </c>
      <c r="DO14" s="147" t="s">
        <v>616</v>
      </c>
      <c r="DP14" s="147" t="s">
        <v>616</v>
      </c>
      <c r="DQ14" s="147" t="s">
        <v>616</v>
      </c>
      <c r="DR14" s="147" t="s">
        <v>616</v>
      </c>
      <c r="DS14" s="147" t="s">
        <v>616</v>
      </c>
      <c r="DT14" s="147" t="s">
        <v>616</v>
      </c>
      <c r="DU14" s="147" t="s">
        <v>616</v>
      </c>
      <c r="DV14" s="147" t="s">
        <v>616</v>
      </c>
      <c r="DW14" s="147" t="s">
        <v>616</v>
      </c>
      <c r="DX14" s="147" t="s">
        <v>616</v>
      </c>
      <c r="DY14" s="147" t="s">
        <v>616</v>
      </c>
      <c r="DZ14" s="147" t="s">
        <v>616</v>
      </c>
      <c r="EA14" s="147" t="s">
        <v>616</v>
      </c>
      <c r="EB14" s="147" t="s">
        <v>616</v>
      </c>
      <c r="EC14" s="147" t="s">
        <v>616</v>
      </c>
      <c r="ED14" s="147" t="s">
        <v>616</v>
      </c>
      <c r="EE14" s="147" t="s">
        <v>616</v>
      </c>
      <c r="EF14" s="147" t="s">
        <v>616</v>
      </c>
      <c r="EG14" s="147" t="s">
        <v>616</v>
      </c>
      <c r="EH14" s="147" t="s">
        <v>616</v>
      </c>
      <c r="EI14" s="147" t="s">
        <v>616</v>
      </c>
      <c r="EJ14" s="147" t="s">
        <v>616</v>
      </c>
      <c r="EK14" s="147" t="s">
        <v>616</v>
      </c>
      <c r="EL14" s="147" t="s">
        <v>616</v>
      </c>
      <c r="EM14" s="147" t="s">
        <v>616</v>
      </c>
      <c r="EN14" s="147" t="s">
        <v>616</v>
      </c>
      <c r="EO14" s="147" t="s">
        <v>616</v>
      </c>
      <c r="EP14" s="147" t="s">
        <v>616</v>
      </c>
      <c r="EQ14" s="147" t="s">
        <v>616</v>
      </c>
      <c r="ER14" s="147" t="s">
        <v>616</v>
      </c>
      <c r="ES14" s="147" t="s">
        <v>616</v>
      </c>
      <c r="ET14" s="147" t="s">
        <v>616</v>
      </c>
      <c r="EU14" s="147" t="s">
        <v>616</v>
      </c>
      <c r="EV14" s="147" t="s">
        <v>616</v>
      </c>
      <c r="EW14" s="147" t="s">
        <v>616</v>
      </c>
      <c r="EX14" s="147" t="s">
        <v>616</v>
      </c>
      <c r="EY14" s="147" t="s">
        <v>616</v>
      </c>
      <c r="EZ14" s="147" t="s">
        <v>616</v>
      </c>
      <c r="FA14" s="147" t="s">
        <v>616</v>
      </c>
      <c r="FB14" s="147" t="s">
        <v>616</v>
      </c>
      <c r="FC14" s="147" t="s">
        <v>616</v>
      </c>
      <c r="FD14" s="147" t="s">
        <v>616</v>
      </c>
      <c r="FE14" s="147" t="s">
        <v>616</v>
      </c>
      <c r="FF14" s="147" t="s">
        <v>616</v>
      </c>
      <c r="FG14" s="147" t="s">
        <v>616</v>
      </c>
      <c r="FH14" s="147" t="s">
        <v>616</v>
      </c>
      <c r="FI14" s="147" t="s">
        <v>616</v>
      </c>
      <c r="FJ14" s="147" t="s">
        <v>616</v>
      </c>
      <c r="FK14" s="147" t="s">
        <v>616</v>
      </c>
      <c r="FL14" s="147" t="s">
        <v>616</v>
      </c>
      <c r="FM14" s="147" t="s">
        <v>616</v>
      </c>
      <c r="FN14" s="147" t="s">
        <v>616</v>
      </c>
      <c r="FO14" s="147" t="s">
        <v>616</v>
      </c>
      <c r="FP14" s="147" t="s">
        <v>616</v>
      </c>
      <c r="FQ14" s="147" t="s">
        <v>616</v>
      </c>
      <c r="FR14" s="147" t="s">
        <v>616</v>
      </c>
      <c r="FS14" s="147" t="s">
        <v>616</v>
      </c>
      <c r="FT14" s="147" t="s">
        <v>616</v>
      </c>
      <c r="FU14" s="147" t="s">
        <v>616</v>
      </c>
      <c r="FV14" s="147" t="s">
        <v>616</v>
      </c>
      <c r="FW14" s="147" t="s">
        <v>616</v>
      </c>
      <c r="FX14" s="147" t="s">
        <v>616</v>
      </c>
      <c r="FY14" s="147" t="s">
        <v>616</v>
      </c>
      <c r="FZ14" s="147" t="s">
        <v>616</v>
      </c>
      <c r="GA14" s="147" t="s">
        <v>616</v>
      </c>
      <c r="GB14" s="147" t="s">
        <v>616</v>
      </c>
      <c r="GC14" s="147" t="s">
        <v>616</v>
      </c>
      <c r="GD14" s="147" t="s">
        <v>616</v>
      </c>
      <c r="GE14" s="147" t="s">
        <v>616</v>
      </c>
      <c r="GF14" s="147" t="s">
        <v>616</v>
      </c>
      <c r="GG14" s="147" t="s">
        <v>616</v>
      </c>
      <c r="GH14" s="147" t="s">
        <v>616</v>
      </c>
      <c r="GI14" s="147" t="s">
        <v>616</v>
      </c>
      <c r="GJ14" s="147" t="s">
        <v>616</v>
      </c>
      <c r="GK14" s="147" t="s">
        <v>616</v>
      </c>
      <c r="GL14" s="147" t="s">
        <v>616</v>
      </c>
      <c r="GM14" s="147" t="s">
        <v>616</v>
      </c>
      <c r="GN14" s="147" t="s">
        <v>616</v>
      </c>
      <c r="GO14" s="147" t="s">
        <v>616</v>
      </c>
      <c r="GP14" s="147" t="s">
        <v>616</v>
      </c>
      <c r="GQ14" s="147" t="s">
        <v>616</v>
      </c>
      <c r="GR14" s="147" t="s">
        <v>616</v>
      </c>
      <c r="GS14" s="147" t="s">
        <v>616</v>
      </c>
      <c r="GT14" s="147" t="s">
        <v>616</v>
      </c>
      <c r="GU14" s="147" t="s">
        <v>616</v>
      </c>
      <c r="GV14" s="147" t="s">
        <v>616</v>
      </c>
      <c r="GW14" s="147" t="s">
        <v>616</v>
      </c>
      <c r="GX14" s="147" t="s">
        <v>616</v>
      </c>
      <c r="GY14" s="147" t="s">
        <v>616</v>
      </c>
      <c r="GZ14" s="147" t="s">
        <v>616</v>
      </c>
      <c r="HA14" s="147" t="s">
        <v>616</v>
      </c>
      <c r="HB14" s="147" t="s">
        <v>616</v>
      </c>
      <c r="HC14" s="147" t="s">
        <v>616</v>
      </c>
      <c r="HD14" s="147" t="s">
        <v>616</v>
      </c>
      <c r="HE14" s="147" t="s">
        <v>616</v>
      </c>
      <c r="HF14" s="147" t="s">
        <v>616</v>
      </c>
      <c r="HG14" s="147" t="s">
        <v>616</v>
      </c>
      <c r="HH14" s="147" t="s">
        <v>616</v>
      </c>
      <c r="HI14" s="147" t="s">
        <v>616</v>
      </c>
      <c r="HJ14" s="147" t="s">
        <v>616</v>
      </c>
      <c r="HK14" s="147" t="s">
        <v>616</v>
      </c>
      <c r="HL14" s="147" t="s">
        <v>616</v>
      </c>
      <c r="HM14" s="147" t="s">
        <v>616</v>
      </c>
      <c r="HN14" s="147" t="s">
        <v>616</v>
      </c>
      <c r="HO14" s="147" t="s">
        <v>616</v>
      </c>
      <c r="HP14" s="147" t="s">
        <v>616</v>
      </c>
      <c r="HQ14" s="147" t="s">
        <v>616</v>
      </c>
      <c r="HR14" s="147" t="s">
        <v>616</v>
      </c>
      <c r="HS14" s="147" t="s">
        <v>616</v>
      </c>
      <c r="HT14" s="147" t="s">
        <v>616</v>
      </c>
      <c r="HU14" s="147" t="s">
        <v>616</v>
      </c>
      <c r="HV14" s="147" t="s">
        <v>616</v>
      </c>
      <c r="HW14" s="147" t="s">
        <v>616</v>
      </c>
      <c r="HX14" s="147" t="s">
        <v>616</v>
      </c>
      <c r="HY14" s="147" t="s">
        <v>616</v>
      </c>
      <c r="HZ14" s="147" t="s">
        <v>616</v>
      </c>
      <c r="IA14" s="147" t="s">
        <v>616</v>
      </c>
      <c r="IB14" s="147" t="s">
        <v>616</v>
      </c>
      <c r="IC14" s="147" t="s">
        <v>616</v>
      </c>
      <c r="ID14" s="147" t="s">
        <v>616</v>
      </c>
      <c r="IE14" s="42" t="s">
        <v>632</v>
      </c>
      <c r="IF14" s="147" t="s">
        <v>616</v>
      </c>
      <c r="IG14" s="42" t="s">
        <v>632</v>
      </c>
      <c r="IH14" s="42" t="s">
        <v>632</v>
      </c>
      <c r="II14" s="144" t="s">
        <v>1081</v>
      </c>
      <c r="IJ14" s="144" t="s">
        <v>1081</v>
      </c>
      <c r="IK14" s="147" t="s">
        <v>616</v>
      </c>
      <c r="IL14" s="147" t="s">
        <v>616</v>
      </c>
      <c r="IM14" s="147" t="s">
        <v>616</v>
      </c>
      <c r="IN14" s="147" t="s">
        <v>616</v>
      </c>
      <c r="IO14" s="147" t="s">
        <v>616</v>
      </c>
      <c r="IP14" s="147" t="s">
        <v>616</v>
      </c>
      <c r="IQ14" s="147" t="s">
        <v>616</v>
      </c>
      <c r="IR14" s="147" t="s">
        <v>616</v>
      </c>
      <c r="IS14" s="147" t="s">
        <v>616</v>
      </c>
      <c r="IT14" s="147" t="s">
        <v>616</v>
      </c>
      <c r="IU14" s="147" t="s">
        <v>616</v>
      </c>
      <c r="IV14" s="144" t="s">
        <v>1081</v>
      </c>
      <c r="IW14" s="147" t="s">
        <v>616</v>
      </c>
      <c r="IX14" s="144" t="s">
        <v>1081</v>
      </c>
      <c r="IY14" s="147" t="s">
        <v>616</v>
      </c>
      <c r="IZ14" s="147" t="s">
        <v>616</v>
      </c>
      <c r="JA14" s="147" t="s">
        <v>616</v>
      </c>
      <c r="JB14" s="147" t="s">
        <v>616</v>
      </c>
      <c r="JC14" s="147" t="s">
        <v>616</v>
      </c>
      <c r="JD14" s="147" t="s">
        <v>616</v>
      </c>
      <c r="JE14" s="147" t="s">
        <v>616</v>
      </c>
      <c r="JF14" s="147" t="s">
        <v>616</v>
      </c>
      <c r="JG14" s="147" t="s">
        <v>616</v>
      </c>
      <c r="JH14" s="147" t="s">
        <v>616</v>
      </c>
      <c r="JI14" s="147" t="s">
        <v>616</v>
      </c>
      <c r="JJ14" s="147" t="s">
        <v>616</v>
      </c>
      <c r="JK14" s="147" t="s">
        <v>616</v>
      </c>
      <c r="JL14" s="147" t="s">
        <v>616</v>
      </c>
      <c r="JM14" s="147" t="s">
        <v>616</v>
      </c>
      <c r="JN14" s="147" t="s">
        <v>616</v>
      </c>
      <c r="JO14" s="147" t="s">
        <v>616</v>
      </c>
      <c r="JP14" s="147" t="s">
        <v>616</v>
      </c>
      <c r="JQ14" s="147" t="s">
        <v>616</v>
      </c>
      <c r="JR14" s="147" t="s">
        <v>616</v>
      </c>
      <c r="JS14" s="147" t="s">
        <v>616</v>
      </c>
      <c r="JT14" s="147" t="s">
        <v>616</v>
      </c>
      <c r="JU14" s="147" t="s">
        <v>616</v>
      </c>
      <c r="JV14" s="147" t="s">
        <v>616</v>
      </c>
      <c r="JW14" s="147" t="s">
        <v>616</v>
      </c>
      <c r="JX14" s="147" t="s">
        <v>616</v>
      </c>
      <c r="JY14" s="147" t="s">
        <v>616</v>
      </c>
      <c r="JZ14" s="147" t="s">
        <v>616</v>
      </c>
      <c r="KA14" s="147" t="s">
        <v>616</v>
      </c>
      <c r="KB14" s="147" t="s">
        <v>616</v>
      </c>
      <c r="KC14" s="147" t="s">
        <v>616</v>
      </c>
      <c r="KD14" s="147" t="s">
        <v>616</v>
      </c>
      <c r="KE14" s="147" t="s">
        <v>616</v>
      </c>
    </row>
    <row r="15" spans="1:291" ht="12">
      <c r="A15" s="3">
        <v>72036</v>
      </c>
      <c r="B15" s="2" t="s">
        <v>909</v>
      </c>
      <c r="C15" s="29">
        <v>757.06</v>
      </c>
      <c r="D15" s="30">
        <v>325654</v>
      </c>
      <c r="E15" s="37">
        <v>13.3</v>
      </c>
      <c r="F15" s="37">
        <v>64.2</v>
      </c>
      <c r="G15" s="37">
        <v>22.5</v>
      </c>
      <c r="H15" s="32">
        <v>15848</v>
      </c>
      <c r="I15" s="32">
        <v>33560</v>
      </c>
      <c r="J15" s="32">
        <v>53427</v>
      </c>
      <c r="K15" s="40">
        <v>36386</v>
      </c>
      <c r="L15" s="32">
        <v>133614</v>
      </c>
      <c r="M15" s="32">
        <v>1167</v>
      </c>
      <c r="N15" s="32">
        <v>11335</v>
      </c>
      <c r="O15" s="32">
        <v>10975</v>
      </c>
      <c r="P15" s="38">
        <v>328135</v>
      </c>
      <c r="Q15" s="32">
        <v>338712</v>
      </c>
      <c r="R15" s="32">
        <v>357979</v>
      </c>
      <c r="S15" s="40">
        <v>1003012</v>
      </c>
      <c r="T15" s="40">
        <v>1177021</v>
      </c>
      <c r="U15" s="40">
        <v>296656</v>
      </c>
      <c r="V15" s="40">
        <v>882117</v>
      </c>
      <c r="W15" s="40">
        <v>28</v>
      </c>
      <c r="X15" s="40">
        <v>32</v>
      </c>
      <c r="Y15" s="40">
        <v>3</v>
      </c>
      <c r="Z15" s="40">
        <v>91175</v>
      </c>
      <c r="AA15" s="29">
        <v>2187</v>
      </c>
      <c r="AB15" s="57">
        <v>1827</v>
      </c>
      <c r="AC15" s="40">
        <v>2504</v>
      </c>
      <c r="AD15" s="40">
        <v>439739</v>
      </c>
      <c r="AE15" s="40" t="s">
        <v>534</v>
      </c>
      <c r="AF15" s="40">
        <v>33</v>
      </c>
      <c r="AG15" s="40">
        <v>4947</v>
      </c>
      <c r="AH15" s="40">
        <v>61</v>
      </c>
      <c r="AI15" s="40">
        <v>17235</v>
      </c>
      <c r="AJ15" s="40">
        <v>984</v>
      </c>
      <c r="AK15" s="40">
        <v>32</v>
      </c>
      <c r="AL15" s="40">
        <v>28</v>
      </c>
      <c r="AM15" s="40">
        <v>9543</v>
      </c>
      <c r="AN15" s="40">
        <v>615</v>
      </c>
      <c r="AO15" s="40">
        <v>2</v>
      </c>
      <c r="AP15" s="40">
        <v>245</v>
      </c>
      <c r="AQ15" s="40">
        <v>12</v>
      </c>
      <c r="AR15" s="40">
        <v>10</v>
      </c>
      <c r="AS15" s="42">
        <v>80.400000000000006</v>
      </c>
      <c r="AT15" s="40">
        <v>125.1</v>
      </c>
      <c r="AU15" s="40">
        <v>115.1</v>
      </c>
      <c r="AV15" s="40">
        <v>23</v>
      </c>
      <c r="AW15" s="40">
        <v>23</v>
      </c>
      <c r="AX15" s="40">
        <v>2</v>
      </c>
      <c r="AY15" s="40">
        <v>2</v>
      </c>
      <c r="AZ15" s="40">
        <v>2</v>
      </c>
      <c r="BA15" s="40">
        <v>5</v>
      </c>
      <c r="BB15" s="40">
        <v>0</v>
      </c>
      <c r="BC15" s="40">
        <v>6</v>
      </c>
      <c r="BD15" s="40">
        <v>27006</v>
      </c>
      <c r="BE15" s="40">
        <v>2</v>
      </c>
      <c r="BF15" s="40">
        <v>36000</v>
      </c>
      <c r="BG15" s="40">
        <v>3</v>
      </c>
      <c r="BH15" s="40">
        <v>70200</v>
      </c>
      <c r="BI15" s="40">
        <v>3</v>
      </c>
      <c r="BJ15" s="40">
        <v>2052</v>
      </c>
      <c r="BK15" s="42" t="s">
        <v>534</v>
      </c>
      <c r="BL15" s="40">
        <v>1</v>
      </c>
      <c r="BM15" s="40">
        <v>3</v>
      </c>
      <c r="BN15" s="40">
        <v>471</v>
      </c>
      <c r="BO15" s="40">
        <v>5688</v>
      </c>
      <c r="BP15" s="144" t="s">
        <v>1081</v>
      </c>
      <c r="BQ15" s="45">
        <v>1.33</v>
      </c>
      <c r="BR15" s="42">
        <v>34.5</v>
      </c>
      <c r="BS15" s="45">
        <v>8.0500000000000007</v>
      </c>
      <c r="BT15" s="42">
        <v>60.79</v>
      </c>
      <c r="BU15" s="40">
        <v>22</v>
      </c>
      <c r="BV15" s="40">
        <v>5910</v>
      </c>
      <c r="BW15" s="40">
        <v>244</v>
      </c>
      <c r="BX15" s="40">
        <v>796</v>
      </c>
      <c r="BY15" s="40">
        <v>3057</v>
      </c>
      <c r="BZ15" s="40">
        <v>855</v>
      </c>
      <c r="CA15" s="40">
        <v>330</v>
      </c>
      <c r="CB15" s="40">
        <v>464</v>
      </c>
      <c r="CC15" s="58">
        <v>1.45</v>
      </c>
      <c r="CD15" s="40">
        <v>0</v>
      </c>
      <c r="CE15" s="40">
        <v>3</v>
      </c>
      <c r="CF15" s="40">
        <v>47</v>
      </c>
      <c r="CG15" s="40">
        <v>2</v>
      </c>
      <c r="CH15" s="40">
        <v>1</v>
      </c>
      <c r="CI15" s="40">
        <v>70</v>
      </c>
      <c r="CJ15" s="40">
        <v>17</v>
      </c>
      <c r="CK15" s="40">
        <v>1127</v>
      </c>
      <c r="CL15" s="40">
        <v>10</v>
      </c>
      <c r="CM15" s="40">
        <v>789</v>
      </c>
      <c r="CN15" s="40">
        <v>41</v>
      </c>
      <c r="CO15" s="40">
        <v>567</v>
      </c>
      <c r="CP15" s="40">
        <v>8</v>
      </c>
      <c r="CQ15" s="40">
        <v>96</v>
      </c>
      <c r="CR15" s="40">
        <v>26</v>
      </c>
      <c r="CS15" s="40">
        <v>645</v>
      </c>
      <c r="CT15" s="40">
        <v>8091</v>
      </c>
      <c r="CU15" s="40">
        <v>1118</v>
      </c>
      <c r="CV15" s="40">
        <v>1791</v>
      </c>
      <c r="CW15" s="40">
        <v>766079.68</v>
      </c>
      <c r="CX15" s="40">
        <v>236218.73199999999</v>
      </c>
      <c r="CY15" s="40">
        <v>469120.29100000003</v>
      </c>
      <c r="CZ15" s="40">
        <v>73374</v>
      </c>
      <c r="DA15" s="40">
        <v>17</v>
      </c>
      <c r="DB15" s="40">
        <v>13068</v>
      </c>
      <c r="DC15" s="40">
        <v>1756</v>
      </c>
      <c r="DD15" s="40">
        <v>1112</v>
      </c>
      <c r="DE15" s="40">
        <v>98</v>
      </c>
      <c r="DF15" s="40">
        <v>1953</v>
      </c>
      <c r="DG15" s="40">
        <v>10923</v>
      </c>
      <c r="DH15" s="40">
        <v>12136</v>
      </c>
      <c r="DI15" s="40">
        <v>2323</v>
      </c>
      <c r="DJ15" s="40">
        <v>1614</v>
      </c>
      <c r="DK15" s="40">
        <v>269</v>
      </c>
      <c r="DL15" s="40">
        <v>209</v>
      </c>
      <c r="DM15" s="40" t="s">
        <v>534</v>
      </c>
      <c r="DN15" s="40">
        <v>1826</v>
      </c>
      <c r="DO15" s="40">
        <v>12</v>
      </c>
      <c r="DP15" s="40">
        <v>11162</v>
      </c>
      <c r="DQ15" s="40">
        <v>39</v>
      </c>
      <c r="DR15" s="40">
        <v>3099</v>
      </c>
      <c r="DS15" s="40">
        <v>3275</v>
      </c>
      <c r="DT15" s="40">
        <v>9</v>
      </c>
      <c r="DU15" s="40">
        <v>466</v>
      </c>
      <c r="DV15" s="40">
        <v>28</v>
      </c>
      <c r="DW15" s="40">
        <v>33</v>
      </c>
      <c r="DX15" s="42">
        <v>23.2</v>
      </c>
      <c r="DY15" s="40">
        <v>25</v>
      </c>
      <c r="DZ15" s="40">
        <v>32</v>
      </c>
      <c r="EA15" s="40">
        <v>654</v>
      </c>
      <c r="EB15" s="40">
        <v>140</v>
      </c>
      <c r="EC15" s="40">
        <v>120</v>
      </c>
      <c r="ED15" s="40">
        <v>2220</v>
      </c>
      <c r="EE15" s="40">
        <v>2694</v>
      </c>
      <c r="EF15" s="42">
        <v>96.5</v>
      </c>
      <c r="EG15" s="42">
        <v>93.9</v>
      </c>
      <c r="EH15" s="40">
        <v>75</v>
      </c>
      <c r="EI15" s="42">
        <v>9.5</v>
      </c>
      <c r="EJ15" s="40">
        <v>83984</v>
      </c>
      <c r="EK15" s="42">
        <v>32.9</v>
      </c>
      <c r="EL15" s="40">
        <v>305449</v>
      </c>
      <c r="EM15" s="59">
        <v>0.8</v>
      </c>
      <c r="EN15" s="40">
        <v>444</v>
      </c>
      <c r="EO15" s="40">
        <v>17</v>
      </c>
      <c r="EP15" s="60">
        <v>2519</v>
      </c>
      <c r="EQ15" s="40">
        <v>75</v>
      </c>
      <c r="ER15" s="40">
        <v>1494</v>
      </c>
      <c r="ES15" s="61">
        <v>92</v>
      </c>
      <c r="ET15" s="40">
        <v>155833</v>
      </c>
      <c r="EU15" s="40">
        <v>23696</v>
      </c>
      <c r="EV15" s="40">
        <v>245</v>
      </c>
      <c r="EW15" s="40">
        <v>125518</v>
      </c>
      <c r="EX15" s="40">
        <v>110173</v>
      </c>
      <c r="EY15" s="40">
        <v>10167</v>
      </c>
      <c r="EZ15" s="40">
        <v>5178</v>
      </c>
      <c r="FA15" s="40">
        <v>6619</v>
      </c>
      <c r="FB15" s="42">
        <v>12.1</v>
      </c>
      <c r="FC15" s="40">
        <v>319</v>
      </c>
      <c r="FD15" s="42">
        <v>11</v>
      </c>
      <c r="FE15" s="40">
        <v>5825</v>
      </c>
      <c r="FF15" s="40">
        <v>17</v>
      </c>
      <c r="FG15" s="40">
        <v>149</v>
      </c>
      <c r="FH15" s="40">
        <v>383</v>
      </c>
      <c r="FI15" s="62">
        <v>25</v>
      </c>
      <c r="FJ15" s="62">
        <v>558</v>
      </c>
      <c r="FK15" s="45">
        <v>57</v>
      </c>
      <c r="FL15" s="42">
        <v>96.7</v>
      </c>
      <c r="FM15" s="42">
        <v>91.1</v>
      </c>
      <c r="FN15" s="42">
        <v>71.2</v>
      </c>
      <c r="FO15" s="42">
        <v>35.299999999999997</v>
      </c>
      <c r="FP15" s="40">
        <v>116</v>
      </c>
      <c r="FQ15" s="40">
        <v>18</v>
      </c>
      <c r="FR15" s="40">
        <v>89</v>
      </c>
      <c r="FS15" s="40">
        <v>1889</v>
      </c>
      <c r="FT15" s="40">
        <v>13</v>
      </c>
      <c r="FU15" s="40">
        <v>3258</v>
      </c>
      <c r="FV15" s="40">
        <v>1692</v>
      </c>
      <c r="FW15" s="40">
        <v>4</v>
      </c>
      <c r="FX15" s="40">
        <v>3331191</v>
      </c>
      <c r="FY15" s="40">
        <v>5487</v>
      </c>
      <c r="FZ15" s="40" t="s">
        <v>534</v>
      </c>
      <c r="GA15" s="40" t="s">
        <v>534</v>
      </c>
      <c r="GB15" s="40">
        <v>15927</v>
      </c>
      <c r="GC15" s="40">
        <v>62</v>
      </c>
      <c r="GD15" s="40">
        <v>2724</v>
      </c>
      <c r="GE15" s="40">
        <v>13141</v>
      </c>
      <c r="GF15" s="40">
        <v>155367</v>
      </c>
      <c r="GG15" s="40">
        <v>601</v>
      </c>
      <c r="GH15" s="40">
        <v>34892</v>
      </c>
      <c r="GI15" s="40">
        <v>119874</v>
      </c>
      <c r="GJ15" s="40">
        <v>1068</v>
      </c>
      <c r="GK15" s="40">
        <v>9943</v>
      </c>
      <c r="GL15" s="40">
        <v>763128</v>
      </c>
      <c r="GM15" s="40">
        <v>2139</v>
      </c>
      <c r="GN15" s="40">
        <v>16270</v>
      </c>
      <c r="GO15" s="40">
        <v>340623</v>
      </c>
      <c r="GP15" s="40">
        <v>444</v>
      </c>
      <c r="GQ15" s="40">
        <v>18686</v>
      </c>
      <c r="GR15" s="39">
        <v>841081.18</v>
      </c>
      <c r="GS15" s="40">
        <v>434</v>
      </c>
      <c r="GT15" s="40">
        <v>13132</v>
      </c>
      <c r="GU15" s="40">
        <v>683358</v>
      </c>
      <c r="GV15" s="59">
        <v>159.07</v>
      </c>
      <c r="GW15" s="40">
        <v>8143.7</v>
      </c>
      <c r="GX15" s="40">
        <v>7676</v>
      </c>
      <c r="GY15" s="40">
        <v>5746</v>
      </c>
      <c r="GZ15" s="34">
        <v>344</v>
      </c>
      <c r="HA15" s="40">
        <v>507</v>
      </c>
      <c r="HB15" s="40">
        <v>3279317</v>
      </c>
      <c r="HC15" s="40">
        <v>25806566</v>
      </c>
      <c r="HD15" s="40">
        <v>2066595</v>
      </c>
      <c r="HE15" s="40">
        <v>2576473</v>
      </c>
      <c r="HF15" s="40">
        <v>417139</v>
      </c>
      <c r="HG15" s="40">
        <v>6501</v>
      </c>
      <c r="HH15" s="40">
        <v>6260</v>
      </c>
      <c r="HI15" s="40">
        <v>204080</v>
      </c>
      <c r="HJ15" s="40">
        <v>139460</v>
      </c>
      <c r="HK15" s="32">
        <v>7486</v>
      </c>
      <c r="HL15" s="32">
        <v>5675285</v>
      </c>
      <c r="HM15" s="32" t="s">
        <v>534</v>
      </c>
      <c r="HN15" s="32">
        <v>117</v>
      </c>
      <c r="HO15" s="32" t="s">
        <v>534</v>
      </c>
      <c r="HP15" s="32">
        <v>22</v>
      </c>
      <c r="HQ15" s="32" t="s">
        <v>534</v>
      </c>
      <c r="HR15" s="32">
        <v>145858</v>
      </c>
      <c r="HS15" s="32">
        <v>197912</v>
      </c>
      <c r="HT15" s="32">
        <v>267</v>
      </c>
      <c r="HU15" s="40" t="s">
        <v>534</v>
      </c>
      <c r="HV15" s="45">
        <v>46.91</v>
      </c>
      <c r="HW15" s="32">
        <v>239496</v>
      </c>
      <c r="HX15" s="126">
        <v>4</v>
      </c>
      <c r="HY15" s="45">
        <v>4.7</v>
      </c>
      <c r="HZ15" s="45">
        <v>4.4000000000000004</v>
      </c>
      <c r="IA15" s="40">
        <v>1780.5</v>
      </c>
      <c r="IB15" s="40">
        <v>1704.6</v>
      </c>
      <c r="IC15" s="40">
        <v>0</v>
      </c>
      <c r="ID15" s="42">
        <v>92.5</v>
      </c>
      <c r="IE15" s="42" t="s">
        <v>632</v>
      </c>
      <c r="IF15" s="42">
        <v>69.3</v>
      </c>
      <c r="IG15" s="42" t="s">
        <v>632</v>
      </c>
      <c r="IH15" s="42" t="s">
        <v>632</v>
      </c>
      <c r="II15" s="144" t="s">
        <v>1081</v>
      </c>
      <c r="IJ15" s="144" t="s">
        <v>1081</v>
      </c>
      <c r="IK15" s="42">
        <v>65.8</v>
      </c>
      <c r="IL15" s="122">
        <v>0.73199999999999998</v>
      </c>
      <c r="IM15" s="99">
        <v>86.5</v>
      </c>
      <c r="IN15" s="123">
        <v>5.9</v>
      </c>
      <c r="IO15" s="99">
        <v>6.2</v>
      </c>
      <c r="IP15" s="36">
        <v>87257631</v>
      </c>
      <c r="IQ15" s="124">
        <v>44.5</v>
      </c>
      <c r="IR15" s="124">
        <v>31.5</v>
      </c>
      <c r="IS15" s="98" t="s">
        <v>534</v>
      </c>
      <c r="IT15" s="98" t="s">
        <v>534</v>
      </c>
      <c r="IU15" s="124" t="s">
        <v>534</v>
      </c>
      <c r="IV15" s="144" t="s">
        <v>1081</v>
      </c>
      <c r="IW15" s="36">
        <v>2041</v>
      </c>
      <c r="IX15" s="144" t="s">
        <v>1081</v>
      </c>
      <c r="IY15" s="124">
        <v>30.9</v>
      </c>
      <c r="IZ15" s="98">
        <v>67587</v>
      </c>
      <c r="JA15" s="98">
        <v>600</v>
      </c>
      <c r="JB15" s="98">
        <v>1074</v>
      </c>
      <c r="JC15" s="98">
        <v>5191</v>
      </c>
      <c r="JD15" s="98">
        <v>6563</v>
      </c>
      <c r="JE15" s="98">
        <v>6909</v>
      </c>
      <c r="JF15" s="98">
        <v>7439</v>
      </c>
      <c r="JG15" s="98">
        <v>7163</v>
      </c>
      <c r="JH15" s="98">
        <v>7655</v>
      </c>
      <c r="JI15" s="98">
        <v>7817</v>
      </c>
      <c r="JJ15" s="98">
        <v>7372</v>
      </c>
      <c r="JK15" s="98">
        <v>5189</v>
      </c>
      <c r="JL15" s="98">
        <v>2212</v>
      </c>
      <c r="JM15" s="98">
        <v>1272</v>
      </c>
      <c r="JN15" s="98">
        <v>749</v>
      </c>
      <c r="JO15" s="98">
        <v>359</v>
      </c>
      <c r="JP15" s="98">
        <v>114</v>
      </c>
      <c r="JQ15" s="98">
        <v>7532</v>
      </c>
      <c r="JR15" s="98">
        <v>6906</v>
      </c>
      <c r="JS15" s="98">
        <v>8490</v>
      </c>
      <c r="JT15" s="98">
        <v>9918</v>
      </c>
      <c r="JU15" s="98">
        <v>10866</v>
      </c>
      <c r="JV15" s="98">
        <v>9829</v>
      </c>
      <c r="JW15" s="98">
        <v>9872</v>
      </c>
      <c r="JX15" s="98">
        <v>10417</v>
      </c>
      <c r="JY15" s="98">
        <v>11347</v>
      </c>
      <c r="JZ15" s="98">
        <v>11476</v>
      </c>
      <c r="KA15" s="98">
        <v>8841</v>
      </c>
      <c r="KB15" s="98">
        <v>8247</v>
      </c>
      <c r="KC15" s="98">
        <v>7932</v>
      </c>
      <c r="KD15" s="98">
        <v>6597</v>
      </c>
      <c r="KE15" s="98">
        <v>6172</v>
      </c>
    </row>
    <row r="16" spans="1:291" ht="12">
      <c r="A16" s="3">
        <v>72044</v>
      </c>
      <c r="B16" s="2" t="s">
        <v>910</v>
      </c>
      <c r="C16" s="29">
        <v>1231.3499999999999</v>
      </c>
      <c r="D16" s="38">
        <v>333710</v>
      </c>
      <c r="E16" s="63">
        <v>12.6</v>
      </c>
      <c r="F16" s="63">
        <v>60.6</v>
      </c>
      <c r="G16" s="63">
        <v>26.8</v>
      </c>
      <c r="H16" s="38">
        <v>14950</v>
      </c>
      <c r="I16" s="38">
        <v>32381</v>
      </c>
      <c r="J16" s="38">
        <v>52547</v>
      </c>
      <c r="K16" s="39">
        <v>45567</v>
      </c>
      <c r="L16" s="38">
        <v>141383</v>
      </c>
      <c r="M16" s="38">
        <v>1622</v>
      </c>
      <c r="N16" s="38">
        <v>7225</v>
      </c>
      <c r="O16" s="38">
        <v>7633</v>
      </c>
      <c r="P16" s="38">
        <v>324370</v>
      </c>
      <c r="Q16" s="32">
        <v>342249</v>
      </c>
      <c r="R16" s="32">
        <v>340569</v>
      </c>
      <c r="S16" s="40">
        <v>855183</v>
      </c>
      <c r="T16" s="40">
        <v>1683529</v>
      </c>
      <c r="U16" s="40">
        <v>641755</v>
      </c>
      <c r="V16" s="40">
        <v>713017</v>
      </c>
      <c r="W16" s="40">
        <v>3</v>
      </c>
      <c r="X16" s="40">
        <v>42</v>
      </c>
      <c r="Y16" s="40">
        <v>1</v>
      </c>
      <c r="Z16" s="40">
        <v>20618</v>
      </c>
      <c r="AA16" s="29">
        <v>2270</v>
      </c>
      <c r="AB16" s="45">
        <v>1058</v>
      </c>
      <c r="AC16" s="40">
        <v>5318</v>
      </c>
      <c r="AD16" s="40">
        <v>404293</v>
      </c>
      <c r="AE16" s="40">
        <v>0</v>
      </c>
      <c r="AF16" s="40">
        <v>57</v>
      </c>
      <c r="AG16" s="40">
        <v>4956</v>
      </c>
      <c r="AH16" s="40">
        <v>71</v>
      </c>
      <c r="AI16" s="40">
        <v>18152</v>
      </c>
      <c r="AJ16" s="40">
        <v>932</v>
      </c>
      <c r="AK16" s="40">
        <v>38</v>
      </c>
      <c r="AL16" s="40">
        <v>42</v>
      </c>
      <c r="AM16" s="40">
        <v>9892</v>
      </c>
      <c r="AN16" s="40">
        <v>685</v>
      </c>
      <c r="AO16" s="40">
        <v>3</v>
      </c>
      <c r="AP16" s="40">
        <v>235</v>
      </c>
      <c r="AQ16" s="40">
        <v>11</v>
      </c>
      <c r="AR16" s="40">
        <v>2</v>
      </c>
      <c r="AS16" s="42">
        <v>77.2</v>
      </c>
      <c r="AT16" s="40">
        <v>128.6</v>
      </c>
      <c r="AU16" s="40">
        <v>106.1</v>
      </c>
      <c r="AV16" s="40">
        <v>10</v>
      </c>
      <c r="AW16" s="40">
        <v>16</v>
      </c>
      <c r="AX16" s="40">
        <v>4</v>
      </c>
      <c r="AY16" s="40">
        <v>8</v>
      </c>
      <c r="AZ16" s="40">
        <v>8</v>
      </c>
      <c r="BA16" s="40">
        <v>13</v>
      </c>
      <c r="BB16" s="40">
        <v>6</v>
      </c>
      <c r="BC16" s="40">
        <v>9</v>
      </c>
      <c r="BD16" s="40">
        <v>25641</v>
      </c>
      <c r="BE16" s="40">
        <v>2</v>
      </c>
      <c r="BF16" s="40">
        <v>40701</v>
      </c>
      <c r="BG16" s="40">
        <v>3</v>
      </c>
      <c r="BH16" s="40">
        <v>124825</v>
      </c>
      <c r="BI16" s="40">
        <v>2</v>
      </c>
      <c r="BJ16" s="40">
        <v>3741</v>
      </c>
      <c r="BK16" s="42">
        <v>39.200000000000003</v>
      </c>
      <c r="BL16" s="40">
        <v>1</v>
      </c>
      <c r="BM16" s="40">
        <v>2</v>
      </c>
      <c r="BN16" s="40">
        <v>165</v>
      </c>
      <c r="BO16" s="40">
        <v>1924</v>
      </c>
      <c r="BP16" s="144" t="s">
        <v>1081</v>
      </c>
      <c r="BQ16" s="45">
        <v>1.52</v>
      </c>
      <c r="BR16" s="42">
        <v>46.8</v>
      </c>
      <c r="BS16" s="45">
        <v>7.14</v>
      </c>
      <c r="BT16" s="42">
        <v>60.69</v>
      </c>
      <c r="BU16" s="40">
        <v>26</v>
      </c>
      <c r="BV16" s="40">
        <v>4931</v>
      </c>
      <c r="BW16" s="40">
        <v>269</v>
      </c>
      <c r="BX16" s="40">
        <v>535</v>
      </c>
      <c r="BY16" s="40">
        <v>4076</v>
      </c>
      <c r="BZ16" s="40">
        <v>1103</v>
      </c>
      <c r="CA16" s="40">
        <v>439</v>
      </c>
      <c r="CB16" s="40">
        <v>733</v>
      </c>
      <c r="CC16" s="58">
        <v>1.37</v>
      </c>
      <c r="CD16" s="40">
        <v>0</v>
      </c>
      <c r="CE16" s="40">
        <v>5</v>
      </c>
      <c r="CF16" s="40">
        <v>28</v>
      </c>
      <c r="CG16" s="40">
        <v>4</v>
      </c>
      <c r="CH16" s="40">
        <v>2</v>
      </c>
      <c r="CI16" s="40">
        <v>180</v>
      </c>
      <c r="CJ16" s="40">
        <v>15</v>
      </c>
      <c r="CK16" s="40">
        <v>1190</v>
      </c>
      <c r="CL16" s="40">
        <v>12</v>
      </c>
      <c r="CM16" s="40">
        <v>1189</v>
      </c>
      <c r="CN16" s="40">
        <v>39</v>
      </c>
      <c r="CO16" s="40">
        <v>549</v>
      </c>
      <c r="CP16" s="40">
        <v>23</v>
      </c>
      <c r="CQ16" s="40">
        <v>258</v>
      </c>
      <c r="CR16" s="40">
        <v>24</v>
      </c>
      <c r="CS16" s="40">
        <v>588</v>
      </c>
      <c r="CT16" s="40">
        <v>11912</v>
      </c>
      <c r="CU16" s="40">
        <v>1398</v>
      </c>
      <c r="CV16" s="40">
        <v>2457</v>
      </c>
      <c r="CW16" s="40">
        <v>1129450.4169999999</v>
      </c>
      <c r="CX16" s="40">
        <v>295474.77600000001</v>
      </c>
      <c r="CY16" s="40">
        <v>648172.55000000005</v>
      </c>
      <c r="CZ16" s="40">
        <v>89410</v>
      </c>
      <c r="DA16" s="40">
        <v>7</v>
      </c>
      <c r="DB16" s="40">
        <v>18160</v>
      </c>
      <c r="DC16" s="40">
        <v>2309</v>
      </c>
      <c r="DD16" s="40">
        <v>2207</v>
      </c>
      <c r="DE16" s="40">
        <v>151</v>
      </c>
      <c r="DF16" s="40">
        <v>1220</v>
      </c>
      <c r="DG16" s="40">
        <v>6709</v>
      </c>
      <c r="DH16" s="40">
        <v>17150</v>
      </c>
      <c r="DI16" s="40">
        <v>2210</v>
      </c>
      <c r="DJ16" s="40">
        <v>1720</v>
      </c>
      <c r="DK16" s="40">
        <v>303</v>
      </c>
      <c r="DL16" s="40">
        <v>320</v>
      </c>
      <c r="DM16" s="40">
        <v>11</v>
      </c>
      <c r="DN16" s="40">
        <v>1297</v>
      </c>
      <c r="DO16" s="40">
        <v>34</v>
      </c>
      <c r="DP16" s="40">
        <v>19324</v>
      </c>
      <c r="DQ16" s="40">
        <v>61</v>
      </c>
      <c r="DR16" s="40">
        <v>5690</v>
      </c>
      <c r="DS16" s="40">
        <v>4953</v>
      </c>
      <c r="DT16" s="40">
        <v>0</v>
      </c>
      <c r="DU16" s="40">
        <v>858</v>
      </c>
      <c r="DV16" s="40">
        <v>38</v>
      </c>
      <c r="DW16" s="40">
        <v>27</v>
      </c>
      <c r="DX16" s="42">
        <v>15.7</v>
      </c>
      <c r="DY16" s="40">
        <v>56</v>
      </c>
      <c r="DZ16" s="40">
        <v>192</v>
      </c>
      <c r="EA16" s="40">
        <v>452</v>
      </c>
      <c r="EB16" s="40">
        <v>326</v>
      </c>
      <c r="EC16" s="40">
        <v>77</v>
      </c>
      <c r="ED16" s="40">
        <v>2394</v>
      </c>
      <c r="EE16" s="40">
        <v>2511</v>
      </c>
      <c r="EF16" s="42">
        <v>92.6</v>
      </c>
      <c r="EG16" s="42">
        <v>91.7</v>
      </c>
      <c r="EH16" s="40">
        <v>49</v>
      </c>
      <c r="EI16" s="42">
        <v>12.8</v>
      </c>
      <c r="EJ16" s="40">
        <v>86622</v>
      </c>
      <c r="EK16" s="42">
        <v>26.9</v>
      </c>
      <c r="EL16" s="40">
        <v>348587</v>
      </c>
      <c r="EM16" s="64">
        <v>-3.79</v>
      </c>
      <c r="EN16" s="40">
        <v>289</v>
      </c>
      <c r="EO16" s="40">
        <v>16</v>
      </c>
      <c r="EP16" s="60">
        <v>2756</v>
      </c>
      <c r="EQ16" s="40">
        <v>118</v>
      </c>
      <c r="ER16" s="40">
        <v>1571</v>
      </c>
      <c r="ES16" s="40">
        <v>100</v>
      </c>
      <c r="ET16" s="40">
        <v>137946</v>
      </c>
      <c r="EU16" s="40">
        <v>6498</v>
      </c>
      <c r="EV16" s="40">
        <v>8</v>
      </c>
      <c r="EW16" s="40">
        <v>119816</v>
      </c>
      <c r="EX16" s="40">
        <v>106831</v>
      </c>
      <c r="EY16" s="40">
        <v>10379</v>
      </c>
      <c r="EZ16" s="40">
        <v>2606</v>
      </c>
      <c r="FA16" s="40">
        <v>11632</v>
      </c>
      <c r="FB16" s="42">
        <v>18.3</v>
      </c>
      <c r="FC16" s="40">
        <v>247</v>
      </c>
      <c r="FD16" s="42">
        <v>14.5</v>
      </c>
      <c r="FE16" s="40">
        <v>10875</v>
      </c>
      <c r="FF16" s="40">
        <v>199</v>
      </c>
      <c r="FG16" s="40">
        <v>171</v>
      </c>
      <c r="FH16" s="40">
        <v>2005</v>
      </c>
      <c r="FI16" s="62">
        <v>14</v>
      </c>
      <c r="FJ16" s="62">
        <v>439</v>
      </c>
      <c r="FK16" s="45">
        <v>67.05</v>
      </c>
      <c r="FL16" s="42">
        <v>99.8</v>
      </c>
      <c r="FM16" s="42">
        <v>85.1</v>
      </c>
      <c r="FN16" s="42">
        <v>50.7</v>
      </c>
      <c r="FO16" s="42">
        <v>46.2</v>
      </c>
      <c r="FP16" s="40">
        <v>80</v>
      </c>
      <c r="FQ16" s="40">
        <v>13</v>
      </c>
      <c r="FR16" s="40">
        <v>94</v>
      </c>
      <c r="FS16" s="40">
        <v>1966</v>
      </c>
      <c r="FT16" s="40">
        <v>19</v>
      </c>
      <c r="FU16" s="40">
        <v>2812</v>
      </c>
      <c r="FV16" s="40">
        <v>1854</v>
      </c>
      <c r="FW16" s="40">
        <v>3</v>
      </c>
      <c r="FX16" s="40">
        <v>7888405</v>
      </c>
      <c r="FY16" s="40">
        <v>6591</v>
      </c>
      <c r="FZ16" s="40">
        <v>15208199</v>
      </c>
      <c r="GA16" s="40">
        <v>13502148</v>
      </c>
      <c r="GB16" s="40">
        <v>14090</v>
      </c>
      <c r="GC16" s="40">
        <v>73</v>
      </c>
      <c r="GD16" s="40">
        <v>2756</v>
      </c>
      <c r="GE16" s="40">
        <v>11261</v>
      </c>
      <c r="GF16" s="40">
        <v>134457</v>
      </c>
      <c r="GG16" s="40">
        <v>1148</v>
      </c>
      <c r="GH16" s="40">
        <v>40508</v>
      </c>
      <c r="GI16" s="40">
        <v>92801</v>
      </c>
      <c r="GJ16" s="40">
        <v>567</v>
      </c>
      <c r="GK16" s="40">
        <v>4111</v>
      </c>
      <c r="GL16" s="40">
        <v>328485</v>
      </c>
      <c r="GM16" s="40">
        <v>2217</v>
      </c>
      <c r="GN16" s="40">
        <v>14678</v>
      </c>
      <c r="GO16" s="40">
        <v>301740</v>
      </c>
      <c r="GP16" s="40">
        <v>597</v>
      </c>
      <c r="GQ16" s="40">
        <v>22891</v>
      </c>
      <c r="GR16" s="39">
        <v>883861.09</v>
      </c>
      <c r="GS16" s="40">
        <v>588</v>
      </c>
      <c r="GT16" s="40">
        <v>22891</v>
      </c>
      <c r="GU16" s="40">
        <v>883861</v>
      </c>
      <c r="GV16" s="59">
        <v>117.51</v>
      </c>
      <c r="GW16" s="40">
        <v>2456</v>
      </c>
      <c r="GX16" s="40">
        <v>7823</v>
      </c>
      <c r="GY16" s="40">
        <v>5260</v>
      </c>
      <c r="GZ16" s="34">
        <v>238</v>
      </c>
      <c r="HA16" s="40">
        <v>595</v>
      </c>
      <c r="HB16" s="40">
        <v>3488447</v>
      </c>
      <c r="HC16" s="40">
        <v>26579996</v>
      </c>
      <c r="HD16" s="40">
        <v>2029339</v>
      </c>
      <c r="HE16" s="40">
        <v>2476894</v>
      </c>
      <c r="HF16" s="40">
        <v>440644</v>
      </c>
      <c r="HG16" s="40">
        <v>7120</v>
      </c>
      <c r="HH16" s="40">
        <v>7896</v>
      </c>
      <c r="HI16" s="40">
        <v>329230</v>
      </c>
      <c r="HJ16" s="40">
        <v>244070</v>
      </c>
      <c r="HK16" s="32">
        <v>5759</v>
      </c>
      <c r="HL16" s="32">
        <v>4548220</v>
      </c>
      <c r="HM16" s="32">
        <v>0</v>
      </c>
      <c r="HN16" s="32">
        <v>162</v>
      </c>
      <c r="HO16" s="32">
        <v>0</v>
      </c>
      <c r="HP16" s="32">
        <v>31</v>
      </c>
      <c r="HQ16" s="32">
        <v>0</v>
      </c>
      <c r="HR16" s="32">
        <v>142434</v>
      </c>
      <c r="HS16" s="32">
        <v>209000</v>
      </c>
      <c r="HT16" s="32">
        <v>18000</v>
      </c>
      <c r="HU16" s="40">
        <v>0</v>
      </c>
      <c r="HV16" s="45">
        <v>45.83</v>
      </c>
      <c r="HW16" s="32">
        <v>164757</v>
      </c>
      <c r="HX16" s="45" t="s">
        <v>534</v>
      </c>
      <c r="HY16" s="45">
        <v>1.8</v>
      </c>
      <c r="HZ16" s="45">
        <v>1.8</v>
      </c>
      <c r="IA16" s="40">
        <v>2145.9</v>
      </c>
      <c r="IB16" s="40">
        <v>2020.6</v>
      </c>
      <c r="IC16" s="40">
        <v>0</v>
      </c>
      <c r="ID16" s="42">
        <v>82.9</v>
      </c>
      <c r="IE16" s="42" t="s">
        <v>632</v>
      </c>
      <c r="IF16" s="42">
        <v>63.2</v>
      </c>
      <c r="IG16" s="42" t="s">
        <v>632</v>
      </c>
      <c r="IH16" s="42" t="s">
        <v>632</v>
      </c>
      <c r="II16" s="144" t="s">
        <v>1081</v>
      </c>
      <c r="IJ16" s="144" t="s">
        <v>1081</v>
      </c>
      <c r="IK16" s="42">
        <v>81.3</v>
      </c>
      <c r="IL16" s="122">
        <v>0.65</v>
      </c>
      <c r="IM16" s="99">
        <v>84.9</v>
      </c>
      <c r="IN16" s="123">
        <v>12</v>
      </c>
      <c r="IO16" s="99">
        <v>9.4</v>
      </c>
      <c r="IP16" s="36">
        <v>128491875</v>
      </c>
      <c r="IQ16" s="124">
        <v>46.5</v>
      </c>
      <c r="IR16" s="124">
        <v>31</v>
      </c>
      <c r="IS16" s="98" t="s">
        <v>534</v>
      </c>
      <c r="IT16" s="98" t="s">
        <v>534</v>
      </c>
      <c r="IU16" s="124">
        <v>55.6</v>
      </c>
      <c r="IV16" s="144" t="s">
        <v>1081</v>
      </c>
      <c r="IW16" s="36">
        <v>3561</v>
      </c>
      <c r="IX16" s="144" t="s">
        <v>1081</v>
      </c>
      <c r="IY16" s="124">
        <v>28.9</v>
      </c>
      <c r="IZ16" s="98">
        <v>64199</v>
      </c>
      <c r="JA16" s="98">
        <v>775</v>
      </c>
      <c r="JB16" s="98">
        <v>1263</v>
      </c>
      <c r="JC16" s="98">
        <v>4940</v>
      </c>
      <c r="JD16" s="98">
        <v>6033</v>
      </c>
      <c r="JE16" s="98">
        <v>6540</v>
      </c>
      <c r="JF16" s="98">
        <v>7729</v>
      </c>
      <c r="JG16" s="98">
        <v>7437</v>
      </c>
      <c r="JH16" s="98">
        <v>8005</v>
      </c>
      <c r="JI16" s="98">
        <v>7974</v>
      </c>
      <c r="JJ16" s="98">
        <v>8099</v>
      </c>
      <c r="JK16" s="98">
        <v>5924</v>
      </c>
      <c r="JL16" s="98">
        <v>2653</v>
      </c>
      <c r="JM16" s="98">
        <v>1584</v>
      </c>
      <c r="JN16" s="98">
        <v>891</v>
      </c>
      <c r="JO16" s="98">
        <v>449</v>
      </c>
      <c r="JP16" s="98">
        <v>218</v>
      </c>
      <c r="JQ16" s="98">
        <v>7827</v>
      </c>
      <c r="JR16" s="98">
        <v>6402</v>
      </c>
      <c r="JS16" s="98">
        <v>7931</v>
      </c>
      <c r="JT16" s="98">
        <v>9385</v>
      </c>
      <c r="JU16" s="98">
        <v>10743</v>
      </c>
      <c r="JV16" s="98">
        <v>9906</v>
      </c>
      <c r="JW16" s="98">
        <v>10276</v>
      </c>
      <c r="JX16" s="98">
        <v>10685</v>
      </c>
      <c r="JY16" s="98">
        <v>12508</v>
      </c>
      <c r="JZ16" s="98">
        <v>12632</v>
      </c>
      <c r="KA16" s="98">
        <v>10208</v>
      </c>
      <c r="KB16" s="98">
        <v>9451</v>
      </c>
      <c r="KC16" s="98">
        <v>9065</v>
      </c>
      <c r="KD16" s="98">
        <v>7711</v>
      </c>
      <c r="KE16" s="98">
        <v>7956</v>
      </c>
    </row>
    <row r="17" spans="1:291" s="65" customFormat="1" ht="12">
      <c r="A17" s="3">
        <v>92011</v>
      </c>
      <c r="B17" s="606" t="s">
        <v>535</v>
      </c>
      <c r="C17" s="641">
        <v>416.84</v>
      </c>
      <c r="D17" s="642">
        <v>518398</v>
      </c>
      <c r="E17" s="643">
        <v>14</v>
      </c>
      <c r="F17" s="644">
        <v>64.2</v>
      </c>
      <c r="G17" s="644">
        <v>21.8</v>
      </c>
      <c r="H17" s="642">
        <v>28971</v>
      </c>
      <c r="I17" s="642">
        <v>58299</v>
      </c>
      <c r="J17" s="642">
        <v>87235</v>
      </c>
      <c r="K17" s="642">
        <v>50610</v>
      </c>
      <c r="L17" s="642">
        <v>221924</v>
      </c>
      <c r="M17" s="642">
        <v>7215</v>
      </c>
      <c r="N17" s="642">
        <v>19953</v>
      </c>
      <c r="O17" s="642">
        <v>19234</v>
      </c>
      <c r="P17" s="642">
        <v>516033</v>
      </c>
      <c r="Q17" s="645">
        <v>511739</v>
      </c>
      <c r="R17" s="645">
        <v>535317</v>
      </c>
      <c r="S17" s="642">
        <v>781332</v>
      </c>
      <c r="T17" s="642">
        <v>4447624</v>
      </c>
      <c r="U17" s="642">
        <v>1532444</v>
      </c>
      <c r="V17" s="642">
        <v>1689305</v>
      </c>
      <c r="W17" s="642">
        <v>93</v>
      </c>
      <c r="X17" s="642">
        <v>82</v>
      </c>
      <c r="Y17" s="642">
        <v>47</v>
      </c>
      <c r="Z17" s="642">
        <v>114172</v>
      </c>
      <c r="AA17" s="646">
        <v>1270</v>
      </c>
      <c r="AB17" s="647">
        <v>1084</v>
      </c>
      <c r="AC17" s="642">
        <v>2000</v>
      </c>
      <c r="AD17" s="642">
        <v>435604</v>
      </c>
      <c r="AE17" s="642">
        <v>1604</v>
      </c>
      <c r="AF17" s="642">
        <v>47</v>
      </c>
      <c r="AG17" s="642">
        <v>9461</v>
      </c>
      <c r="AH17" s="642">
        <v>68</v>
      </c>
      <c r="AI17" s="642">
        <v>28118</v>
      </c>
      <c r="AJ17" s="642">
        <v>1527</v>
      </c>
      <c r="AK17" s="642">
        <v>108</v>
      </c>
      <c r="AL17" s="642">
        <v>25</v>
      </c>
      <c r="AM17" s="642">
        <v>13117</v>
      </c>
      <c r="AN17" s="642">
        <v>847</v>
      </c>
      <c r="AO17" s="642">
        <v>20</v>
      </c>
      <c r="AP17" s="642">
        <v>419</v>
      </c>
      <c r="AQ17" s="642">
        <v>30</v>
      </c>
      <c r="AR17" s="648">
        <v>145</v>
      </c>
      <c r="AS17" s="649">
        <v>89.7</v>
      </c>
      <c r="AT17" s="650">
        <v>118.2</v>
      </c>
      <c r="AU17" s="650">
        <v>119.9</v>
      </c>
      <c r="AV17" s="650">
        <v>93</v>
      </c>
      <c r="AW17" s="650">
        <v>93</v>
      </c>
      <c r="AX17" s="650">
        <v>9</v>
      </c>
      <c r="AY17" s="650">
        <v>1</v>
      </c>
      <c r="AZ17" s="650">
        <v>1</v>
      </c>
      <c r="BA17" s="650">
        <v>1</v>
      </c>
      <c r="BB17" s="650">
        <v>0</v>
      </c>
      <c r="BC17" s="650">
        <v>6</v>
      </c>
      <c r="BD17" s="651">
        <v>32976</v>
      </c>
      <c r="BE17" s="651">
        <v>1</v>
      </c>
      <c r="BF17" s="651">
        <v>25659</v>
      </c>
      <c r="BG17" s="651">
        <v>16</v>
      </c>
      <c r="BH17" s="651">
        <v>298672</v>
      </c>
      <c r="BI17" s="651">
        <v>4</v>
      </c>
      <c r="BJ17" s="651">
        <v>5499</v>
      </c>
      <c r="BK17" s="652">
        <v>41.7</v>
      </c>
      <c r="BL17" s="650">
        <v>3</v>
      </c>
      <c r="BM17" s="650">
        <v>5</v>
      </c>
      <c r="BN17" s="650">
        <v>571</v>
      </c>
      <c r="BO17" s="650">
        <v>8778</v>
      </c>
      <c r="BP17" s="144" t="s">
        <v>1081</v>
      </c>
      <c r="BQ17" s="653">
        <v>1.03</v>
      </c>
      <c r="BR17" s="652">
        <v>30.8</v>
      </c>
      <c r="BS17" s="653">
        <v>5.45</v>
      </c>
      <c r="BT17" s="652">
        <v>65.349999999999994</v>
      </c>
      <c r="BU17" s="648">
        <v>31</v>
      </c>
      <c r="BV17" s="648">
        <v>7056</v>
      </c>
      <c r="BW17" s="648">
        <v>430</v>
      </c>
      <c r="BX17" s="648">
        <v>939</v>
      </c>
      <c r="BY17" s="650">
        <v>4381</v>
      </c>
      <c r="BZ17" s="648">
        <v>1250</v>
      </c>
      <c r="CA17" s="648">
        <v>432</v>
      </c>
      <c r="CB17" s="648">
        <v>729</v>
      </c>
      <c r="CC17" s="654">
        <v>1.56</v>
      </c>
      <c r="CD17" s="650">
        <v>6586000</v>
      </c>
      <c r="CE17" s="648">
        <v>4</v>
      </c>
      <c r="CF17" s="648">
        <v>229</v>
      </c>
      <c r="CG17" s="651">
        <v>5</v>
      </c>
      <c r="CH17" s="651">
        <v>1</v>
      </c>
      <c r="CI17" s="651">
        <v>110</v>
      </c>
      <c r="CJ17" s="651">
        <v>33</v>
      </c>
      <c r="CK17" s="651">
        <v>1754</v>
      </c>
      <c r="CL17" s="651">
        <v>11</v>
      </c>
      <c r="CM17" s="655">
        <v>1038</v>
      </c>
      <c r="CN17" s="650">
        <v>20</v>
      </c>
      <c r="CO17" s="650">
        <v>351</v>
      </c>
      <c r="CP17" s="650">
        <v>11</v>
      </c>
      <c r="CQ17" s="650">
        <v>133</v>
      </c>
      <c r="CR17" s="650">
        <v>15</v>
      </c>
      <c r="CS17" s="650">
        <v>373</v>
      </c>
      <c r="CT17" s="648">
        <v>10480</v>
      </c>
      <c r="CU17" s="645">
        <v>888</v>
      </c>
      <c r="CV17" s="645">
        <v>2670</v>
      </c>
      <c r="CW17" s="645">
        <v>1045442.697</v>
      </c>
      <c r="CX17" s="645">
        <v>186886.592</v>
      </c>
      <c r="CY17" s="645">
        <v>725410.16599999997</v>
      </c>
      <c r="CZ17" s="648">
        <v>113022</v>
      </c>
      <c r="DA17" s="645">
        <v>25</v>
      </c>
      <c r="DB17" s="650">
        <v>17503</v>
      </c>
      <c r="DC17" s="650">
        <v>2440</v>
      </c>
      <c r="DD17" s="650">
        <v>1888</v>
      </c>
      <c r="DE17" s="650">
        <v>173</v>
      </c>
      <c r="DF17" s="650">
        <v>1611</v>
      </c>
      <c r="DG17" s="645">
        <v>19588</v>
      </c>
      <c r="DH17" s="650">
        <v>14780</v>
      </c>
      <c r="DI17" s="650">
        <v>3367</v>
      </c>
      <c r="DJ17" s="650">
        <v>2565</v>
      </c>
      <c r="DK17" s="650">
        <v>339</v>
      </c>
      <c r="DL17" s="650">
        <v>397</v>
      </c>
      <c r="DM17" s="650">
        <v>2</v>
      </c>
      <c r="DN17" s="650">
        <v>1616</v>
      </c>
      <c r="DO17" s="650">
        <v>40</v>
      </c>
      <c r="DP17" s="650">
        <v>13368</v>
      </c>
      <c r="DQ17" s="651">
        <v>82</v>
      </c>
      <c r="DR17" s="651">
        <v>7445</v>
      </c>
      <c r="DS17" s="651">
        <v>8054</v>
      </c>
      <c r="DT17" s="651">
        <v>0</v>
      </c>
      <c r="DU17" s="645">
        <v>1192</v>
      </c>
      <c r="DV17" s="650">
        <v>78</v>
      </c>
      <c r="DW17" s="650">
        <v>77</v>
      </c>
      <c r="DX17" s="652">
        <v>35.799999999999997</v>
      </c>
      <c r="DY17" s="650">
        <v>39</v>
      </c>
      <c r="DZ17" s="650">
        <v>87</v>
      </c>
      <c r="EA17" s="650">
        <v>1779</v>
      </c>
      <c r="EB17" s="650">
        <v>433</v>
      </c>
      <c r="EC17" s="650">
        <v>163</v>
      </c>
      <c r="ED17" s="650">
        <v>4400</v>
      </c>
      <c r="EE17" s="650">
        <v>4844</v>
      </c>
      <c r="EF17" s="652">
        <v>96.5</v>
      </c>
      <c r="EG17" s="652">
        <v>95</v>
      </c>
      <c r="EH17" s="650">
        <v>92</v>
      </c>
      <c r="EI17" s="652">
        <v>16.600000000000001</v>
      </c>
      <c r="EJ17" s="650">
        <v>136493</v>
      </c>
      <c r="EK17" s="652">
        <v>25.3</v>
      </c>
      <c r="EL17" s="650">
        <v>302239</v>
      </c>
      <c r="EM17" s="653">
        <v>4.58</v>
      </c>
      <c r="EN17" s="650">
        <v>408</v>
      </c>
      <c r="EO17" s="650">
        <v>52</v>
      </c>
      <c r="EP17" s="656">
        <v>6776</v>
      </c>
      <c r="EQ17" s="650">
        <v>59</v>
      </c>
      <c r="ER17" s="650">
        <v>2567</v>
      </c>
      <c r="ES17" s="652">
        <v>94</v>
      </c>
      <c r="ET17" s="648">
        <v>177204</v>
      </c>
      <c r="EU17" s="648">
        <v>15337</v>
      </c>
      <c r="EV17" s="648">
        <v>801</v>
      </c>
      <c r="EW17" s="648">
        <v>161867</v>
      </c>
      <c r="EX17" s="648">
        <v>147083</v>
      </c>
      <c r="EY17" s="648">
        <v>25492</v>
      </c>
      <c r="EZ17" s="648">
        <v>4629</v>
      </c>
      <c r="FA17" s="648">
        <v>10806</v>
      </c>
      <c r="FB17" s="649">
        <v>19</v>
      </c>
      <c r="FC17" s="648">
        <v>990</v>
      </c>
      <c r="FD17" s="649">
        <v>10.69</v>
      </c>
      <c r="FE17" s="648">
        <v>7342</v>
      </c>
      <c r="FF17" s="650">
        <v>271</v>
      </c>
      <c r="FG17" s="650">
        <v>158</v>
      </c>
      <c r="FH17" s="650">
        <v>409</v>
      </c>
      <c r="FI17" s="648">
        <v>20</v>
      </c>
      <c r="FJ17" s="648">
        <v>764</v>
      </c>
      <c r="FK17" s="657">
        <v>58.69</v>
      </c>
      <c r="FL17" s="649">
        <v>98.1</v>
      </c>
      <c r="FM17" s="649">
        <v>88.6</v>
      </c>
      <c r="FN17" s="649">
        <v>84.2</v>
      </c>
      <c r="FO17" s="652">
        <v>36.799999999999997</v>
      </c>
      <c r="FP17" s="650">
        <v>172</v>
      </c>
      <c r="FQ17" s="648">
        <v>13</v>
      </c>
      <c r="FR17" s="648">
        <v>85</v>
      </c>
      <c r="FS17" s="650">
        <v>2363</v>
      </c>
      <c r="FT17" s="650">
        <v>13</v>
      </c>
      <c r="FU17" s="650">
        <v>5950</v>
      </c>
      <c r="FV17" s="650">
        <v>4590</v>
      </c>
      <c r="FW17" s="650">
        <v>13</v>
      </c>
      <c r="FX17" s="650">
        <v>13751400</v>
      </c>
      <c r="FY17" s="648">
        <v>6109</v>
      </c>
      <c r="FZ17" s="650">
        <v>29001847</v>
      </c>
      <c r="GA17" s="650">
        <v>12348064</v>
      </c>
      <c r="GB17" s="645">
        <v>22131</v>
      </c>
      <c r="GC17" s="645">
        <v>75</v>
      </c>
      <c r="GD17" s="645">
        <v>3463</v>
      </c>
      <c r="GE17" s="645">
        <v>18593</v>
      </c>
      <c r="GF17" s="645">
        <v>236927</v>
      </c>
      <c r="GG17" s="645">
        <v>784</v>
      </c>
      <c r="GH17" s="645">
        <v>51177</v>
      </c>
      <c r="GI17" s="645">
        <v>184966</v>
      </c>
      <c r="GJ17" s="651">
        <v>1413</v>
      </c>
      <c r="GK17" s="645">
        <v>13906</v>
      </c>
      <c r="GL17" s="648">
        <v>1744921</v>
      </c>
      <c r="GM17" s="648">
        <v>2907</v>
      </c>
      <c r="GN17" s="648">
        <v>23595</v>
      </c>
      <c r="GO17" s="648">
        <v>552941</v>
      </c>
      <c r="GP17" s="648">
        <v>537</v>
      </c>
      <c r="GQ17" s="648">
        <v>29852</v>
      </c>
      <c r="GR17" s="658">
        <v>1810262.48</v>
      </c>
      <c r="GS17" s="648">
        <v>520</v>
      </c>
      <c r="GT17" s="650">
        <v>17589</v>
      </c>
      <c r="GU17" s="650">
        <v>567015</v>
      </c>
      <c r="GV17" s="657">
        <v>133.30000000000001</v>
      </c>
      <c r="GW17" s="650">
        <v>7243</v>
      </c>
      <c r="GX17" s="650">
        <v>6141</v>
      </c>
      <c r="GY17" s="650">
        <v>4757</v>
      </c>
      <c r="GZ17" s="659">
        <v>645</v>
      </c>
      <c r="HA17" s="648">
        <v>490</v>
      </c>
      <c r="HB17" s="658">
        <v>2866770</v>
      </c>
      <c r="HC17" s="658">
        <v>17817244</v>
      </c>
      <c r="HD17" s="650">
        <v>2301666</v>
      </c>
      <c r="HE17" s="650">
        <v>2742372</v>
      </c>
      <c r="HF17" s="650">
        <v>615917</v>
      </c>
      <c r="HG17" s="650">
        <v>3230</v>
      </c>
      <c r="HH17" s="650">
        <v>3780</v>
      </c>
      <c r="HI17" s="650">
        <v>284500</v>
      </c>
      <c r="HJ17" s="650">
        <v>196689</v>
      </c>
      <c r="HK17" s="645">
        <v>18929</v>
      </c>
      <c r="HL17" s="645">
        <v>13718573</v>
      </c>
      <c r="HM17" s="645">
        <v>30184</v>
      </c>
      <c r="HN17" s="645">
        <v>297</v>
      </c>
      <c r="HO17" s="645">
        <v>0</v>
      </c>
      <c r="HP17" s="645">
        <v>118</v>
      </c>
      <c r="HQ17" s="645">
        <v>0</v>
      </c>
      <c r="HR17" s="645">
        <v>39261</v>
      </c>
      <c r="HS17" s="645">
        <v>325291</v>
      </c>
      <c r="HT17" s="645">
        <v>11580</v>
      </c>
      <c r="HU17" s="650">
        <v>19233</v>
      </c>
      <c r="HV17" s="657">
        <v>71.03</v>
      </c>
      <c r="HW17" s="645">
        <v>384583</v>
      </c>
      <c r="HX17" s="653">
        <v>-4.29</v>
      </c>
      <c r="HY17" s="653">
        <v>4.8</v>
      </c>
      <c r="HZ17" s="653">
        <v>4.1900000000000004</v>
      </c>
      <c r="IA17" s="650">
        <v>2231</v>
      </c>
      <c r="IB17" s="650">
        <v>2109</v>
      </c>
      <c r="IC17" s="650">
        <v>33903</v>
      </c>
      <c r="ID17" s="649">
        <v>93.3</v>
      </c>
      <c r="IE17" s="42" t="s">
        <v>632</v>
      </c>
      <c r="IF17" s="649">
        <v>76.3</v>
      </c>
      <c r="IG17" s="42" t="s">
        <v>632</v>
      </c>
      <c r="IH17" s="42" t="s">
        <v>632</v>
      </c>
      <c r="II17" s="144" t="s">
        <v>1081</v>
      </c>
      <c r="IJ17" s="144" t="s">
        <v>1081</v>
      </c>
      <c r="IK17" s="649">
        <v>67.3</v>
      </c>
      <c r="IL17" s="657">
        <v>0.94199999999999995</v>
      </c>
      <c r="IM17" s="649">
        <v>90.8</v>
      </c>
      <c r="IN17" s="660">
        <v>6.6</v>
      </c>
      <c r="IO17" s="649">
        <v>4.4000000000000004</v>
      </c>
      <c r="IP17" s="648">
        <v>123489598</v>
      </c>
      <c r="IQ17" s="649">
        <v>64.5</v>
      </c>
      <c r="IR17" s="649">
        <v>48.9</v>
      </c>
      <c r="IS17" s="648" t="s">
        <v>534</v>
      </c>
      <c r="IT17" s="648" t="s">
        <v>534</v>
      </c>
      <c r="IU17" s="649">
        <v>9.6999999999999993</v>
      </c>
      <c r="IV17" s="144" t="s">
        <v>1081</v>
      </c>
      <c r="IW17" s="661">
        <v>3321</v>
      </c>
      <c r="IX17" s="144" t="s">
        <v>1081</v>
      </c>
      <c r="IY17" s="652">
        <v>26.4</v>
      </c>
      <c r="IZ17" s="650">
        <v>105472</v>
      </c>
      <c r="JA17" s="650">
        <v>1369</v>
      </c>
      <c r="JB17" s="650">
        <v>1557</v>
      </c>
      <c r="JC17" s="650">
        <v>7721</v>
      </c>
      <c r="JD17" s="650">
        <v>10327</v>
      </c>
      <c r="JE17" s="650">
        <v>10946</v>
      </c>
      <c r="JF17" s="650">
        <v>12520</v>
      </c>
      <c r="JG17" s="650">
        <v>11535</v>
      </c>
      <c r="JH17" s="650">
        <v>10865</v>
      </c>
      <c r="JI17" s="650">
        <v>10328</v>
      </c>
      <c r="JJ17" s="650">
        <v>10616</v>
      </c>
      <c r="JK17" s="650">
        <v>9136</v>
      </c>
      <c r="JL17" s="650">
        <v>4353</v>
      </c>
      <c r="JM17" s="650">
        <v>2079</v>
      </c>
      <c r="JN17" s="650">
        <v>1154</v>
      </c>
      <c r="JO17" s="650">
        <v>616</v>
      </c>
      <c r="JP17" s="650">
        <v>295</v>
      </c>
      <c r="JQ17" s="650">
        <v>10170</v>
      </c>
      <c r="JR17" s="650">
        <v>10420</v>
      </c>
      <c r="JS17" s="650">
        <v>13480</v>
      </c>
      <c r="JT17" s="650">
        <v>16762</v>
      </c>
      <c r="JU17" s="650">
        <v>19225</v>
      </c>
      <c r="JV17" s="650">
        <v>16570</v>
      </c>
      <c r="JW17" s="650">
        <v>14816</v>
      </c>
      <c r="JX17" s="650">
        <v>14338</v>
      </c>
      <c r="JY17" s="650">
        <v>16474</v>
      </c>
      <c r="JZ17" s="650">
        <v>18179</v>
      </c>
      <c r="KA17" s="650">
        <v>13533</v>
      </c>
      <c r="KB17" s="650">
        <v>10426</v>
      </c>
      <c r="KC17" s="650">
        <v>9185</v>
      </c>
      <c r="KD17" s="650">
        <v>7217</v>
      </c>
      <c r="KE17" s="659">
        <v>7592</v>
      </c>
    </row>
    <row r="18" spans="1:291" ht="12">
      <c r="A18" s="605">
        <v>102016</v>
      </c>
      <c r="B18" s="2" t="s">
        <v>911</v>
      </c>
      <c r="C18" s="29">
        <v>311.64</v>
      </c>
      <c r="D18" s="30">
        <v>340009</v>
      </c>
      <c r="E18" s="37">
        <v>13.1</v>
      </c>
      <c r="F18" s="37">
        <v>61.2</v>
      </c>
      <c r="G18" s="37">
        <v>25.7</v>
      </c>
      <c r="H18" s="32">
        <v>16532</v>
      </c>
      <c r="I18" s="32">
        <v>34749</v>
      </c>
      <c r="J18" s="32">
        <v>54491</v>
      </c>
      <c r="K18" s="40">
        <v>42850</v>
      </c>
      <c r="L18" s="32">
        <v>141246</v>
      </c>
      <c r="M18" s="32">
        <v>3935</v>
      </c>
      <c r="N18" s="32">
        <v>10929</v>
      </c>
      <c r="O18" s="32">
        <v>11200</v>
      </c>
      <c r="P18" s="38">
        <v>335368</v>
      </c>
      <c r="Q18" s="32">
        <v>340291</v>
      </c>
      <c r="R18" s="32">
        <v>355729</v>
      </c>
      <c r="S18" s="40">
        <v>854919</v>
      </c>
      <c r="T18" s="40">
        <v>2062456</v>
      </c>
      <c r="U18" s="40">
        <v>617875</v>
      </c>
      <c r="V18" s="40">
        <v>983761</v>
      </c>
      <c r="W18" s="40">
        <v>70</v>
      </c>
      <c r="X18" s="40">
        <v>49</v>
      </c>
      <c r="Y18" s="40">
        <v>43</v>
      </c>
      <c r="Z18" s="40">
        <v>36446</v>
      </c>
      <c r="AA18" s="29">
        <v>376.09</v>
      </c>
      <c r="AB18" s="45">
        <v>838.1</v>
      </c>
      <c r="AC18" s="40">
        <v>1683</v>
      </c>
      <c r="AD18" s="40">
        <v>321757</v>
      </c>
      <c r="AE18" s="40">
        <v>2221</v>
      </c>
      <c r="AF18" s="40">
        <v>39</v>
      </c>
      <c r="AG18" s="40">
        <v>4792</v>
      </c>
      <c r="AH18" s="40">
        <v>52</v>
      </c>
      <c r="AI18" s="40">
        <v>17358</v>
      </c>
      <c r="AJ18" s="40">
        <v>1034</v>
      </c>
      <c r="AK18" s="40">
        <v>45</v>
      </c>
      <c r="AL18" s="40">
        <v>23</v>
      </c>
      <c r="AM18" s="40">
        <v>8922</v>
      </c>
      <c r="AN18" s="40">
        <v>582</v>
      </c>
      <c r="AO18" s="40">
        <v>3</v>
      </c>
      <c r="AP18" s="40">
        <v>237</v>
      </c>
      <c r="AQ18" s="40">
        <v>24</v>
      </c>
      <c r="AR18" s="40">
        <v>56</v>
      </c>
      <c r="AS18" s="42">
        <v>90.6</v>
      </c>
      <c r="AT18" s="40">
        <v>108.8</v>
      </c>
      <c r="AU18" s="40">
        <v>101.6</v>
      </c>
      <c r="AV18" s="40">
        <v>12</v>
      </c>
      <c r="AW18" s="40">
        <v>12</v>
      </c>
      <c r="AX18" s="40">
        <v>4</v>
      </c>
      <c r="AY18" s="40">
        <v>7</v>
      </c>
      <c r="AZ18" s="40">
        <v>7</v>
      </c>
      <c r="BA18" s="40">
        <v>0</v>
      </c>
      <c r="BB18" s="40">
        <v>0</v>
      </c>
      <c r="BC18" s="40">
        <v>4</v>
      </c>
      <c r="BD18" s="40">
        <v>19332</v>
      </c>
      <c r="BE18" s="40">
        <v>5</v>
      </c>
      <c r="BF18" s="40">
        <v>117515</v>
      </c>
      <c r="BG18" s="40">
        <v>11</v>
      </c>
      <c r="BH18" s="40">
        <v>262277</v>
      </c>
      <c r="BI18" s="40">
        <v>5</v>
      </c>
      <c r="BJ18" s="40">
        <v>4301</v>
      </c>
      <c r="BK18" s="42">
        <v>39.1</v>
      </c>
      <c r="BL18" s="40">
        <v>2</v>
      </c>
      <c r="BM18" s="40">
        <v>5</v>
      </c>
      <c r="BN18" s="40">
        <v>277</v>
      </c>
      <c r="BO18" s="40">
        <v>6129</v>
      </c>
      <c r="BP18" s="144" t="s">
        <v>1081</v>
      </c>
      <c r="BQ18" s="45">
        <v>1.1580510992275699</v>
      </c>
      <c r="BR18" s="42">
        <v>35.347432024169187</v>
      </c>
      <c r="BS18" s="45">
        <v>5.22</v>
      </c>
      <c r="BT18" s="42">
        <v>61.11</v>
      </c>
      <c r="BU18" s="40">
        <v>21</v>
      </c>
      <c r="BV18" s="40">
        <v>4560</v>
      </c>
      <c r="BW18" s="40">
        <v>347</v>
      </c>
      <c r="BX18" s="40">
        <v>1499</v>
      </c>
      <c r="BY18" s="40">
        <v>3517</v>
      </c>
      <c r="BZ18" s="40">
        <v>978</v>
      </c>
      <c r="CA18" s="40">
        <v>339</v>
      </c>
      <c r="CB18" s="40">
        <v>531</v>
      </c>
      <c r="CC18" s="58">
        <v>1.46</v>
      </c>
      <c r="CD18" s="40" t="s">
        <v>534</v>
      </c>
      <c r="CE18" s="40">
        <v>3</v>
      </c>
      <c r="CF18" s="40">
        <v>160</v>
      </c>
      <c r="CG18" s="40">
        <v>5</v>
      </c>
      <c r="CH18" s="40">
        <v>2</v>
      </c>
      <c r="CI18" s="40">
        <v>130</v>
      </c>
      <c r="CJ18" s="40">
        <v>23</v>
      </c>
      <c r="CK18" s="40">
        <v>1437</v>
      </c>
      <c r="CL18" s="40">
        <v>12</v>
      </c>
      <c r="CM18" s="40">
        <v>964</v>
      </c>
      <c r="CN18" s="40">
        <v>32</v>
      </c>
      <c r="CO18" s="40">
        <v>405</v>
      </c>
      <c r="CP18" s="40">
        <v>8</v>
      </c>
      <c r="CQ18" s="40">
        <v>70</v>
      </c>
      <c r="CR18" s="40">
        <v>14</v>
      </c>
      <c r="CS18" s="40">
        <v>343</v>
      </c>
      <c r="CT18" s="40">
        <v>10000</v>
      </c>
      <c r="CU18" s="40">
        <v>807</v>
      </c>
      <c r="CV18" s="40">
        <v>2454</v>
      </c>
      <c r="CW18" s="40">
        <v>1040836.978</v>
      </c>
      <c r="CX18" s="40">
        <v>162053.834</v>
      </c>
      <c r="CY18" s="40">
        <v>648211.005</v>
      </c>
      <c r="CZ18" s="40">
        <v>87530</v>
      </c>
      <c r="DA18" s="40">
        <v>11</v>
      </c>
      <c r="DB18" s="40">
        <v>15710</v>
      </c>
      <c r="DC18" s="40">
        <v>1874</v>
      </c>
      <c r="DD18" s="40">
        <v>1601</v>
      </c>
      <c r="DE18" s="40">
        <v>62</v>
      </c>
      <c r="DF18" s="40">
        <v>1137</v>
      </c>
      <c r="DG18" s="40">
        <v>26875</v>
      </c>
      <c r="DH18" s="32">
        <v>11802</v>
      </c>
      <c r="DI18" s="40">
        <v>2141</v>
      </c>
      <c r="DJ18" s="40">
        <v>1687</v>
      </c>
      <c r="DK18" s="40">
        <v>278</v>
      </c>
      <c r="DL18" s="40">
        <v>389</v>
      </c>
      <c r="DM18" s="40">
        <v>5</v>
      </c>
      <c r="DN18" s="40">
        <v>1156</v>
      </c>
      <c r="DO18" s="40">
        <v>9</v>
      </c>
      <c r="DP18" s="40">
        <v>16346</v>
      </c>
      <c r="DQ18" s="40">
        <v>60</v>
      </c>
      <c r="DR18" s="40">
        <v>6215</v>
      </c>
      <c r="DS18" s="40">
        <v>6284</v>
      </c>
      <c r="DT18" s="40">
        <v>0</v>
      </c>
      <c r="DU18" s="40">
        <v>897</v>
      </c>
      <c r="DV18" s="40">
        <v>42</v>
      </c>
      <c r="DW18" s="40">
        <v>43</v>
      </c>
      <c r="DX18" s="42">
        <v>28.5</v>
      </c>
      <c r="DY18" s="40">
        <v>32</v>
      </c>
      <c r="DZ18" s="40">
        <v>50</v>
      </c>
      <c r="EA18" s="40">
        <v>1176</v>
      </c>
      <c r="EB18" s="40">
        <v>326</v>
      </c>
      <c r="EC18" s="40">
        <v>94</v>
      </c>
      <c r="ED18" s="40">
        <v>2565</v>
      </c>
      <c r="EE18" s="40">
        <v>2674</v>
      </c>
      <c r="EF18" s="42">
        <v>97.3</v>
      </c>
      <c r="EG18" s="42">
        <v>94.2</v>
      </c>
      <c r="EH18" s="40">
        <v>60</v>
      </c>
      <c r="EI18" s="42">
        <v>11.4</v>
      </c>
      <c r="EJ18" s="40">
        <v>96468</v>
      </c>
      <c r="EK18" s="42">
        <v>39.1</v>
      </c>
      <c r="EL18" s="40">
        <v>311461</v>
      </c>
      <c r="EM18" s="45">
        <v>3.12</v>
      </c>
      <c r="EN18" s="40">
        <v>440</v>
      </c>
      <c r="EO18" s="40">
        <v>15</v>
      </c>
      <c r="EP18" s="66">
        <v>4779</v>
      </c>
      <c r="EQ18" s="40">
        <v>146</v>
      </c>
      <c r="ER18" s="40">
        <v>1298</v>
      </c>
      <c r="ES18" s="42">
        <v>82</v>
      </c>
      <c r="ET18" s="40">
        <v>130518</v>
      </c>
      <c r="EU18" s="40">
        <v>8241</v>
      </c>
      <c r="EV18" s="40">
        <v>4015</v>
      </c>
      <c r="EW18" s="40">
        <v>111986</v>
      </c>
      <c r="EX18" s="40">
        <v>100193</v>
      </c>
      <c r="EY18" s="40">
        <v>6512</v>
      </c>
      <c r="EZ18" s="40">
        <v>5281</v>
      </c>
      <c r="FA18" s="40">
        <v>10291</v>
      </c>
      <c r="FB18" s="42">
        <v>17.600000000000001</v>
      </c>
      <c r="FC18" s="40">
        <v>400</v>
      </c>
      <c r="FD18" s="42">
        <v>11.1</v>
      </c>
      <c r="FE18" s="40">
        <v>8173</v>
      </c>
      <c r="FF18" s="40">
        <v>73</v>
      </c>
      <c r="FG18" s="40">
        <v>186</v>
      </c>
      <c r="FH18" s="40">
        <v>369</v>
      </c>
      <c r="FI18" s="62">
        <v>23</v>
      </c>
      <c r="FJ18" s="62">
        <v>622</v>
      </c>
      <c r="FK18" s="45">
        <v>66.3</v>
      </c>
      <c r="FL18" s="42">
        <v>99.9</v>
      </c>
      <c r="FM18" s="42">
        <v>84.1</v>
      </c>
      <c r="FN18" s="42">
        <v>69.5</v>
      </c>
      <c r="FO18" s="42">
        <v>57.8</v>
      </c>
      <c r="FP18" s="40">
        <v>140</v>
      </c>
      <c r="FQ18" s="40">
        <v>11</v>
      </c>
      <c r="FR18" s="40">
        <v>89</v>
      </c>
      <c r="FS18" s="40">
        <v>3949</v>
      </c>
      <c r="FT18" s="40">
        <v>6</v>
      </c>
      <c r="FU18" s="40">
        <v>3395</v>
      </c>
      <c r="FV18" s="40">
        <v>2211</v>
      </c>
      <c r="FW18" s="40">
        <v>4</v>
      </c>
      <c r="FX18" s="40">
        <v>5993900</v>
      </c>
      <c r="FY18" s="40">
        <v>2631</v>
      </c>
      <c r="FZ18" s="40" t="s">
        <v>534</v>
      </c>
      <c r="GA18" s="40" t="s">
        <v>534</v>
      </c>
      <c r="GB18" s="40">
        <v>16360</v>
      </c>
      <c r="GC18" s="40">
        <v>142</v>
      </c>
      <c r="GD18" s="40">
        <v>3014</v>
      </c>
      <c r="GE18" s="40">
        <v>13204</v>
      </c>
      <c r="GF18" s="40">
        <v>156988</v>
      </c>
      <c r="GG18" s="40">
        <v>1847</v>
      </c>
      <c r="GH18" s="40">
        <v>33747</v>
      </c>
      <c r="GI18" s="40">
        <v>121394</v>
      </c>
      <c r="GJ18" s="40">
        <v>854</v>
      </c>
      <c r="GK18" s="40">
        <v>7832</v>
      </c>
      <c r="GL18" s="40">
        <v>752182</v>
      </c>
      <c r="GM18" s="40">
        <v>2344</v>
      </c>
      <c r="GN18" s="40">
        <v>17942</v>
      </c>
      <c r="GO18" s="40">
        <v>334155</v>
      </c>
      <c r="GP18" s="40">
        <v>475</v>
      </c>
      <c r="GQ18" s="40">
        <v>19146</v>
      </c>
      <c r="GR18" s="39">
        <v>550443.41</v>
      </c>
      <c r="GS18" s="40">
        <v>465</v>
      </c>
      <c r="GT18" s="40">
        <v>14264</v>
      </c>
      <c r="GU18" s="40">
        <v>357509</v>
      </c>
      <c r="GV18" s="59">
        <v>101.44</v>
      </c>
      <c r="GW18" s="40">
        <v>11179</v>
      </c>
      <c r="GX18" s="40">
        <v>7652</v>
      </c>
      <c r="GY18" s="40">
        <v>4803</v>
      </c>
      <c r="GZ18" s="34">
        <v>594</v>
      </c>
      <c r="HA18" s="40">
        <v>117</v>
      </c>
      <c r="HB18" s="40">
        <v>3947673</v>
      </c>
      <c r="HC18" s="40">
        <v>22718560</v>
      </c>
      <c r="HD18" s="40">
        <v>2341065</v>
      </c>
      <c r="HE18" s="40">
        <v>3034953</v>
      </c>
      <c r="HF18" s="40">
        <v>403146</v>
      </c>
      <c r="HG18" s="40">
        <v>6260</v>
      </c>
      <c r="HH18" s="40">
        <v>10330</v>
      </c>
      <c r="HI18" s="40">
        <v>319900</v>
      </c>
      <c r="HJ18" s="40">
        <v>179008</v>
      </c>
      <c r="HK18" s="32">
        <v>9068</v>
      </c>
      <c r="HL18" s="32">
        <v>1183707</v>
      </c>
      <c r="HM18" s="32">
        <v>918251</v>
      </c>
      <c r="HN18" s="32">
        <v>71</v>
      </c>
      <c r="HO18" s="32">
        <v>51</v>
      </c>
      <c r="HP18" s="32">
        <v>22</v>
      </c>
      <c r="HQ18" s="32">
        <v>29</v>
      </c>
      <c r="HR18" s="32">
        <v>156497</v>
      </c>
      <c r="HS18" s="32">
        <v>226231</v>
      </c>
      <c r="HT18" s="32">
        <v>0</v>
      </c>
      <c r="HU18" s="40">
        <v>35593</v>
      </c>
      <c r="HV18" s="45">
        <v>46</v>
      </c>
      <c r="HW18" s="32">
        <v>200675</v>
      </c>
      <c r="HX18" s="45">
        <v>8.8800000000000008</v>
      </c>
      <c r="HY18" s="45">
        <v>0.3</v>
      </c>
      <c r="HZ18" s="45">
        <v>0.3</v>
      </c>
      <c r="IA18" s="40">
        <v>2763.2</v>
      </c>
      <c r="IB18" s="40">
        <v>2324.3000000000002</v>
      </c>
      <c r="IC18" s="40" t="s">
        <v>534</v>
      </c>
      <c r="ID18" s="42">
        <v>93.8</v>
      </c>
      <c r="IE18" s="42" t="s">
        <v>632</v>
      </c>
      <c r="IF18" s="42">
        <v>78.7</v>
      </c>
      <c r="IG18" s="42" t="s">
        <v>632</v>
      </c>
      <c r="IH18" s="42" t="s">
        <v>632</v>
      </c>
      <c r="II18" s="144" t="s">
        <v>1081</v>
      </c>
      <c r="IJ18" s="144" t="s">
        <v>1081</v>
      </c>
      <c r="IK18" s="42">
        <v>90.8</v>
      </c>
      <c r="IL18" s="122">
        <v>0.77300000000000002</v>
      </c>
      <c r="IM18" s="99">
        <v>88.9</v>
      </c>
      <c r="IN18" s="123">
        <v>8.9</v>
      </c>
      <c r="IO18" s="99">
        <v>3.7</v>
      </c>
      <c r="IP18" s="36">
        <v>150437254</v>
      </c>
      <c r="IQ18" s="124">
        <v>52.9</v>
      </c>
      <c r="IR18" s="124">
        <v>44.4</v>
      </c>
      <c r="IS18" s="62" t="s">
        <v>534</v>
      </c>
      <c r="IT18" s="62" t="s">
        <v>534</v>
      </c>
      <c r="IU18" s="124">
        <v>70.8</v>
      </c>
      <c r="IV18" s="144" t="s">
        <v>1081</v>
      </c>
      <c r="IW18" s="36">
        <v>2660</v>
      </c>
      <c r="IX18" s="144" t="s">
        <v>1081</v>
      </c>
      <c r="IY18" s="124">
        <v>23.9</v>
      </c>
      <c r="IZ18" s="98">
        <v>67843</v>
      </c>
      <c r="JA18" s="98">
        <v>1152</v>
      </c>
      <c r="JB18" s="98">
        <v>1243</v>
      </c>
      <c r="JC18" s="98">
        <v>5395</v>
      </c>
      <c r="JD18" s="98">
        <v>6614</v>
      </c>
      <c r="JE18" s="98">
        <v>6929</v>
      </c>
      <c r="JF18" s="98">
        <v>8463</v>
      </c>
      <c r="JG18" s="98">
        <v>8295</v>
      </c>
      <c r="JH18" s="98">
        <v>8084</v>
      </c>
      <c r="JI18" s="98">
        <v>7706</v>
      </c>
      <c r="JJ18" s="98">
        <v>7888</v>
      </c>
      <c r="JK18" s="98">
        <v>6621</v>
      </c>
      <c r="JL18" s="98">
        <v>3271</v>
      </c>
      <c r="JM18" s="98">
        <v>1748</v>
      </c>
      <c r="JN18" s="98">
        <v>1064</v>
      </c>
      <c r="JO18" s="98">
        <v>531</v>
      </c>
      <c r="JP18" s="98">
        <v>213</v>
      </c>
      <c r="JQ18" s="98">
        <v>7830</v>
      </c>
      <c r="JR18" s="98">
        <v>7493</v>
      </c>
      <c r="JS18" s="98">
        <v>8385</v>
      </c>
      <c r="JT18" s="98">
        <v>9922</v>
      </c>
      <c r="JU18" s="98">
        <v>12144</v>
      </c>
      <c r="JV18" s="98">
        <v>11027</v>
      </c>
      <c r="JW18" s="98">
        <v>10336</v>
      </c>
      <c r="JX18" s="98">
        <v>10074</v>
      </c>
      <c r="JY18" s="98">
        <v>11684</v>
      </c>
      <c r="JZ18" s="98">
        <v>13380</v>
      </c>
      <c r="KA18" s="98">
        <v>11145</v>
      </c>
      <c r="KB18" s="98">
        <v>9527</v>
      </c>
      <c r="KC18" s="98">
        <v>8999</v>
      </c>
      <c r="KD18" s="98">
        <v>7426</v>
      </c>
      <c r="KE18" s="98">
        <v>7556</v>
      </c>
    </row>
    <row r="19" spans="1:291" ht="12">
      <c r="A19" s="3">
        <v>102024</v>
      </c>
      <c r="B19" s="2" t="s">
        <v>912</v>
      </c>
      <c r="C19" s="29">
        <v>459.41</v>
      </c>
      <c r="D19" s="30">
        <v>374416</v>
      </c>
      <c r="E19" s="37">
        <v>13.6</v>
      </c>
      <c r="F19" s="37">
        <v>61.6</v>
      </c>
      <c r="G19" s="37">
        <v>24.8</v>
      </c>
      <c r="H19" s="32">
        <v>19401</v>
      </c>
      <c r="I19" s="32">
        <v>40217</v>
      </c>
      <c r="J19" s="32">
        <v>61924</v>
      </c>
      <c r="K19" s="40">
        <v>43948</v>
      </c>
      <c r="L19" s="32">
        <v>156627</v>
      </c>
      <c r="M19" s="32">
        <v>3978</v>
      </c>
      <c r="N19" s="32">
        <v>13039</v>
      </c>
      <c r="O19" s="32">
        <v>12529</v>
      </c>
      <c r="P19" s="38">
        <v>370598</v>
      </c>
      <c r="Q19" s="32">
        <v>371302</v>
      </c>
      <c r="R19" s="32">
        <v>382208</v>
      </c>
      <c r="S19" s="40">
        <v>885245</v>
      </c>
      <c r="T19" s="40">
        <v>2368989</v>
      </c>
      <c r="U19" s="40">
        <v>517360</v>
      </c>
      <c r="V19" s="40">
        <v>1107673</v>
      </c>
      <c r="W19" s="40" t="s">
        <v>534</v>
      </c>
      <c r="X19" s="40">
        <v>81</v>
      </c>
      <c r="Y19" s="40">
        <v>0</v>
      </c>
      <c r="Z19" s="40">
        <v>93707</v>
      </c>
      <c r="AA19" s="29">
        <v>2434.34</v>
      </c>
      <c r="AB19" s="45">
        <v>953.98</v>
      </c>
      <c r="AC19" s="40">
        <v>5068</v>
      </c>
      <c r="AD19" s="40">
        <v>699698</v>
      </c>
      <c r="AE19" s="40">
        <v>0</v>
      </c>
      <c r="AF19" s="40">
        <v>34</v>
      </c>
      <c r="AG19" s="40">
        <v>4711</v>
      </c>
      <c r="AH19" s="40">
        <v>58</v>
      </c>
      <c r="AI19" s="40">
        <v>20656</v>
      </c>
      <c r="AJ19" s="40">
        <v>1076</v>
      </c>
      <c r="AK19" s="40">
        <v>92</v>
      </c>
      <c r="AL19" s="40">
        <v>25</v>
      </c>
      <c r="AM19" s="40">
        <v>10190</v>
      </c>
      <c r="AN19" s="40">
        <v>599</v>
      </c>
      <c r="AO19" s="40">
        <v>6</v>
      </c>
      <c r="AP19" s="40">
        <v>343</v>
      </c>
      <c r="AQ19" s="40">
        <v>25</v>
      </c>
      <c r="AR19" s="40">
        <v>82</v>
      </c>
      <c r="AS19" s="42">
        <v>78.400000000000006</v>
      </c>
      <c r="AT19" s="40">
        <v>117.9</v>
      </c>
      <c r="AU19" s="40">
        <v>109.3</v>
      </c>
      <c r="AV19" s="40">
        <v>58</v>
      </c>
      <c r="AW19" s="40">
        <v>65</v>
      </c>
      <c r="AX19" s="40">
        <v>8</v>
      </c>
      <c r="AY19" s="40">
        <v>4</v>
      </c>
      <c r="AZ19" s="40">
        <v>4</v>
      </c>
      <c r="BA19" s="40">
        <v>6</v>
      </c>
      <c r="BB19" s="40">
        <v>2</v>
      </c>
      <c r="BC19" s="40">
        <v>12</v>
      </c>
      <c r="BD19" s="40">
        <v>29578</v>
      </c>
      <c r="BE19" s="40">
        <v>3</v>
      </c>
      <c r="BF19" s="40">
        <v>60830</v>
      </c>
      <c r="BG19" s="40">
        <v>10</v>
      </c>
      <c r="BH19" s="40">
        <v>185925</v>
      </c>
      <c r="BI19" s="40">
        <v>6</v>
      </c>
      <c r="BJ19" s="40">
        <v>10259</v>
      </c>
      <c r="BK19" s="42" t="s">
        <v>536</v>
      </c>
      <c r="BL19" s="40">
        <v>3</v>
      </c>
      <c r="BM19" s="40">
        <v>5</v>
      </c>
      <c r="BN19" s="40">
        <v>1207</v>
      </c>
      <c r="BO19" s="40">
        <v>9767</v>
      </c>
      <c r="BP19" s="144" t="s">
        <v>1081</v>
      </c>
      <c r="BQ19" s="45">
        <v>1.32</v>
      </c>
      <c r="BR19" s="42">
        <v>38.5</v>
      </c>
      <c r="BS19" s="45">
        <v>6.49</v>
      </c>
      <c r="BT19" s="42">
        <v>60.36</v>
      </c>
      <c r="BU19" s="40">
        <v>26</v>
      </c>
      <c r="BV19" s="40">
        <v>3963</v>
      </c>
      <c r="BW19" s="40">
        <v>343</v>
      </c>
      <c r="BX19" s="40">
        <v>782</v>
      </c>
      <c r="BY19" s="40">
        <v>3705</v>
      </c>
      <c r="BZ19" s="40">
        <v>1031</v>
      </c>
      <c r="CA19" s="40">
        <v>382</v>
      </c>
      <c r="CB19" s="40">
        <v>550</v>
      </c>
      <c r="CC19" s="58">
        <v>1.46</v>
      </c>
      <c r="CD19" s="40">
        <v>0</v>
      </c>
      <c r="CE19" s="40">
        <v>2</v>
      </c>
      <c r="CF19" s="40">
        <v>19</v>
      </c>
      <c r="CG19" s="40">
        <v>12</v>
      </c>
      <c r="CH19" s="40">
        <v>4</v>
      </c>
      <c r="CI19" s="40">
        <v>210</v>
      </c>
      <c r="CJ19" s="40">
        <v>31</v>
      </c>
      <c r="CK19" s="40">
        <v>1497</v>
      </c>
      <c r="CL19" s="40">
        <v>17</v>
      </c>
      <c r="CM19" s="40">
        <v>1138</v>
      </c>
      <c r="CN19" s="40">
        <v>55</v>
      </c>
      <c r="CO19" s="40">
        <v>603</v>
      </c>
      <c r="CP19" s="40">
        <v>28</v>
      </c>
      <c r="CQ19" s="40">
        <v>204</v>
      </c>
      <c r="CR19" s="40">
        <v>17</v>
      </c>
      <c r="CS19" s="40">
        <v>410</v>
      </c>
      <c r="CT19" s="40">
        <v>10463</v>
      </c>
      <c r="CU19" s="40">
        <v>1331</v>
      </c>
      <c r="CV19" s="40">
        <v>2554</v>
      </c>
      <c r="CW19" s="40">
        <v>1123166.1640000001</v>
      </c>
      <c r="CX19" s="40">
        <v>274030.78700000001</v>
      </c>
      <c r="CY19" s="40">
        <v>672375.08200000005</v>
      </c>
      <c r="CZ19" s="40">
        <v>92723</v>
      </c>
      <c r="DA19" s="40">
        <v>9</v>
      </c>
      <c r="DB19" s="40">
        <v>15791</v>
      </c>
      <c r="DC19" s="40">
        <v>2365</v>
      </c>
      <c r="DD19" s="40">
        <v>1585</v>
      </c>
      <c r="DE19" s="40">
        <v>180</v>
      </c>
      <c r="DF19" s="40">
        <v>1527</v>
      </c>
      <c r="DG19" s="40">
        <v>19209</v>
      </c>
      <c r="DH19" s="40">
        <v>12085</v>
      </c>
      <c r="DI19" s="40">
        <v>2225</v>
      </c>
      <c r="DJ19" s="40">
        <v>1585</v>
      </c>
      <c r="DK19" s="40">
        <v>235</v>
      </c>
      <c r="DL19" s="40">
        <v>430</v>
      </c>
      <c r="DM19" s="40">
        <v>2</v>
      </c>
      <c r="DN19" s="40">
        <v>1187</v>
      </c>
      <c r="DO19" s="40">
        <v>18</v>
      </c>
      <c r="DP19" s="40">
        <v>18503</v>
      </c>
      <c r="DQ19" s="40">
        <v>84</v>
      </c>
      <c r="DR19" s="40">
        <v>7807</v>
      </c>
      <c r="DS19" s="40">
        <v>7958</v>
      </c>
      <c r="DT19" s="40">
        <v>0</v>
      </c>
      <c r="DU19" s="40">
        <v>877</v>
      </c>
      <c r="DV19" s="40">
        <v>85</v>
      </c>
      <c r="DW19" s="40">
        <v>44</v>
      </c>
      <c r="DX19" s="42">
        <v>59.6</v>
      </c>
      <c r="DY19" s="40">
        <v>41</v>
      </c>
      <c r="DZ19" s="40">
        <v>87</v>
      </c>
      <c r="EA19" s="40">
        <v>942</v>
      </c>
      <c r="EB19" s="40">
        <v>340</v>
      </c>
      <c r="EC19" s="40">
        <v>182</v>
      </c>
      <c r="ED19" s="40">
        <v>2403</v>
      </c>
      <c r="EE19" s="40">
        <v>3054</v>
      </c>
      <c r="EF19" s="42">
        <v>96.9</v>
      </c>
      <c r="EG19" s="42">
        <v>97.7</v>
      </c>
      <c r="EH19" s="40">
        <v>27</v>
      </c>
      <c r="EI19" s="42">
        <v>8.8000000000000007</v>
      </c>
      <c r="EJ19" s="40">
        <v>101803</v>
      </c>
      <c r="EK19" s="42">
        <v>34</v>
      </c>
      <c r="EL19" s="40">
        <v>302607</v>
      </c>
      <c r="EM19" s="45">
        <v>2.68</v>
      </c>
      <c r="EN19" s="40">
        <v>504</v>
      </c>
      <c r="EO19" s="40">
        <v>16</v>
      </c>
      <c r="EP19" s="66">
        <v>5182</v>
      </c>
      <c r="EQ19" s="40">
        <v>12</v>
      </c>
      <c r="ER19" s="40">
        <v>1153</v>
      </c>
      <c r="ES19" s="42">
        <v>88.9</v>
      </c>
      <c r="ET19" s="40">
        <v>142900</v>
      </c>
      <c r="EU19" s="40">
        <v>8852</v>
      </c>
      <c r="EV19" s="40">
        <v>163</v>
      </c>
      <c r="EW19" s="40">
        <v>125353</v>
      </c>
      <c r="EX19" s="40">
        <v>110881</v>
      </c>
      <c r="EY19" s="40">
        <v>8543</v>
      </c>
      <c r="EZ19" s="40">
        <v>5929</v>
      </c>
      <c r="FA19" s="40">
        <v>8695</v>
      </c>
      <c r="FB19" s="42">
        <v>13.4</v>
      </c>
      <c r="FC19" s="40">
        <v>220</v>
      </c>
      <c r="FD19" s="42">
        <v>21.3</v>
      </c>
      <c r="FE19" s="40">
        <v>7219</v>
      </c>
      <c r="FF19" s="40">
        <v>93</v>
      </c>
      <c r="FG19" s="40">
        <v>176</v>
      </c>
      <c r="FH19" s="40">
        <v>253</v>
      </c>
      <c r="FI19" s="62">
        <v>34</v>
      </c>
      <c r="FJ19" s="62">
        <v>1035</v>
      </c>
      <c r="FK19" s="45">
        <v>65.72</v>
      </c>
      <c r="FL19" s="42">
        <v>97.9</v>
      </c>
      <c r="FM19" s="42">
        <v>88.6</v>
      </c>
      <c r="FN19" s="42">
        <v>71.5</v>
      </c>
      <c r="FO19" s="42">
        <v>30.3</v>
      </c>
      <c r="FP19" s="40">
        <v>155</v>
      </c>
      <c r="FQ19" s="40">
        <v>10</v>
      </c>
      <c r="FR19" s="40">
        <v>73</v>
      </c>
      <c r="FS19" s="40">
        <v>3687</v>
      </c>
      <c r="FT19" s="40">
        <v>8</v>
      </c>
      <c r="FU19" s="40">
        <v>3562</v>
      </c>
      <c r="FV19" s="40">
        <v>2614</v>
      </c>
      <c r="FW19" s="40">
        <v>5</v>
      </c>
      <c r="FX19" s="40">
        <v>527022</v>
      </c>
      <c r="FY19" s="40">
        <v>4213</v>
      </c>
      <c r="FZ19" s="40" t="s">
        <v>534</v>
      </c>
      <c r="GA19" s="40" t="s">
        <v>534</v>
      </c>
      <c r="GB19" s="40">
        <v>16985</v>
      </c>
      <c r="GC19" s="40">
        <v>53</v>
      </c>
      <c r="GD19" s="40">
        <v>3429</v>
      </c>
      <c r="GE19" s="40">
        <v>13503</v>
      </c>
      <c r="GF19" s="40">
        <v>166871</v>
      </c>
      <c r="GG19" s="40">
        <v>695</v>
      </c>
      <c r="GH19" s="40">
        <v>44354</v>
      </c>
      <c r="GI19" s="40">
        <v>121822</v>
      </c>
      <c r="GJ19" s="40">
        <v>1024</v>
      </c>
      <c r="GK19" s="40">
        <v>10785</v>
      </c>
      <c r="GL19" s="40">
        <v>2825389</v>
      </c>
      <c r="GM19" s="40">
        <v>2413</v>
      </c>
      <c r="GN19" s="40">
        <v>17886</v>
      </c>
      <c r="GO19" s="40">
        <v>376928</v>
      </c>
      <c r="GP19" s="40">
        <v>716</v>
      </c>
      <c r="GQ19" s="40">
        <v>25362</v>
      </c>
      <c r="GR19" s="39">
        <v>705768.29</v>
      </c>
      <c r="GS19" s="40">
        <v>705</v>
      </c>
      <c r="GT19" s="40" t="s">
        <v>534</v>
      </c>
      <c r="GU19" s="40" t="s">
        <v>534</v>
      </c>
      <c r="GV19" s="67">
        <v>85.09</v>
      </c>
      <c r="GW19" s="40">
        <v>4029</v>
      </c>
      <c r="GX19" s="40">
        <v>8196</v>
      </c>
      <c r="GY19" s="40">
        <v>4538</v>
      </c>
      <c r="GZ19" s="34">
        <v>305</v>
      </c>
      <c r="HA19" s="40">
        <v>126</v>
      </c>
      <c r="HB19" s="40">
        <v>4027835</v>
      </c>
      <c r="HC19" s="40">
        <v>18838681</v>
      </c>
      <c r="HD19" s="40">
        <v>1996284</v>
      </c>
      <c r="HE19" s="40">
        <v>3031823</v>
      </c>
      <c r="HF19" s="40">
        <v>223665</v>
      </c>
      <c r="HG19" s="40">
        <v>8610</v>
      </c>
      <c r="HH19" s="40">
        <v>8610</v>
      </c>
      <c r="HI19" s="40">
        <v>318050</v>
      </c>
      <c r="HJ19" s="40">
        <v>138484</v>
      </c>
      <c r="HK19" s="32">
        <v>16948</v>
      </c>
      <c r="HL19" s="32">
        <v>1663061</v>
      </c>
      <c r="HM19" s="32">
        <v>622537</v>
      </c>
      <c r="HN19" s="32">
        <v>143</v>
      </c>
      <c r="HO19" s="32">
        <v>36</v>
      </c>
      <c r="HP19" s="32">
        <v>81</v>
      </c>
      <c r="HQ19" s="32">
        <v>25</v>
      </c>
      <c r="HR19" s="32">
        <v>6575</v>
      </c>
      <c r="HS19" s="32">
        <v>235862</v>
      </c>
      <c r="HT19" s="32">
        <v>31554</v>
      </c>
      <c r="HU19" s="40">
        <v>0</v>
      </c>
      <c r="HV19" s="45">
        <v>45.34</v>
      </c>
      <c r="HW19" s="32">
        <v>197744</v>
      </c>
      <c r="HX19" s="64"/>
      <c r="HY19" s="45">
        <v>4.4000000000000004</v>
      </c>
      <c r="HZ19" s="45">
        <v>4.4000000000000004</v>
      </c>
      <c r="IA19" s="40">
        <v>1551</v>
      </c>
      <c r="IB19" s="40">
        <v>1416.29</v>
      </c>
      <c r="IC19" s="40" t="s">
        <v>534</v>
      </c>
      <c r="ID19" s="42">
        <v>92.4</v>
      </c>
      <c r="IE19" s="42" t="s">
        <v>632</v>
      </c>
      <c r="IF19" s="42">
        <v>75.2</v>
      </c>
      <c r="IG19" s="42" t="s">
        <v>632</v>
      </c>
      <c r="IH19" s="42" t="s">
        <v>632</v>
      </c>
      <c r="II19" s="144" t="s">
        <v>1081</v>
      </c>
      <c r="IJ19" s="144" t="s">
        <v>1081</v>
      </c>
      <c r="IK19" s="42" t="s">
        <v>534</v>
      </c>
      <c r="IL19" s="35">
        <v>0.82099999999999995</v>
      </c>
      <c r="IM19" s="127">
        <v>89.3</v>
      </c>
      <c r="IN19" s="128">
        <v>7.7</v>
      </c>
      <c r="IO19" s="99">
        <v>5.7</v>
      </c>
      <c r="IP19" s="36">
        <v>132523114</v>
      </c>
      <c r="IQ19" s="124">
        <v>61.8</v>
      </c>
      <c r="IR19" s="124">
        <v>40.5</v>
      </c>
      <c r="IS19" s="62" t="s">
        <v>534</v>
      </c>
      <c r="IT19" s="62" t="s">
        <v>534</v>
      </c>
      <c r="IU19" s="124">
        <v>36.6</v>
      </c>
      <c r="IV19" s="144" t="s">
        <v>1081</v>
      </c>
      <c r="IW19" s="36">
        <v>2374</v>
      </c>
      <c r="IX19" s="144" t="s">
        <v>1081</v>
      </c>
      <c r="IY19" s="124">
        <v>27.2</v>
      </c>
      <c r="IZ19" s="98">
        <v>74855</v>
      </c>
      <c r="JA19" s="98">
        <v>781</v>
      </c>
      <c r="JB19" s="98">
        <v>1197</v>
      </c>
      <c r="JC19" s="98">
        <v>5665</v>
      </c>
      <c r="JD19" s="98">
        <v>7084</v>
      </c>
      <c r="JE19" s="98">
        <v>7849</v>
      </c>
      <c r="JF19" s="98">
        <v>9553</v>
      </c>
      <c r="JG19" s="98">
        <v>8807</v>
      </c>
      <c r="JH19" s="98">
        <v>8318</v>
      </c>
      <c r="JI19" s="98">
        <v>7525</v>
      </c>
      <c r="JJ19" s="98">
        <v>7947</v>
      </c>
      <c r="JK19" s="98">
        <v>6651</v>
      </c>
      <c r="JL19" s="98">
        <v>3251</v>
      </c>
      <c r="JM19" s="98">
        <v>1528</v>
      </c>
      <c r="JN19" s="98">
        <v>846</v>
      </c>
      <c r="JO19" s="98">
        <v>434</v>
      </c>
      <c r="JP19" s="98">
        <v>160</v>
      </c>
      <c r="JQ19" s="98">
        <v>8480</v>
      </c>
      <c r="JR19" s="98">
        <v>7988</v>
      </c>
      <c r="JS19" s="98">
        <v>9275</v>
      </c>
      <c r="JT19" s="98">
        <v>11480</v>
      </c>
      <c r="JU19" s="98">
        <v>13857</v>
      </c>
      <c r="JV19" s="98">
        <v>12053</v>
      </c>
      <c r="JW19" s="98">
        <v>10910</v>
      </c>
      <c r="JX19" s="98">
        <v>10366</v>
      </c>
      <c r="JY19" s="98">
        <v>12353</v>
      </c>
      <c r="JZ19" s="98">
        <v>14636</v>
      </c>
      <c r="KA19" s="98">
        <v>12228</v>
      </c>
      <c r="KB19" s="98">
        <v>10098</v>
      </c>
      <c r="KC19" s="98">
        <v>9071</v>
      </c>
      <c r="KD19" s="98">
        <v>7438</v>
      </c>
      <c r="KE19" s="98">
        <v>7842</v>
      </c>
    </row>
    <row r="20" spans="1:291" ht="12">
      <c r="A20" s="3">
        <v>112011</v>
      </c>
      <c r="B20" s="2" t="s">
        <v>913</v>
      </c>
      <c r="C20" s="29">
        <v>109.16</v>
      </c>
      <c r="D20" s="30">
        <v>348723</v>
      </c>
      <c r="E20" s="37">
        <v>13.1</v>
      </c>
      <c r="F20" s="37">
        <v>63.3</v>
      </c>
      <c r="G20" s="37">
        <v>23.6</v>
      </c>
      <c r="H20" s="32">
        <v>18250</v>
      </c>
      <c r="I20" s="32">
        <v>36564</v>
      </c>
      <c r="J20" s="32">
        <v>55375</v>
      </c>
      <c r="K20" s="40">
        <v>33263</v>
      </c>
      <c r="L20" s="32">
        <v>148653</v>
      </c>
      <c r="M20" s="32">
        <v>5018</v>
      </c>
      <c r="N20" s="32">
        <v>15523</v>
      </c>
      <c r="O20" s="32">
        <v>13855</v>
      </c>
      <c r="P20" s="38">
        <v>349211</v>
      </c>
      <c r="Q20" s="32">
        <v>342670</v>
      </c>
      <c r="R20" s="32">
        <v>332876</v>
      </c>
      <c r="S20" s="40">
        <v>872768</v>
      </c>
      <c r="T20" s="40">
        <v>1845426</v>
      </c>
      <c r="U20" s="40">
        <v>517283</v>
      </c>
      <c r="V20" s="40">
        <v>827797</v>
      </c>
      <c r="W20" s="40">
        <v>54</v>
      </c>
      <c r="X20" s="40">
        <v>32</v>
      </c>
      <c r="Y20" s="40" t="s">
        <v>534</v>
      </c>
      <c r="Z20" s="40">
        <v>103848</v>
      </c>
      <c r="AA20" s="29">
        <v>2829.49</v>
      </c>
      <c r="AB20" s="45">
        <v>855.74</v>
      </c>
      <c r="AC20" s="40">
        <v>1261</v>
      </c>
      <c r="AD20" s="40">
        <v>471732</v>
      </c>
      <c r="AE20" s="40">
        <v>0</v>
      </c>
      <c r="AF20" s="40">
        <v>34</v>
      </c>
      <c r="AG20" s="40">
        <v>6462</v>
      </c>
      <c r="AH20" s="40">
        <v>32</v>
      </c>
      <c r="AI20" s="40">
        <v>17833</v>
      </c>
      <c r="AJ20" s="40">
        <v>848</v>
      </c>
      <c r="AK20" s="40">
        <v>37</v>
      </c>
      <c r="AL20" s="40">
        <v>22</v>
      </c>
      <c r="AM20" s="40">
        <v>8438</v>
      </c>
      <c r="AN20" s="40">
        <v>544</v>
      </c>
      <c r="AO20" s="40">
        <v>6</v>
      </c>
      <c r="AP20" s="40">
        <v>172</v>
      </c>
      <c r="AQ20" s="40">
        <v>22</v>
      </c>
      <c r="AR20" s="40">
        <v>38</v>
      </c>
      <c r="AS20" s="42">
        <v>100</v>
      </c>
      <c r="AT20" s="40">
        <v>80.599999999999994</v>
      </c>
      <c r="AU20" s="40">
        <v>97</v>
      </c>
      <c r="AV20" s="40">
        <v>10</v>
      </c>
      <c r="AW20" s="40">
        <v>10</v>
      </c>
      <c r="AX20" s="40">
        <v>3</v>
      </c>
      <c r="AY20" s="40">
        <v>4</v>
      </c>
      <c r="AZ20" s="40">
        <v>4</v>
      </c>
      <c r="BA20" s="40">
        <v>14</v>
      </c>
      <c r="BB20" s="40">
        <v>3</v>
      </c>
      <c r="BC20" s="40">
        <v>2</v>
      </c>
      <c r="BD20" s="40">
        <v>11045</v>
      </c>
      <c r="BE20" s="40">
        <v>1</v>
      </c>
      <c r="BF20" s="40">
        <v>51000</v>
      </c>
      <c r="BG20" s="40">
        <v>1</v>
      </c>
      <c r="BH20" s="40">
        <v>16000</v>
      </c>
      <c r="BI20" s="40">
        <v>2</v>
      </c>
      <c r="BJ20" s="40">
        <v>1591</v>
      </c>
      <c r="BK20" s="42">
        <v>54.5</v>
      </c>
      <c r="BL20" s="40" t="s">
        <v>534</v>
      </c>
      <c r="BM20" s="40">
        <v>4</v>
      </c>
      <c r="BN20" s="40" t="s">
        <v>534</v>
      </c>
      <c r="BO20" s="40">
        <v>13806</v>
      </c>
      <c r="BP20" s="144" t="s">
        <v>1081</v>
      </c>
      <c r="BQ20" s="45">
        <v>0.61</v>
      </c>
      <c r="BR20" s="42">
        <v>23.9</v>
      </c>
      <c r="BS20" s="45">
        <v>5.77</v>
      </c>
      <c r="BT20" s="42">
        <v>63.49</v>
      </c>
      <c r="BU20" s="40">
        <v>26</v>
      </c>
      <c r="BV20" s="40">
        <v>4358</v>
      </c>
      <c r="BW20" s="40">
        <v>187</v>
      </c>
      <c r="BX20" s="40">
        <v>825</v>
      </c>
      <c r="BY20" s="40">
        <v>2871</v>
      </c>
      <c r="BZ20" s="40">
        <v>827</v>
      </c>
      <c r="CA20" s="40">
        <v>276</v>
      </c>
      <c r="CB20" s="40">
        <v>489</v>
      </c>
      <c r="CC20" s="58">
        <v>1.39</v>
      </c>
      <c r="CD20" s="40">
        <v>0</v>
      </c>
      <c r="CE20" s="40">
        <v>2</v>
      </c>
      <c r="CF20" s="40">
        <v>5</v>
      </c>
      <c r="CG20" s="40">
        <v>3</v>
      </c>
      <c r="CH20" s="40">
        <v>1</v>
      </c>
      <c r="CI20" s="40">
        <v>100</v>
      </c>
      <c r="CJ20" s="40">
        <v>11</v>
      </c>
      <c r="CK20" s="40">
        <v>928</v>
      </c>
      <c r="CL20" s="40">
        <v>7</v>
      </c>
      <c r="CM20" s="40">
        <v>600</v>
      </c>
      <c r="CN20" s="40">
        <v>13</v>
      </c>
      <c r="CO20" s="40">
        <v>240</v>
      </c>
      <c r="CP20" s="40">
        <v>5</v>
      </c>
      <c r="CQ20" s="40">
        <v>55</v>
      </c>
      <c r="CR20" s="40">
        <v>4</v>
      </c>
      <c r="CS20" s="40">
        <v>100</v>
      </c>
      <c r="CT20" s="40">
        <v>7151</v>
      </c>
      <c r="CU20" s="40">
        <v>435</v>
      </c>
      <c r="CV20" s="40">
        <v>1794</v>
      </c>
      <c r="CW20" s="40">
        <v>732074.995</v>
      </c>
      <c r="CX20" s="40">
        <v>90949.391000000003</v>
      </c>
      <c r="CY20" s="40">
        <v>478742.2</v>
      </c>
      <c r="CZ20" s="40">
        <v>82412</v>
      </c>
      <c r="DA20" s="40">
        <v>9</v>
      </c>
      <c r="DB20" s="40">
        <v>11539</v>
      </c>
      <c r="DC20" s="40">
        <v>1611</v>
      </c>
      <c r="DD20" s="40">
        <v>1171</v>
      </c>
      <c r="DE20" s="40">
        <v>206</v>
      </c>
      <c r="DF20" s="40">
        <v>2671</v>
      </c>
      <c r="DG20" s="40">
        <v>8615</v>
      </c>
      <c r="DH20" s="40">
        <v>10049</v>
      </c>
      <c r="DI20" s="40">
        <v>2103</v>
      </c>
      <c r="DJ20" s="40">
        <v>1845</v>
      </c>
      <c r="DK20" s="40">
        <v>127</v>
      </c>
      <c r="DL20" s="40">
        <v>310</v>
      </c>
      <c r="DM20" s="40">
        <v>1</v>
      </c>
      <c r="DN20" s="40">
        <v>992</v>
      </c>
      <c r="DO20" s="40">
        <v>10</v>
      </c>
      <c r="DP20" s="40">
        <v>14984</v>
      </c>
      <c r="DQ20" s="40">
        <v>42</v>
      </c>
      <c r="DR20" s="40">
        <v>3416</v>
      </c>
      <c r="DS20" s="40">
        <v>3422</v>
      </c>
      <c r="DT20" s="40">
        <v>119</v>
      </c>
      <c r="DU20" s="40">
        <v>630</v>
      </c>
      <c r="DV20" s="40">
        <v>41</v>
      </c>
      <c r="DW20" s="40">
        <v>42</v>
      </c>
      <c r="DX20" s="42">
        <v>36.1</v>
      </c>
      <c r="DY20" s="40">
        <v>26</v>
      </c>
      <c r="DZ20" s="40">
        <v>72</v>
      </c>
      <c r="EA20" s="40">
        <v>1467</v>
      </c>
      <c r="EB20" s="40">
        <v>566</v>
      </c>
      <c r="EC20" s="40">
        <v>84</v>
      </c>
      <c r="ED20" s="40">
        <v>2341</v>
      </c>
      <c r="EE20" s="40">
        <v>2968</v>
      </c>
      <c r="EF20" s="42">
        <v>92.9</v>
      </c>
      <c r="EG20" s="42">
        <v>91.1</v>
      </c>
      <c r="EH20" s="40">
        <v>252</v>
      </c>
      <c r="EI20" s="42">
        <v>12.8</v>
      </c>
      <c r="EJ20" s="40">
        <v>98089</v>
      </c>
      <c r="EK20" s="42">
        <v>38.9</v>
      </c>
      <c r="EL20" s="40">
        <v>308961</v>
      </c>
      <c r="EM20" s="45">
        <v>1.6</v>
      </c>
      <c r="EN20" s="40">
        <v>353</v>
      </c>
      <c r="EO20" s="40">
        <v>50</v>
      </c>
      <c r="EP20" s="66">
        <v>3885</v>
      </c>
      <c r="EQ20" s="40">
        <v>86</v>
      </c>
      <c r="ER20" s="40">
        <v>1014</v>
      </c>
      <c r="ES20" s="42">
        <v>88.9</v>
      </c>
      <c r="ET20" s="40">
        <v>114314</v>
      </c>
      <c r="EU20" s="40">
        <v>5274</v>
      </c>
      <c r="EV20" s="40">
        <v>0</v>
      </c>
      <c r="EW20" s="40">
        <v>100782</v>
      </c>
      <c r="EX20" s="40">
        <v>84388</v>
      </c>
      <c r="EY20" s="40">
        <v>13142</v>
      </c>
      <c r="EZ20" s="40">
        <v>3252</v>
      </c>
      <c r="FA20" s="40">
        <v>8258</v>
      </c>
      <c r="FB20" s="42">
        <v>24.6</v>
      </c>
      <c r="FC20" s="40">
        <v>298</v>
      </c>
      <c r="FD20" s="42">
        <v>4.5999999999999996</v>
      </c>
      <c r="FE20" s="40">
        <v>3044</v>
      </c>
      <c r="FF20" s="40">
        <v>5</v>
      </c>
      <c r="FG20" s="40">
        <v>36</v>
      </c>
      <c r="FH20" s="40">
        <v>128</v>
      </c>
      <c r="FI20" s="62">
        <v>11</v>
      </c>
      <c r="FJ20" s="62">
        <v>321</v>
      </c>
      <c r="FK20" s="45">
        <v>69.44</v>
      </c>
      <c r="FL20" s="42">
        <v>99.9</v>
      </c>
      <c r="FM20" s="42">
        <v>94.3</v>
      </c>
      <c r="FN20" s="42">
        <v>85.2</v>
      </c>
      <c r="FO20" s="42">
        <v>34</v>
      </c>
      <c r="FP20" s="40">
        <v>118</v>
      </c>
      <c r="FQ20" s="40">
        <v>8</v>
      </c>
      <c r="FR20" s="40">
        <v>66</v>
      </c>
      <c r="FS20" s="40">
        <v>1843</v>
      </c>
      <c r="FT20" s="40">
        <v>7</v>
      </c>
      <c r="FU20" s="40">
        <v>3896</v>
      </c>
      <c r="FV20" s="40">
        <v>1055</v>
      </c>
      <c r="FW20" s="40">
        <v>4</v>
      </c>
      <c r="FX20" s="40">
        <v>6302000</v>
      </c>
      <c r="FY20" s="40">
        <v>1131</v>
      </c>
      <c r="FZ20" s="40" t="s">
        <v>534</v>
      </c>
      <c r="GA20" s="40" t="s">
        <v>534</v>
      </c>
      <c r="GB20" s="40">
        <v>10663</v>
      </c>
      <c r="GC20" s="40">
        <v>17</v>
      </c>
      <c r="GD20" s="40">
        <v>2213</v>
      </c>
      <c r="GE20" s="40">
        <v>8433</v>
      </c>
      <c r="GF20" s="40">
        <v>127523</v>
      </c>
      <c r="GG20" s="40">
        <v>201</v>
      </c>
      <c r="GH20" s="40">
        <v>33159</v>
      </c>
      <c r="GI20" s="40">
        <v>94163</v>
      </c>
      <c r="GJ20" s="40">
        <v>469</v>
      </c>
      <c r="GK20" s="40">
        <v>4283</v>
      </c>
      <c r="GL20" s="40">
        <v>325815</v>
      </c>
      <c r="GM20" s="40">
        <v>1507</v>
      </c>
      <c r="GN20" s="40">
        <v>13485</v>
      </c>
      <c r="GO20" s="40">
        <v>288538</v>
      </c>
      <c r="GP20" s="40">
        <v>489</v>
      </c>
      <c r="GQ20" s="40">
        <v>22200</v>
      </c>
      <c r="GR20" s="39">
        <v>1031281.13</v>
      </c>
      <c r="GS20" s="40">
        <v>477</v>
      </c>
      <c r="GT20" s="40">
        <v>14341</v>
      </c>
      <c r="GU20" s="40">
        <v>618600</v>
      </c>
      <c r="GV20" s="45">
        <v>38.75</v>
      </c>
      <c r="GW20" s="40">
        <v>0</v>
      </c>
      <c r="GX20" s="40">
        <v>3275</v>
      </c>
      <c r="GY20" s="40">
        <v>2319</v>
      </c>
      <c r="GZ20" s="34">
        <v>149</v>
      </c>
      <c r="HA20" s="40">
        <v>36</v>
      </c>
      <c r="HB20" s="40">
        <v>1587120</v>
      </c>
      <c r="HC20" s="40">
        <v>8071633</v>
      </c>
      <c r="HD20" s="40">
        <v>703644</v>
      </c>
      <c r="HE20" s="40">
        <v>1189040</v>
      </c>
      <c r="HF20" s="40">
        <v>198407</v>
      </c>
      <c r="HG20" s="40">
        <v>7830</v>
      </c>
      <c r="HH20" s="40">
        <v>18300</v>
      </c>
      <c r="HI20" s="40">
        <v>110760</v>
      </c>
      <c r="HJ20" s="40">
        <v>48741</v>
      </c>
      <c r="HK20" s="32">
        <v>77184</v>
      </c>
      <c r="HL20" s="32">
        <v>9670682</v>
      </c>
      <c r="HM20" s="32">
        <v>383385</v>
      </c>
      <c r="HN20" s="32">
        <v>142</v>
      </c>
      <c r="HO20" s="32">
        <v>12</v>
      </c>
      <c r="HP20" s="32">
        <v>126</v>
      </c>
      <c r="HQ20" s="32">
        <v>6</v>
      </c>
      <c r="HR20" s="32">
        <v>0</v>
      </c>
      <c r="HS20" s="32">
        <v>152710</v>
      </c>
      <c r="HT20" s="32">
        <v>21831</v>
      </c>
      <c r="HU20" s="32">
        <v>4671</v>
      </c>
      <c r="HV20" s="45">
        <v>33.56</v>
      </c>
      <c r="HW20" s="32">
        <v>273750</v>
      </c>
      <c r="HX20" s="59">
        <v>7.8</v>
      </c>
      <c r="HY20" s="45">
        <v>0</v>
      </c>
      <c r="HZ20" s="45">
        <v>2.9</v>
      </c>
      <c r="IA20" s="40">
        <v>537.6</v>
      </c>
      <c r="IB20" s="40">
        <v>537.5</v>
      </c>
      <c r="IC20" s="40">
        <v>78500</v>
      </c>
      <c r="ID20" s="42">
        <v>94.5</v>
      </c>
      <c r="IE20" s="42" t="s">
        <v>632</v>
      </c>
      <c r="IF20" s="42">
        <v>78.7</v>
      </c>
      <c r="IG20" s="42" t="s">
        <v>632</v>
      </c>
      <c r="IH20" s="42" t="s">
        <v>632</v>
      </c>
      <c r="II20" s="144" t="s">
        <v>1081</v>
      </c>
      <c r="IJ20" s="144" t="s">
        <v>1081</v>
      </c>
      <c r="IK20" s="42">
        <v>78</v>
      </c>
      <c r="IL20" s="122">
        <v>0.95199999999999996</v>
      </c>
      <c r="IM20" s="99">
        <v>93.2</v>
      </c>
      <c r="IN20" s="123">
        <v>7.5</v>
      </c>
      <c r="IO20" s="99">
        <v>7.9</v>
      </c>
      <c r="IP20" s="36">
        <v>91086125</v>
      </c>
      <c r="IQ20" s="124">
        <v>62.6</v>
      </c>
      <c r="IR20" s="124">
        <v>50.4</v>
      </c>
      <c r="IS20" s="62" t="s">
        <v>534</v>
      </c>
      <c r="IT20" s="62" t="s">
        <v>534</v>
      </c>
      <c r="IU20" s="124">
        <v>64</v>
      </c>
      <c r="IV20" s="144" t="s">
        <v>1081</v>
      </c>
      <c r="IW20" s="36">
        <v>2262</v>
      </c>
      <c r="IX20" s="144" t="s">
        <v>1081</v>
      </c>
      <c r="IY20" s="124">
        <v>32.5</v>
      </c>
      <c r="IZ20" s="98">
        <v>76298</v>
      </c>
      <c r="JA20" s="98">
        <v>1993</v>
      </c>
      <c r="JB20" s="98">
        <v>1275</v>
      </c>
      <c r="JC20" s="98">
        <v>5732</v>
      </c>
      <c r="JD20" s="98">
        <v>7069</v>
      </c>
      <c r="JE20" s="98">
        <v>7038</v>
      </c>
      <c r="JF20" s="98">
        <v>8299</v>
      </c>
      <c r="JG20" s="98">
        <v>7736</v>
      </c>
      <c r="JH20" s="98">
        <v>7068</v>
      </c>
      <c r="JI20" s="98">
        <v>6219</v>
      </c>
      <c r="JJ20" s="98">
        <v>6771</v>
      </c>
      <c r="JK20" s="98">
        <v>6545</v>
      </c>
      <c r="JL20" s="98">
        <v>3343</v>
      </c>
      <c r="JM20" s="98">
        <v>1431</v>
      </c>
      <c r="JN20" s="98">
        <v>622</v>
      </c>
      <c r="JO20" s="98">
        <v>320</v>
      </c>
      <c r="JP20" s="98">
        <v>139</v>
      </c>
      <c r="JQ20" s="98">
        <v>8006</v>
      </c>
      <c r="JR20" s="98">
        <v>8533</v>
      </c>
      <c r="JS20" s="98">
        <v>9119</v>
      </c>
      <c r="JT20" s="98">
        <v>10646</v>
      </c>
      <c r="JU20" s="98">
        <v>12702</v>
      </c>
      <c r="JV20" s="98">
        <v>11151</v>
      </c>
      <c r="JW20" s="98">
        <v>9611</v>
      </c>
      <c r="JX20" s="98">
        <v>8761</v>
      </c>
      <c r="JY20" s="98">
        <v>10745</v>
      </c>
      <c r="JZ20" s="98">
        <v>13589</v>
      </c>
      <c r="KA20" s="98">
        <v>11038</v>
      </c>
      <c r="KB20" s="98">
        <v>7874</v>
      </c>
      <c r="KC20" s="98">
        <v>5530</v>
      </c>
      <c r="KD20" s="98">
        <v>3922</v>
      </c>
      <c r="KE20" s="98">
        <v>4099</v>
      </c>
    </row>
    <row r="21" spans="1:291" ht="12">
      <c r="A21" s="3">
        <v>112038</v>
      </c>
      <c r="B21" s="2" t="s">
        <v>1004</v>
      </c>
      <c r="C21" s="147" t="s">
        <v>616</v>
      </c>
      <c r="D21" s="147" t="s">
        <v>616</v>
      </c>
      <c r="E21" s="147" t="s">
        <v>616</v>
      </c>
      <c r="F21" s="147" t="s">
        <v>616</v>
      </c>
      <c r="G21" s="147" t="s">
        <v>616</v>
      </c>
      <c r="H21" s="147" t="s">
        <v>616</v>
      </c>
      <c r="I21" s="147" t="s">
        <v>616</v>
      </c>
      <c r="J21" s="147" t="s">
        <v>616</v>
      </c>
      <c r="K21" s="147" t="s">
        <v>616</v>
      </c>
      <c r="L21" s="147" t="s">
        <v>616</v>
      </c>
      <c r="M21" s="147" t="s">
        <v>616</v>
      </c>
      <c r="N21" s="147" t="s">
        <v>616</v>
      </c>
      <c r="O21" s="147" t="s">
        <v>616</v>
      </c>
      <c r="P21" s="147" t="s">
        <v>616</v>
      </c>
      <c r="Q21" s="147" t="s">
        <v>616</v>
      </c>
      <c r="R21" s="147" t="s">
        <v>616</v>
      </c>
      <c r="S21" s="147" t="s">
        <v>616</v>
      </c>
      <c r="T21" s="147" t="s">
        <v>616</v>
      </c>
      <c r="U21" s="147" t="s">
        <v>616</v>
      </c>
      <c r="V21" s="147" t="s">
        <v>616</v>
      </c>
      <c r="W21" s="147" t="s">
        <v>616</v>
      </c>
      <c r="X21" s="147" t="s">
        <v>616</v>
      </c>
      <c r="Y21" s="147" t="s">
        <v>616</v>
      </c>
      <c r="Z21" s="147" t="s">
        <v>616</v>
      </c>
      <c r="AA21" s="147" t="s">
        <v>616</v>
      </c>
      <c r="AB21" s="147" t="s">
        <v>616</v>
      </c>
      <c r="AC21" s="147" t="s">
        <v>616</v>
      </c>
      <c r="AD21" s="147" t="s">
        <v>616</v>
      </c>
      <c r="AE21" s="147" t="s">
        <v>616</v>
      </c>
      <c r="AF21" s="147" t="s">
        <v>616</v>
      </c>
      <c r="AG21" s="147" t="s">
        <v>616</v>
      </c>
      <c r="AH21" s="147" t="s">
        <v>616</v>
      </c>
      <c r="AI21" s="147" t="s">
        <v>616</v>
      </c>
      <c r="AJ21" s="147" t="s">
        <v>616</v>
      </c>
      <c r="AK21" s="147" t="s">
        <v>616</v>
      </c>
      <c r="AL21" s="147" t="s">
        <v>616</v>
      </c>
      <c r="AM21" s="147" t="s">
        <v>616</v>
      </c>
      <c r="AN21" s="147" t="s">
        <v>616</v>
      </c>
      <c r="AO21" s="147" t="s">
        <v>616</v>
      </c>
      <c r="AP21" s="147" t="s">
        <v>616</v>
      </c>
      <c r="AQ21" s="147" t="s">
        <v>616</v>
      </c>
      <c r="AR21" s="147" t="s">
        <v>616</v>
      </c>
      <c r="AS21" s="147" t="s">
        <v>616</v>
      </c>
      <c r="AT21" s="147" t="s">
        <v>616</v>
      </c>
      <c r="AU21" s="147" t="s">
        <v>616</v>
      </c>
      <c r="AV21" s="147" t="s">
        <v>616</v>
      </c>
      <c r="AW21" s="147" t="s">
        <v>616</v>
      </c>
      <c r="AX21" s="147" t="s">
        <v>616</v>
      </c>
      <c r="AY21" s="147" t="s">
        <v>616</v>
      </c>
      <c r="AZ21" s="147" t="s">
        <v>616</v>
      </c>
      <c r="BA21" s="147" t="s">
        <v>616</v>
      </c>
      <c r="BB21" s="147" t="s">
        <v>616</v>
      </c>
      <c r="BC21" s="147" t="s">
        <v>616</v>
      </c>
      <c r="BD21" s="147" t="s">
        <v>616</v>
      </c>
      <c r="BE21" s="147" t="s">
        <v>616</v>
      </c>
      <c r="BF21" s="147" t="s">
        <v>616</v>
      </c>
      <c r="BG21" s="147" t="s">
        <v>616</v>
      </c>
      <c r="BH21" s="147" t="s">
        <v>616</v>
      </c>
      <c r="BI21" s="147" t="s">
        <v>616</v>
      </c>
      <c r="BJ21" s="147" t="s">
        <v>616</v>
      </c>
      <c r="BK21" s="147" t="s">
        <v>616</v>
      </c>
      <c r="BL21" s="147" t="s">
        <v>616</v>
      </c>
      <c r="BM21" s="147" t="s">
        <v>616</v>
      </c>
      <c r="BN21" s="147" t="s">
        <v>616</v>
      </c>
      <c r="BO21" s="147" t="s">
        <v>616</v>
      </c>
      <c r="BP21" s="144" t="s">
        <v>1081</v>
      </c>
      <c r="BQ21" s="147" t="s">
        <v>616</v>
      </c>
      <c r="BR21" s="147" t="s">
        <v>616</v>
      </c>
      <c r="BS21" s="147" t="s">
        <v>616</v>
      </c>
      <c r="BT21" s="147" t="s">
        <v>616</v>
      </c>
      <c r="BU21" s="147" t="s">
        <v>616</v>
      </c>
      <c r="BV21" s="147" t="s">
        <v>616</v>
      </c>
      <c r="BW21" s="147" t="s">
        <v>616</v>
      </c>
      <c r="BX21" s="147" t="s">
        <v>616</v>
      </c>
      <c r="BY21" s="147" t="s">
        <v>616</v>
      </c>
      <c r="BZ21" s="147" t="s">
        <v>616</v>
      </c>
      <c r="CA21" s="147" t="s">
        <v>616</v>
      </c>
      <c r="CB21" s="147" t="s">
        <v>616</v>
      </c>
      <c r="CC21" s="147" t="s">
        <v>616</v>
      </c>
      <c r="CD21" s="147" t="s">
        <v>616</v>
      </c>
      <c r="CE21" s="147" t="s">
        <v>616</v>
      </c>
      <c r="CF21" s="147" t="s">
        <v>616</v>
      </c>
      <c r="CG21" s="147" t="s">
        <v>616</v>
      </c>
      <c r="CH21" s="147" t="s">
        <v>616</v>
      </c>
      <c r="CI21" s="147" t="s">
        <v>616</v>
      </c>
      <c r="CJ21" s="147" t="s">
        <v>616</v>
      </c>
      <c r="CK21" s="147" t="s">
        <v>616</v>
      </c>
      <c r="CL21" s="147" t="s">
        <v>616</v>
      </c>
      <c r="CM21" s="147" t="s">
        <v>616</v>
      </c>
      <c r="CN21" s="147" t="s">
        <v>616</v>
      </c>
      <c r="CO21" s="147" t="s">
        <v>616</v>
      </c>
      <c r="CP21" s="147" t="s">
        <v>616</v>
      </c>
      <c r="CQ21" s="147" t="s">
        <v>616</v>
      </c>
      <c r="CR21" s="147" t="s">
        <v>616</v>
      </c>
      <c r="CS21" s="147" t="s">
        <v>616</v>
      </c>
      <c r="CT21" s="147" t="s">
        <v>616</v>
      </c>
      <c r="CU21" s="147" t="s">
        <v>616</v>
      </c>
      <c r="CV21" s="147" t="s">
        <v>616</v>
      </c>
      <c r="CW21" s="147" t="s">
        <v>616</v>
      </c>
      <c r="CX21" s="147" t="s">
        <v>616</v>
      </c>
      <c r="CY21" s="147" t="s">
        <v>616</v>
      </c>
      <c r="CZ21" s="147" t="s">
        <v>616</v>
      </c>
      <c r="DA21" s="147" t="s">
        <v>616</v>
      </c>
      <c r="DB21" s="147" t="s">
        <v>616</v>
      </c>
      <c r="DC21" s="147" t="s">
        <v>616</v>
      </c>
      <c r="DD21" s="147" t="s">
        <v>616</v>
      </c>
      <c r="DE21" s="147" t="s">
        <v>616</v>
      </c>
      <c r="DF21" s="147" t="s">
        <v>616</v>
      </c>
      <c r="DG21" s="147" t="s">
        <v>616</v>
      </c>
      <c r="DH21" s="147" t="s">
        <v>616</v>
      </c>
      <c r="DI21" s="147" t="s">
        <v>616</v>
      </c>
      <c r="DJ21" s="147" t="s">
        <v>616</v>
      </c>
      <c r="DK21" s="147" t="s">
        <v>616</v>
      </c>
      <c r="DL21" s="147" t="s">
        <v>616</v>
      </c>
      <c r="DM21" s="147" t="s">
        <v>616</v>
      </c>
      <c r="DN21" s="147" t="s">
        <v>616</v>
      </c>
      <c r="DO21" s="147" t="s">
        <v>616</v>
      </c>
      <c r="DP21" s="147" t="s">
        <v>616</v>
      </c>
      <c r="DQ21" s="147" t="s">
        <v>616</v>
      </c>
      <c r="DR21" s="147" t="s">
        <v>616</v>
      </c>
      <c r="DS21" s="147" t="s">
        <v>616</v>
      </c>
      <c r="DT21" s="147" t="s">
        <v>616</v>
      </c>
      <c r="DU21" s="147" t="s">
        <v>616</v>
      </c>
      <c r="DV21" s="147" t="s">
        <v>616</v>
      </c>
      <c r="DW21" s="147" t="s">
        <v>616</v>
      </c>
      <c r="DX21" s="147" t="s">
        <v>616</v>
      </c>
      <c r="DY21" s="147" t="s">
        <v>616</v>
      </c>
      <c r="DZ21" s="147" t="s">
        <v>616</v>
      </c>
      <c r="EA21" s="147" t="s">
        <v>616</v>
      </c>
      <c r="EB21" s="147" t="s">
        <v>616</v>
      </c>
      <c r="EC21" s="147" t="s">
        <v>616</v>
      </c>
      <c r="ED21" s="147" t="s">
        <v>616</v>
      </c>
      <c r="EE21" s="147" t="s">
        <v>616</v>
      </c>
      <c r="EF21" s="147" t="s">
        <v>616</v>
      </c>
      <c r="EG21" s="147" t="s">
        <v>616</v>
      </c>
      <c r="EH21" s="147" t="s">
        <v>616</v>
      </c>
      <c r="EI21" s="147" t="s">
        <v>616</v>
      </c>
      <c r="EJ21" s="147" t="s">
        <v>616</v>
      </c>
      <c r="EK21" s="147" t="s">
        <v>616</v>
      </c>
      <c r="EL21" s="147" t="s">
        <v>616</v>
      </c>
      <c r="EM21" s="147" t="s">
        <v>616</v>
      </c>
      <c r="EN21" s="147" t="s">
        <v>616</v>
      </c>
      <c r="EO21" s="147" t="s">
        <v>616</v>
      </c>
      <c r="EP21" s="147" t="s">
        <v>616</v>
      </c>
      <c r="EQ21" s="147" t="s">
        <v>616</v>
      </c>
      <c r="ER21" s="147" t="s">
        <v>616</v>
      </c>
      <c r="ES21" s="147" t="s">
        <v>616</v>
      </c>
      <c r="ET21" s="147" t="s">
        <v>616</v>
      </c>
      <c r="EU21" s="147" t="s">
        <v>616</v>
      </c>
      <c r="EV21" s="147" t="s">
        <v>616</v>
      </c>
      <c r="EW21" s="147" t="s">
        <v>616</v>
      </c>
      <c r="EX21" s="147" t="s">
        <v>616</v>
      </c>
      <c r="EY21" s="147" t="s">
        <v>616</v>
      </c>
      <c r="EZ21" s="147" t="s">
        <v>616</v>
      </c>
      <c r="FA21" s="147" t="s">
        <v>616</v>
      </c>
      <c r="FB21" s="147" t="s">
        <v>616</v>
      </c>
      <c r="FC21" s="147" t="s">
        <v>616</v>
      </c>
      <c r="FD21" s="147" t="s">
        <v>616</v>
      </c>
      <c r="FE21" s="147" t="s">
        <v>616</v>
      </c>
      <c r="FF21" s="147" t="s">
        <v>616</v>
      </c>
      <c r="FG21" s="147" t="s">
        <v>616</v>
      </c>
      <c r="FH21" s="147" t="s">
        <v>616</v>
      </c>
      <c r="FI21" s="147" t="s">
        <v>616</v>
      </c>
      <c r="FJ21" s="147" t="s">
        <v>616</v>
      </c>
      <c r="FK21" s="147" t="s">
        <v>616</v>
      </c>
      <c r="FL21" s="147" t="s">
        <v>616</v>
      </c>
      <c r="FM21" s="147" t="s">
        <v>616</v>
      </c>
      <c r="FN21" s="147" t="s">
        <v>616</v>
      </c>
      <c r="FO21" s="147" t="s">
        <v>616</v>
      </c>
      <c r="FP21" s="147" t="s">
        <v>616</v>
      </c>
      <c r="FQ21" s="147" t="s">
        <v>616</v>
      </c>
      <c r="FR21" s="147" t="s">
        <v>616</v>
      </c>
      <c r="FS21" s="147" t="s">
        <v>616</v>
      </c>
      <c r="FT21" s="147" t="s">
        <v>616</v>
      </c>
      <c r="FU21" s="147" t="s">
        <v>616</v>
      </c>
      <c r="FV21" s="147" t="s">
        <v>616</v>
      </c>
      <c r="FW21" s="147" t="s">
        <v>616</v>
      </c>
      <c r="FX21" s="147" t="s">
        <v>616</v>
      </c>
      <c r="FY21" s="147" t="s">
        <v>616</v>
      </c>
      <c r="FZ21" s="147" t="s">
        <v>616</v>
      </c>
      <c r="GA21" s="147" t="s">
        <v>616</v>
      </c>
      <c r="GB21" s="147" t="s">
        <v>616</v>
      </c>
      <c r="GC21" s="147" t="s">
        <v>616</v>
      </c>
      <c r="GD21" s="147" t="s">
        <v>616</v>
      </c>
      <c r="GE21" s="147" t="s">
        <v>616</v>
      </c>
      <c r="GF21" s="147" t="s">
        <v>616</v>
      </c>
      <c r="GG21" s="147" t="s">
        <v>616</v>
      </c>
      <c r="GH21" s="147" t="s">
        <v>616</v>
      </c>
      <c r="GI21" s="147" t="s">
        <v>616</v>
      </c>
      <c r="GJ21" s="147" t="s">
        <v>616</v>
      </c>
      <c r="GK21" s="147" t="s">
        <v>616</v>
      </c>
      <c r="GL21" s="147" t="s">
        <v>616</v>
      </c>
      <c r="GM21" s="147" t="s">
        <v>616</v>
      </c>
      <c r="GN21" s="147" t="s">
        <v>616</v>
      </c>
      <c r="GO21" s="147" t="s">
        <v>616</v>
      </c>
      <c r="GP21" s="147" t="s">
        <v>616</v>
      </c>
      <c r="GQ21" s="147" t="s">
        <v>616</v>
      </c>
      <c r="GR21" s="147" t="s">
        <v>616</v>
      </c>
      <c r="GS21" s="147" t="s">
        <v>616</v>
      </c>
      <c r="GT21" s="147" t="s">
        <v>616</v>
      </c>
      <c r="GU21" s="147" t="s">
        <v>616</v>
      </c>
      <c r="GV21" s="147" t="s">
        <v>616</v>
      </c>
      <c r="GW21" s="147" t="s">
        <v>616</v>
      </c>
      <c r="GX21" s="147" t="s">
        <v>616</v>
      </c>
      <c r="GY21" s="147" t="s">
        <v>616</v>
      </c>
      <c r="GZ21" s="147" t="s">
        <v>616</v>
      </c>
      <c r="HA21" s="147" t="s">
        <v>616</v>
      </c>
      <c r="HB21" s="147" t="s">
        <v>616</v>
      </c>
      <c r="HC21" s="147" t="s">
        <v>616</v>
      </c>
      <c r="HD21" s="147" t="s">
        <v>616</v>
      </c>
      <c r="HE21" s="147" t="s">
        <v>616</v>
      </c>
      <c r="HF21" s="147" t="s">
        <v>616</v>
      </c>
      <c r="HG21" s="147" t="s">
        <v>616</v>
      </c>
      <c r="HH21" s="147" t="s">
        <v>616</v>
      </c>
      <c r="HI21" s="147" t="s">
        <v>616</v>
      </c>
      <c r="HJ21" s="147" t="s">
        <v>616</v>
      </c>
      <c r="HK21" s="147" t="s">
        <v>616</v>
      </c>
      <c r="HL21" s="147" t="s">
        <v>616</v>
      </c>
      <c r="HM21" s="147" t="s">
        <v>616</v>
      </c>
      <c r="HN21" s="147" t="s">
        <v>616</v>
      </c>
      <c r="HO21" s="147" t="s">
        <v>616</v>
      </c>
      <c r="HP21" s="147" t="s">
        <v>616</v>
      </c>
      <c r="HQ21" s="147" t="s">
        <v>616</v>
      </c>
      <c r="HR21" s="147" t="s">
        <v>616</v>
      </c>
      <c r="HS21" s="147" t="s">
        <v>616</v>
      </c>
      <c r="HT21" s="147" t="s">
        <v>616</v>
      </c>
      <c r="HU21" s="147" t="s">
        <v>616</v>
      </c>
      <c r="HV21" s="147" t="s">
        <v>616</v>
      </c>
      <c r="HW21" s="147" t="s">
        <v>616</v>
      </c>
      <c r="HX21" s="147" t="s">
        <v>616</v>
      </c>
      <c r="HY21" s="147" t="s">
        <v>616</v>
      </c>
      <c r="HZ21" s="147" t="s">
        <v>616</v>
      </c>
      <c r="IA21" s="147" t="s">
        <v>616</v>
      </c>
      <c r="IB21" s="147" t="s">
        <v>616</v>
      </c>
      <c r="IC21" s="147" t="s">
        <v>616</v>
      </c>
      <c r="ID21" s="147" t="s">
        <v>616</v>
      </c>
      <c r="IE21" s="42" t="s">
        <v>632</v>
      </c>
      <c r="IF21" s="147" t="s">
        <v>616</v>
      </c>
      <c r="IG21" s="42" t="s">
        <v>632</v>
      </c>
      <c r="IH21" s="42" t="s">
        <v>632</v>
      </c>
      <c r="II21" s="144" t="s">
        <v>1081</v>
      </c>
      <c r="IJ21" s="144" t="s">
        <v>1081</v>
      </c>
      <c r="IK21" s="147" t="s">
        <v>616</v>
      </c>
      <c r="IL21" s="147" t="s">
        <v>616</v>
      </c>
      <c r="IM21" s="147" t="s">
        <v>616</v>
      </c>
      <c r="IN21" s="147" t="s">
        <v>616</v>
      </c>
      <c r="IO21" s="147" t="s">
        <v>616</v>
      </c>
      <c r="IP21" s="147" t="s">
        <v>616</v>
      </c>
      <c r="IQ21" s="147" t="s">
        <v>616</v>
      </c>
      <c r="IR21" s="147" t="s">
        <v>616</v>
      </c>
      <c r="IS21" s="147" t="s">
        <v>616</v>
      </c>
      <c r="IT21" s="147" t="s">
        <v>616</v>
      </c>
      <c r="IU21" s="147" t="s">
        <v>616</v>
      </c>
      <c r="IV21" s="144" t="s">
        <v>1081</v>
      </c>
      <c r="IW21" s="147" t="s">
        <v>616</v>
      </c>
      <c r="IX21" s="144" t="s">
        <v>1081</v>
      </c>
      <c r="IY21" s="147" t="s">
        <v>616</v>
      </c>
      <c r="IZ21" s="147" t="s">
        <v>616</v>
      </c>
      <c r="JA21" s="147" t="s">
        <v>616</v>
      </c>
      <c r="JB21" s="147" t="s">
        <v>616</v>
      </c>
      <c r="JC21" s="147" t="s">
        <v>616</v>
      </c>
      <c r="JD21" s="147" t="s">
        <v>616</v>
      </c>
      <c r="JE21" s="147" t="s">
        <v>616</v>
      </c>
      <c r="JF21" s="147" t="s">
        <v>616</v>
      </c>
      <c r="JG21" s="147" t="s">
        <v>616</v>
      </c>
      <c r="JH21" s="147" t="s">
        <v>616</v>
      </c>
      <c r="JI21" s="147" t="s">
        <v>616</v>
      </c>
      <c r="JJ21" s="147" t="s">
        <v>616</v>
      </c>
      <c r="JK21" s="147" t="s">
        <v>616</v>
      </c>
      <c r="JL21" s="147" t="s">
        <v>616</v>
      </c>
      <c r="JM21" s="147" t="s">
        <v>616</v>
      </c>
      <c r="JN21" s="147" t="s">
        <v>616</v>
      </c>
      <c r="JO21" s="147" t="s">
        <v>616</v>
      </c>
      <c r="JP21" s="147" t="s">
        <v>616</v>
      </c>
      <c r="JQ21" s="147" t="s">
        <v>616</v>
      </c>
      <c r="JR21" s="147" t="s">
        <v>616</v>
      </c>
      <c r="JS21" s="147" t="s">
        <v>616</v>
      </c>
      <c r="JT21" s="147" t="s">
        <v>616</v>
      </c>
      <c r="JU21" s="147" t="s">
        <v>616</v>
      </c>
      <c r="JV21" s="147" t="s">
        <v>616</v>
      </c>
      <c r="JW21" s="147" t="s">
        <v>616</v>
      </c>
      <c r="JX21" s="147" t="s">
        <v>616</v>
      </c>
      <c r="JY21" s="147" t="s">
        <v>616</v>
      </c>
      <c r="JZ21" s="147" t="s">
        <v>616</v>
      </c>
      <c r="KA21" s="147" t="s">
        <v>616</v>
      </c>
      <c r="KB21" s="147" t="s">
        <v>616</v>
      </c>
      <c r="KC21" s="147" t="s">
        <v>616</v>
      </c>
      <c r="KD21" s="147" t="s">
        <v>616</v>
      </c>
      <c r="KE21" s="147" t="s">
        <v>616</v>
      </c>
    </row>
    <row r="22" spans="1:291" ht="12">
      <c r="A22" s="3">
        <v>112224</v>
      </c>
      <c r="B22" s="2" t="s">
        <v>914</v>
      </c>
      <c r="C22" s="29" t="s">
        <v>890</v>
      </c>
      <c r="D22" s="29" t="s">
        <v>890</v>
      </c>
      <c r="E22" s="29" t="s">
        <v>890</v>
      </c>
      <c r="F22" s="29" t="s">
        <v>890</v>
      </c>
      <c r="G22" s="29" t="s">
        <v>890</v>
      </c>
      <c r="H22" s="29" t="s">
        <v>890</v>
      </c>
      <c r="I22" s="29" t="s">
        <v>890</v>
      </c>
      <c r="J22" s="29" t="s">
        <v>890</v>
      </c>
      <c r="K22" s="29" t="s">
        <v>890</v>
      </c>
      <c r="L22" s="29" t="s">
        <v>890</v>
      </c>
      <c r="M22" s="29" t="s">
        <v>890</v>
      </c>
      <c r="N22" s="29" t="s">
        <v>890</v>
      </c>
      <c r="O22" s="29" t="s">
        <v>890</v>
      </c>
      <c r="P22" s="29" t="s">
        <v>890</v>
      </c>
      <c r="Q22" s="29" t="s">
        <v>890</v>
      </c>
      <c r="R22" s="29" t="s">
        <v>890</v>
      </c>
      <c r="S22" s="29" t="s">
        <v>890</v>
      </c>
      <c r="T22" s="29" t="s">
        <v>890</v>
      </c>
      <c r="U22" s="29" t="s">
        <v>890</v>
      </c>
      <c r="V22" s="29" t="s">
        <v>890</v>
      </c>
      <c r="W22" s="29" t="s">
        <v>890</v>
      </c>
      <c r="X22" s="29" t="s">
        <v>890</v>
      </c>
      <c r="Y22" s="29" t="s">
        <v>890</v>
      </c>
      <c r="Z22" s="29" t="s">
        <v>890</v>
      </c>
      <c r="AA22" s="29" t="s">
        <v>890</v>
      </c>
      <c r="AB22" s="29" t="s">
        <v>890</v>
      </c>
      <c r="AC22" s="29" t="s">
        <v>890</v>
      </c>
      <c r="AD22" s="29" t="s">
        <v>890</v>
      </c>
      <c r="AE22" s="29" t="s">
        <v>890</v>
      </c>
      <c r="AF22" s="29" t="s">
        <v>890</v>
      </c>
      <c r="AG22" s="29" t="s">
        <v>890</v>
      </c>
      <c r="AH22" s="29" t="s">
        <v>890</v>
      </c>
      <c r="AI22" s="29" t="s">
        <v>890</v>
      </c>
      <c r="AJ22" s="29" t="s">
        <v>890</v>
      </c>
      <c r="AK22" s="29" t="s">
        <v>890</v>
      </c>
      <c r="AL22" s="29" t="s">
        <v>890</v>
      </c>
      <c r="AM22" s="29" t="s">
        <v>890</v>
      </c>
      <c r="AN22" s="29" t="s">
        <v>890</v>
      </c>
      <c r="AO22" s="29" t="s">
        <v>890</v>
      </c>
      <c r="AP22" s="29" t="s">
        <v>890</v>
      </c>
      <c r="AQ22" s="29" t="s">
        <v>890</v>
      </c>
      <c r="AR22" s="29" t="s">
        <v>890</v>
      </c>
      <c r="AS22" s="29" t="s">
        <v>890</v>
      </c>
      <c r="AT22" s="29" t="s">
        <v>890</v>
      </c>
      <c r="AU22" s="29" t="s">
        <v>890</v>
      </c>
      <c r="AV22" s="29" t="s">
        <v>890</v>
      </c>
      <c r="AW22" s="29" t="s">
        <v>890</v>
      </c>
      <c r="AX22" s="29" t="s">
        <v>890</v>
      </c>
      <c r="AY22" s="29" t="s">
        <v>890</v>
      </c>
      <c r="AZ22" s="29" t="s">
        <v>890</v>
      </c>
      <c r="BA22" s="29" t="s">
        <v>890</v>
      </c>
      <c r="BB22" s="29" t="s">
        <v>890</v>
      </c>
      <c r="BC22" s="29" t="s">
        <v>890</v>
      </c>
      <c r="BD22" s="29" t="s">
        <v>890</v>
      </c>
      <c r="BE22" s="29" t="s">
        <v>890</v>
      </c>
      <c r="BF22" s="29" t="s">
        <v>890</v>
      </c>
      <c r="BG22" s="29" t="s">
        <v>890</v>
      </c>
      <c r="BH22" s="29" t="s">
        <v>890</v>
      </c>
      <c r="BI22" s="29" t="s">
        <v>890</v>
      </c>
      <c r="BJ22" s="29" t="s">
        <v>890</v>
      </c>
      <c r="BK22" s="29" t="s">
        <v>890</v>
      </c>
      <c r="BL22" s="29" t="s">
        <v>890</v>
      </c>
      <c r="BM22" s="29" t="s">
        <v>890</v>
      </c>
      <c r="BN22" s="29" t="s">
        <v>890</v>
      </c>
      <c r="BO22" s="29" t="s">
        <v>890</v>
      </c>
      <c r="BP22" s="144" t="s">
        <v>1081</v>
      </c>
      <c r="BQ22" s="29" t="s">
        <v>890</v>
      </c>
      <c r="BR22" s="29" t="s">
        <v>890</v>
      </c>
      <c r="BS22" s="29" t="s">
        <v>890</v>
      </c>
      <c r="BT22" s="29" t="s">
        <v>890</v>
      </c>
      <c r="BU22" s="29" t="s">
        <v>890</v>
      </c>
      <c r="BV22" s="29" t="s">
        <v>890</v>
      </c>
      <c r="BW22" s="29" t="s">
        <v>890</v>
      </c>
      <c r="BX22" s="29" t="s">
        <v>890</v>
      </c>
      <c r="BY22" s="29" t="s">
        <v>890</v>
      </c>
      <c r="BZ22" s="29" t="s">
        <v>890</v>
      </c>
      <c r="CA22" s="29" t="s">
        <v>890</v>
      </c>
      <c r="CB22" s="29" t="s">
        <v>890</v>
      </c>
      <c r="CC22" s="29" t="s">
        <v>890</v>
      </c>
      <c r="CD22" s="29" t="s">
        <v>890</v>
      </c>
      <c r="CE22" s="29" t="s">
        <v>890</v>
      </c>
      <c r="CF22" s="29" t="s">
        <v>890</v>
      </c>
      <c r="CG22" s="29" t="s">
        <v>890</v>
      </c>
      <c r="CH22" s="29" t="s">
        <v>890</v>
      </c>
      <c r="CI22" s="29" t="s">
        <v>890</v>
      </c>
      <c r="CJ22" s="29" t="s">
        <v>890</v>
      </c>
      <c r="CK22" s="29" t="s">
        <v>890</v>
      </c>
      <c r="CL22" s="29" t="s">
        <v>890</v>
      </c>
      <c r="CM22" s="29" t="s">
        <v>890</v>
      </c>
      <c r="CN22" s="29" t="s">
        <v>890</v>
      </c>
      <c r="CO22" s="29" t="s">
        <v>890</v>
      </c>
      <c r="CP22" s="29" t="s">
        <v>890</v>
      </c>
      <c r="CQ22" s="29" t="s">
        <v>890</v>
      </c>
      <c r="CR22" s="29" t="s">
        <v>890</v>
      </c>
      <c r="CS22" s="29" t="s">
        <v>890</v>
      </c>
      <c r="CT22" s="29" t="s">
        <v>890</v>
      </c>
      <c r="CU22" s="29" t="s">
        <v>890</v>
      </c>
      <c r="CV22" s="29" t="s">
        <v>890</v>
      </c>
      <c r="CW22" s="29" t="s">
        <v>890</v>
      </c>
      <c r="CX22" s="29" t="s">
        <v>890</v>
      </c>
      <c r="CY22" s="29" t="s">
        <v>890</v>
      </c>
      <c r="CZ22" s="29" t="s">
        <v>890</v>
      </c>
      <c r="DA22" s="29" t="s">
        <v>890</v>
      </c>
      <c r="DB22" s="29" t="s">
        <v>890</v>
      </c>
      <c r="DC22" s="29" t="s">
        <v>890</v>
      </c>
      <c r="DD22" s="29" t="s">
        <v>890</v>
      </c>
      <c r="DE22" s="29" t="s">
        <v>890</v>
      </c>
      <c r="DF22" s="29" t="s">
        <v>890</v>
      </c>
      <c r="DG22" s="29" t="s">
        <v>890</v>
      </c>
      <c r="DH22" s="29" t="s">
        <v>890</v>
      </c>
      <c r="DI22" s="29" t="s">
        <v>890</v>
      </c>
      <c r="DJ22" s="29" t="s">
        <v>890</v>
      </c>
      <c r="DK22" s="29" t="s">
        <v>890</v>
      </c>
      <c r="DL22" s="29" t="s">
        <v>890</v>
      </c>
      <c r="DM22" s="29" t="s">
        <v>890</v>
      </c>
      <c r="DN22" s="29" t="s">
        <v>890</v>
      </c>
      <c r="DO22" s="29" t="s">
        <v>890</v>
      </c>
      <c r="DP22" s="29" t="s">
        <v>890</v>
      </c>
      <c r="DQ22" s="29" t="s">
        <v>890</v>
      </c>
      <c r="DR22" s="29" t="s">
        <v>890</v>
      </c>
      <c r="DS22" s="29" t="s">
        <v>890</v>
      </c>
      <c r="DT22" s="29" t="s">
        <v>890</v>
      </c>
      <c r="DU22" s="29" t="s">
        <v>890</v>
      </c>
      <c r="DV22" s="29" t="s">
        <v>890</v>
      </c>
      <c r="DW22" s="29" t="s">
        <v>890</v>
      </c>
      <c r="DX22" s="29" t="s">
        <v>890</v>
      </c>
      <c r="DY22" s="29" t="s">
        <v>890</v>
      </c>
      <c r="DZ22" s="29" t="s">
        <v>890</v>
      </c>
      <c r="EA22" s="29" t="s">
        <v>890</v>
      </c>
      <c r="EB22" s="29" t="s">
        <v>890</v>
      </c>
      <c r="EC22" s="29" t="s">
        <v>890</v>
      </c>
      <c r="ED22" s="29" t="s">
        <v>890</v>
      </c>
      <c r="EE22" s="29" t="s">
        <v>890</v>
      </c>
      <c r="EF22" s="29" t="s">
        <v>890</v>
      </c>
      <c r="EG22" s="29" t="s">
        <v>890</v>
      </c>
      <c r="EH22" s="29" t="s">
        <v>890</v>
      </c>
      <c r="EI22" s="29" t="s">
        <v>890</v>
      </c>
      <c r="EJ22" s="29" t="s">
        <v>890</v>
      </c>
      <c r="EK22" s="29" t="s">
        <v>890</v>
      </c>
      <c r="EL22" s="29" t="s">
        <v>890</v>
      </c>
      <c r="EM22" s="29" t="s">
        <v>890</v>
      </c>
      <c r="EN22" s="29" t="s">
        <v>890</v>
      </c>
      <c r="EO22" s="29" t="s">
        <v>890</v>
      </c>
      <c r="EP22" s="29" t="s">
        <v>890</v>
      </c>
      <c r="EQ22" s="29" t="s">
        <v>890</v>
      </c>
      <c r="ER22" s="29" t="s">
        <v>890</v>
      </c>
      <c r="ES22" s="29" t="s">
        <v>890</v>
      </c>
      <c r="ET22" s="29" t="s">
        <v>890</v>
      </c>
      <c r="EU22" s="29" t="s">
        <v>890</v>
      </c>
      <c r="EV22" s="29" t="s">
        <v>890</v>
      </c>
      <c r="EW22" s="29" t="s">
        <v>890</v>
      </c>
      <c r="EX22" s="29" t="s">
        <v>890</v>
      </c>
      <c r="EY22" s="29" t="s">
        <v>890</v>
      </c>
      <c r="EZ22" s="29" t="s">
        <v>890</v>
      </c>
      <c r="FA22" s="29" t="s">
        <v>890</v>
      </c>
      <c r="FB22" s="29" t="s">
        <v>890</v>
      </c>
      <c r="FC22" s="29" t="s">
        <v>890</v>
      </c>
      <c r="FD22" s="29" t="s">
        <v>890</v>
      </c>
      <c r="FE22" s="29" t="s">
        <v>890</v>
      </c>
      <c r="FF22" s="29" t="s">
        <v>890</v>
      </c>
      <c r="FG22" s="29" t="s">
        <v>890</v>
      </c>
      <c r="FH22" s="29" t="s">
        <v>890</v>
      </c>
      <c r="FI22" s="29" t="s">
        <v>890</v>
      </c>
      <c r="FJ22" s="29" t="s">
        <v>890</v>
      </c>
      <c r="FK22" s="29" t="s">
        <v>890</v>
      </c>
      <c r="FL22" s="29" t="s">
        <v>890</v>
      </c>
      <c r="FM22" s="29" t="s">
        <v>890</v>
      </c>
      <c r="FN22" s="29" t="s">
        <v>890</v>
      </c>
      <c r="FO22" s="29" t="s">
        <v>890</v>
      </c>
      <c r="FP22" s="29" t="s">
        <v>890</v>
      </c>
      <c r="FQ22" s="29" t="s">
        <v>890</v>
      </c>
      <c r="FR22" s="29" t="s">
        <v>890</v>
      </c>
      <c r="FS22" s="29" t="s">
        <v>890</v>
      </c>
      <c r="FT22" s="29" t="s">
        <v>890</v>
      </c>
      <c r="FU22" s="29" t="s">
        <v>890</v>
      </c>
      <c r="FV22" s="29" t="s">
        <v>890</v>
      </c>
      <c r="FW22" s="29" t="s">
        <v>890</v>
      </c>
      <c r="FX22" s="29" t="s">
        <v>890</v>
      </c>
      <c r="FY22" s="29" t="s">
        <v>890</v>
      </c>
      <c r="FZ22" s="29" t="s">
        <v>890</v>
      </c>
      <c r="GA22" s="29" t="s">
        <v>890</v>
      </c>
      <c r="GB22" s="29" t="s">
        <v>890</v>
      </c>
      <c r="GC22" s="29" t="s">
        <v>890</v>
      </c>
      <c r="GD22" s="29" t="s">
        <v>890</v>
      </c>
      <c r="GE22" s="29" t="s">
        <v>890</v>
      </c>
      <c r="GF22" s="29" t="s">
        <v>890</v>
      </c>
      <c r="GG22" s="29" t="s">
        <v>890</v>
      </c>
      <c r="GH22" s="29" t="s">
        <v>890</v>
      </c>
      <c r="GI22" s="29" t="s">
        <v>890</v>
      </c>
      <c r="GJ22" s="29" t="s">
        <v>890</v>
      </c>
      <c r="GK22" s="29" t="s">
        <v>890</v>
      </c>
      <c r="GL22" s="29" t="s">
        <v>890</v>
      </c>
      <c r="GM22" s="29" t="s">
        <v>890</v>
      </c>
      <c r="GN22" s="29" t="s">
        <v>890</v>
      </c>
      <c r="GO22" s="29" t="s">
        <v>890</v>
      </c>
      <c r="GP22" s="29" t="s">
        <v>890</v>
      </c>
      <c r="GQ22" s="29" t="s">
        <v>890</v>
      </c>
      <c r="GR22" s="29" t="s">
        <v>890</v>
      </c>
      <c r="GS22" s="29" t="s">
        <v>890</v>
      </c>
      <c r="GT22" s="29" t="s">
        <v>890</v>
      </c>
      <c r="GU22" s="29" t="s">
        <v>890</v>
      </c>
      <c r="GV22" s="29" t="s">
        <v>890</v>
      </c>
      <c r="GW22" s="29" t="s">
        <v>890</v>
      </c>
      <c r="GX22" s="29" t="s">
        <v>890</v>
      </c>
      <c r="GY22" s="29" t="s">
        <v>890</v>
      </c>
      <c r="GZ22" s="29" t="s">
        <v>890</v>
      </c>
      <c r="HA22" s="29" t="s">
        <v>890</v>
      </c>
      <c r="HB22" s="29" t="s">
        <v>890</v>
      </c>
      <c r="HC22" s="29" t="s">
        <v>890</v>
      </c>
      <c r="HD22" s="29" t="s">
        <v>890</v>
      </c>
      <c r="HE22" s="29" t="s">
        <v>890</v>
      </c>
      <c r="HF22" s="29" t="s">
        <v>890</v>
      </c>
      <c r="HG22" s="29" t="s">
        <v>890</v>
      </c>
      <c r="HH22" s="29" t="s">
        <v>890</v>
      </c>
      <c r="HI22" s="29" t="s">
        <v>890</v>
      </c>
      <c r="HJ22" s="29" t="s">
        <v>890</v>
      </c>
      <c r="HK22" s="29" t="s">
        <v>890</v>
      </c>
      <c r="HL22" s="29" t="s">
        <v>890</v>
      </c>
      <c r="HM22" s="29" t="s">
        <v>890</v>
      </c>
      <c r="HN22" s="29" t="s">
        <v>890</v>
      </c>
      <c r="HO22" s="29" t="s">
        <v>890</v>
      </c>
      <c r="HP22" s="29" t="s">
        <v>890</v>
      </c>
      <c r="HQ22" s="29" t="s">
        <v>890</v>
      </c>
      <c r="HR22" s="29" t="s">
        <v>890</v>
      </c>
      <c r="HS22" s="29" t="s">
        <v>890</v>
      </c>
      <c r="HT22" s="29" t="s">
        <v>890</v>
      </c>
      <c r="HU22" s="29" t="s">
        <v>890</v>
      </c>
      <c r="HV22" s="29" t="s">
        <v>890</v>
      </c>
      <c r="HW22" s="29" t="s">
        <v>890</v>
      </c>
      <c r="HX22" s="29" t="s">
        <v>890</v>
      </c>
      <c r="HY22" s="29" t="s">
        <v>890</v>
      </c>
      <c r="HZ22" s="29" t="s">
        <v>890</v>
      </c>
      <c r="IA22" s="29" t="s">
        <v>890</v>
      </c>
      <c r="IB22" s="29" t="s">
        <v>890</v>
      </c>
      <c r="IC22" s="29" t="s">
        <v>890</v>
      </c>
      <c r="ID22" s="29" t="s">
        <v>890</v>
      </c>
      <c r="IE22" s="42" t="s">
        <v>632</v>
      </c>
      <c r="IF22" s="29" t="s">
        <v>890</v>
      </c>
      <c r="IG22" s="42" t="s">
        <v>632</v>
      </c>
      <c r="IH22" s="42" t="s">
        <v>632</v>
      </c>
      <c r="II22" s="144" t="s">
        <v>1081</v>
      </c>
      <c r="IJ22" s="144" t="s">
        <v>1081</v>
      </c>
      <c r="IK22" s="29" t="s">
        <v>890</v>
      </c>
      <c r="IL22" s="29" t="s">
        <v>890</v>
      </c>
      <c r="IM22" s="29" t="s">
        <v>890</v>
      </c>
      <c r="IN22" s="29" t="s">
        <v>890</v>
      </c>
      <c r="IO22" s="29" t="s">
        <v>890</v>
      </c>
      <c r="IP22" s="29" t="s">
        <v>890</v>
      </c>
      <c r="IQ22" s="29" t="s">
        <v>890</v>
      </c>
      <c r="IR22" s="29" t="s">
        <v>890</v>
      </c>
      <c r="IS22" s="29" t="s">
        <v>890</v>
      </c>
      <c r="IT22" s="29" t="s">
        <v>890</v>
      </c>
      <c r="IU22" s="29" t="s">
        <v>890</v>
      </c>
      <c r="IV22" s="144" t="s">
        <v>1081</v>
      </c>
      <c r="IW22" s="29" t="s">
        <v>890</v>
      </c>
      <c r="IX22" s="144" t="s">
        <v>1081</v>
      </c>
      <c r="IY22" s="29" t="s">
        <v>890</v>
      </c>
      <c r="IZ22" s="29" t="s">
        <v>890</v>
      </c>
      <c r="JA22" s="29" t="s">
        <v>890</v>
      </c>
      <c r="JB22" s="29" t="s">
        <v>890</v>
      </c>
      <c r="JC22" s="29" t="s">
        <v>890</v>
      </c>
      <c r="JD22" s="29" t="s">
        <v>890</v>
      </c>
      <c r="JE22" s="29" t="s">
        <v>890</v>
      </c>
      <c r="JF22" s="29" t="s">
        <v>890</v>
      </c>
      <c r="JG22" s="29" t="s">
        <v>890</v>
      </c>
      <c r="JH22" s="29" t="s">
        <v>890</v>
      </c>
      <c r="JI22" s="29" t="s">
        <v>890</v>
      </c>
      <c r="JJ22" s="29" t="s">
        <v>890</v>
      </c>
      <c r="JK22" s="29" t="s">
        <v>890</v>
      </c>
      <c r="JL22" s="29" t="s">
        <v>890</v>
      </c>
      <c r="JM22" s="29" t="s">
        <v>890</v>
      </c>
      <c r="JN22" s="29" t="s">
        <v>890</v>
      </c>
      <c r="JO22" s="29" t="s">
        <v>890</v>
      </c>
      <c r="JP22" s="29" t="s">
        <v>890</v>
      </c>
      <c r="JQ22" s="29" t="s">
        <v>890</v>
      </c>
      <c r="JR22" s="29" t="s">
        <v>890</v>
      </c>
      <c r="JS22" s="29" t="s">
        <v>890</v>
      </c>
      <c r="JT22" s="29" t="s">
        <v>890</v>
      </c>
      <c r="JU22" s="29" t="s">
        <v>890</v>
      </c>
      <c r="JV22" s="29" t="s">
        <v>890</v>
      </c>
      <c r="JW22" s="29" t="s">
        <v>890</v>
      </c>
      <c r="JX22" s="29" t="s">
        <v>890</v>
      </c>
      <c r="JY22" s="29" t="s">
        <v>890</v>
      </c>
      <c r="JZ22" s="29" t="s">
        <v>890</v>
      </c>
      <c r="KA22" s="29" t="s">
        <v>890</v>
      </c>
      <c r="KB22" s="29" t="s">
        <v>890</v>
      </c>
      <c r="KC22" s="29" t="s">
        <v>890</v>
      </c>
      <c r="KD22" s="29" t="s">
        <v>890</v>
      </c>
      <c r="KE22" s="29" t="s">
        <v>890</v>
      </c>
    </row>
    <row r="23" spans="1:291" ht="12">
      <c r="A23" s="3">
        <v>122041</v>
      </c>
      <c r="B23" s="2" t="s">
        <v>916</v>
      </c>
      <c r="C23" s="29">
        <v>85.64</v>
      </c>
      <c r="D23" s="30">
        <v>620389</v>
      </c>
      <c r="E23" s="37">
        <v>13.7</v>
      </c>
      <c r="F23" s="37">
        <v>64.400000000000006</v>
      </c>
      <c r="G23" s="37">
        <v>21.9</v>
      </c>
      <c r="H23" s="32">
        <v>34360</v>
      </c>
      <c r="I23" s="32">
        <v>73614</v>
      </c>
      <c r="J23" s="32">
        <v>106422</v>
      </c>
      <c r="K23" s="40">
        <v>58421</v>
      </c>
      <c r="L23" s="32">
        <v>280718</v>
      </c>
      <c r="M23" s="32">
        <v>11400</v>
      </c>
      <c r="N23" s="32">
        <v>32974</v>
      </c>
      <c r="O23" s="32">
        <v>29795</v>
      </c>
      <c r="P23" s="38">
        <v>617062</v>
      </c>
      <c r="Q23" s="32">
        <v>609040</v>
      </c>
      <c r="R23" s="32">
        <v>512841</v>
      </c>
      <c r="S23" s="40">
        <v>2185272</v>
      </c>
      <c r="T23" s="40">
        <v>2498121</v>
      </c>
      <c r="U23" s="40">
        <v>684042</v>
      </c>
      <c r="V23" s="40">
        <v>1463540</v>
      </c>
      <c r="W23" s="40">
        <v>22</v>
      </c>
      <c r="X23" s="40">
        <v>79</v>
      </c>
      <c r="Y23" s="40">
        <v>26</v>
      </c>
      <c r="Z23" s="40" t="s">
        <v>534</v>
      </c>
      <c r="AA23" s="29">
        <v>2806.06</v>
      </c>
      <c r="AB23" s="45">
        <v>343</v>
      </c>
      <c r="AC23" s="40">
        <v>1890</v>
      </c>
      <c r="AD23" s="40">
        <v>208329</v>
      </c>
      <c r="AE23" s="40">
        <v>1264</v>
      </c>
      <c r="AF23" s="40">
        <v>45</v>
      </c>
      <c r="AG23" s="40">
        <v>10304</v>
      </c>
      <c r="AH23" s="40">
        <v>54</v>
      </c>
      <c r="AI23" s="40">
        <v>32895</v>
      </c>
      <c r="AJ23" s="40">
        <v>1507</v>
      </c>
      <c r="AK23" s="40">
        <v>126</v>
      </c>
      <c r="AL23" s="40">
        <v>27</v>
      </c>
      <c r="AM23" s="40">
        <v>14868</v>
      </c>
      <c r="AN23" s="40">
        <v>842</v>
      </c>
      <c r="AO23" s="40">
        <v>30</v>
      </c>
      <c r="AP23" s="40">
        <v>301</v>
      </c>
      <c r="AQ23" s="40">
        <v>26</v>
      </c>
      <c r="AR23" s="40">
        <v>163</v>
      </c>
      <c r="AS23" s="42">
        <v>74.8</v>
      </c>
      <c r="AT23" s="40">
        <v>105.8</v>
      </c>
      <c r="AU23" s="40">
        <v>108.5</v>
      </c>
      <c r="AV23" s="40">
        <v>63</v>
      </c>
      <c r="AW23" s="40">
        <v>63</v>
      </c>
      <c r="AX23" s="40">
        <v>18</v>
      </c>
      <c r="AY23" s="40">
        <v>0</v>
      </c>
      <c r="AZ23" s="40">
        <v>0</v>
      </c>
      <c r="BA23" s="40">
        <v>0</v>
      </c>
      <c r="BB23" s="40">
        <v>0</v>
      </c>
      <c r="BC23" s="40">
        <v>2</v>
      </c>
      <c r="BD23" s="40">
        <v>26493</v>
      </c>
      <c r="BE23" s="40">
        <v>1</v>
      </c>
      <c r="BF23" s="40">
        <v>23570</v>
      </c>
      <c r="BG23" s="40">
        <v>2</v>
      </c>
      <c r="BH23" s="40">
        <v>27613</v>
      </c>
      <c r="BI23" s="40">
        <v>2</v>
      </c>
      <c r="BJ23" s="40">
        <v>2414</v>
      </c>
      <c r="BK23" s="42">
        <v>51.4</v>
      </c>
      <c r="BL23" s="40">
        <v>1</v>
      </c>
      <c r="BM23" s="40">
        <v>2</v>
      </c>
      <c r="BN23" s="40">
        <v>404</v>
      </c>
      <c r="BO23" s="40">
        <v>9637</v>
      </c>
      <c r="BP23" s="144" t="s">
        <v>1081</v>
      </c>
      <c r="BQ23" s="45">
        <v>0.71</v>
      </c>
      <c r="BR23" s="42">
        <v>20.8</v>
      </c>
      <c r="BS23" s="45">
        <v>6.03</v>
      </c>
      <c r="BT23" s="42">
        <v>62.57</v>
      </c>
      <c r="BU23" s="40">
        <v>22</v>
      </c>
      <c r="BV23" s="40">
        <v>4322</v>
      </c>
      <c r="BW23" s="40">
        <v>355</v>
      </c>
      <c r="BX23" s="40">
        <v>807</v>
      </c>
      <c r="BY23" s="40">
        <v>4711</v>
      </c>
      <c r="BZ23" s="40">
        <v>1472</v>
      </c>
      <c r="CA23" s="40">
        <v>390</v>
      </c>
      <c r="CB23" s="40">
        <v>927</v>
      </c>
      <c r="CC23" s="58">
        <v>1.39</v>
      </c>
      <c r="CD23" s="40">
        <v>0</v>
      </c>
      <c r="CE23" s="40">
        <v>3</v>
      </c>
      <c r="CF23" s="40">
        <v>41</v>
      </c>
      <c r="CG23" s="40">
        <v>5</v>
      </c>
      <c r="CH23" s="40">
        <v>1</v>
      </c>
      <c r="CI23" s="40">
        <v>52</v>
      </c>
      <c r="CJ23" s="40">
        <v>21</v>
      </c>
      <c r="CK23" s="40">
        <v>1547</v>
      </c>
      <c r="CL23" s="40">
        <v>13</v>
      </c>
      <c r="CM23" s="40">
        <v>1195</v>
      </c>
      <c r="CN23" s="40">
        <v>37</v>
      </c>
      <c r="CO23" s="40">
        <v>620</v>
      </c>
      <c r="CP23" s="40">
        <v>7</v>
      </c>
      <c r="CQ23" s="40">
        <v>57</v>
      </c>
      <c r="CR23" s="40">
        <v>8</v>
      </c>
      <c r="CS23" s="40">
        <v>185</v>
      </c>
      <c r="CT23" s="40">
        <v>13074</v>
      </c>
      <c r="CU23" s="40">
        <v>1077</v>
      </c>
      <c r="CV23" s="40">
        <v>2651</v>
      </c>
      <c r="CW23" s="40">
        <v>1421785.7760000001</v>
      </c>
      <c r="CX23" s="40">
        <v>231294.82</v>
      </c>
      <c r="CY23" s="40">
        <v>711547.65599999996</v>
      </c>
      <c r="CZ23" s="40">
        <v>136375</v>
      </c>
      <c r="DA23" s="40">
        <v>9</v>
      </c>
      <c r="DB23" s="40">
        <v>20817</v>
      </c>
      <c r="DC23" s="40">
        <v>2465</v>
      </c>
      <c r="DD23" s="40">
        <v>2151</v>
      </c>
      <c r="DE23" s="40">
        <v>203</v>
      </c>
      <c r="DF23" s="40">
        <v>1550</v>
      </c>
      <c r="DG23" s="40">
        <v>15099</v>
      </c>
      <c r="DH23" s="32">
        <v>16012</v>
      </c>
      <c r="DI23" s="40">
        <v>3001</v>
      </c>
      <c r="DJ23" s="40">
        <v>3104</v>
      </c>
      <c r="DK23" s="40">
        <v>217</v>
      </c>
      <c r="DL23" s="40">
        <v>291</v>
      </c>
      <c r="DM23" s="40">
        <v>3</v>
      </c>
      <c r="DN23" s="40">
        <v>1394</v>
      </c>
      <c r="DO23" s="40">
        <v>80</v>
      </c>
      <c r="DP23" s="40">
        <v>13903</v>
      </c>
      <c r="DQ23" s="40">
        <v>76</v>
      </c>
      <c r="DR23" s="40">
        <v>8603</v>
      </c>
      <c r="DS23" s="40">
        <v>9302</v>
      </c>
      <c r="DT23" s="40">
        <v>323</v>
      </c>
      <c r="DU23" s="40">
        <v>1015</v>
      </c>
      <c r="DV23" s="40">
        <v>74</v>
      </c>
      <c r="DW23" s="40">
        <v>75</v>
      </c>
      <c r="DX23" s="42">
        <v>30.7</v>
      </c>
      <c r="DY23" s="40">
        <v>29</v>
      </c>
      <c r="DZ23" s="40">
        <v>121</v>
      </c>
      <c r="EA23" s="40">
        <v>1817</v>
      </c>
      <c r="EB23" s="40">
        <v>589</v>
      </c>
      <c r="EC23" s="40">
        <v>100</v>
      </c>
      <c r="ED23" s="40">
        <v>5467</v>
      </c>
      <c r="EE23" s="40">
        <v>5692</v>
      </c>
      <c r="EF23" s="42">
        <v>94.1</v>
      </c>
      <c r="EG23" s="42">
        <v>90.8</v>
      </c>
      <c r="EH23" s="40">
        <v>398</v>
      </c>
      <c r="EI23" s="42">
        <v>14.3</v>
      </c>
      <c r="EJ23" s="40">
        <v>158277</v>
      </c>
      <c r="EK23" s="42">
        <v>47.7</v>
      </c>
      <c r="EL23" s="40">
        <v>300346</v>
      </c>
      <c r="EM23" s="45">
        <v>1.97</v>
      </c>
      <c r="EN23" s="40">
        <v>346</v>
      </c>
      <c r="EO23" s="40">
        <v>57</v>
      </c>
      <c r="EP23" s="60">
        <v>1923</v>
      </c>
      <c r="EQ23" s="40">
        <v>17</v>
      </c>
      <c r="ER23" s="40">
        <v>1113</v>
      </c>
      <c r="ES23" s="40">
        <v>100</v>
      </c>
      <c r="ET23" s="40">
        <v>210544</v>
      </c>
      <c r="EU23" s="40">
        <v>10298</v>
      </c>
      <c r="EV23" s="40">
        <v>51</v>
      </c>
      <c r="EW23" s="40">
        <v>180458</v>
      </c>
      <c r="EX23" s="40">
        <v>162095</v>
      </c>
      <c r="EY23" s="40">
        <v>10596</v>
      </c>
      <c r="EZ23" s="40">
        <v>8267</v>
      </c>
      <c r="FA23" s="40">
        <v>19788</v>
      </c>
      <c r="FB23" s="42">
        <v>22</v>
      </c>
      <c r="FC23" s="40">
        <v>372</v>
      </c>
      <c r="FD23" s="42">
        <v>3</v>
      </c>
      <c r="FE23" s="40">
        <v>15170</v>
      </c>
      <c r="FF23" s="40">
        <v>0</v>
      </c>
      <c r="FG23" s="40">
        <v>78</v>
      </c>
      <c r="FH23" s="40">
        <v>653</v>
      </c>
      <c r="FI23" s="62">
        <v>16</v>
      </c>
      <c r="FJ23" s="62">
        <v>783</v>
      </c>
      <c r="FK23" s="45">
        <v>61.03</v>
      </c>
      <c r="FL23" s="42">
        <v>98.1</v>
      </c>
      <c r="FM23" s="42" t="s">
        <v>534</v>
      </c>
      <c r="FN23" s="42">
        <v>79</v>
      </c>
      <c r="FO23" s="42">
        <v>21.1</v>
      </c>
      <c r="FP23" s="40">
        <v>158</v>
      </c>
      <c r="FQ23" s="40">
        <v>13</v>
      </c>
      <c r="FR23" s="40">
        <v>84</v>
      </c>
      <c r="FS23" s="40">
        <v>1876</v>
      </c>
      <c r="FT23" s="40">
        <v>9</v>
      </c>
      <c r="FU23" s="40">
        <v>6408</v>
      </c>
      <c r="FV23" s="40">
        <v>4210</v>
      </c>
      <c r="FW23" s="40">
        <v>12</v>
      </c>
      <c r="FX23" s="40">
        <v>1524301</v>
      </c>
      <c r="FY23" s="40">
        <v>1560</v>
      </c>
      <c r="FZ23" s="40">
        <v>10020637</v>
      </c>
      <c r="GA23" s="40">
        <v>13040927</v>
      </c>
      <c r="GB23" s="40">
        <v>15567</v>
      </c>
      <c r="GC23" s="40">
        <v>29</v>
      </c>
      <c r="GD23" s="40">
        <v>2133</v>
      </c>
      <c r="GE23" s="40">
        <v>13405</v>
      </c>
      <c r="GF23" s="40">
        <v>177392</v>
      </c>
      <c r="GG23" s="40">
        <v>172</v>
      </c>
      <c r="GH23" s="40">
        <v>29952</v>
      </c>
      <c r="GI23" s="40">
        <v>147268</v>
      </c>
      <c r="GJ23" s="40">
        <v>653</v>
      </c>
      <c r="GK23" s="40">
        <v>5013</v>
      </c>
      <c r="GL23" s="40">
        <v>471515</v>
      </c>
      <c r="GM23" s="40">
        <v>2229</v>
      </c>
      <c r="GN23" s="40">
        <v>22373</v>
      </c>
      <c r="GO23" s="40">
        <v>452751</v>
      </c>
      <c r="GP23" s="40">
        <v>299</v>
      </c>
      <c r="GQ23" s="40">
        <v>15179</v>
      </c>
      <c r="GR23" s="39">
        <v>597842.57999999996</v>
      </c>
      <c r="GS23" s="40">
        <v>289</v>
      </c>
      <c r="GT23" s="40">
        <v>15179</v>
      </c>
      <c r="GU23" s="40">
        <v>597843</v>
      </c>
      <c r="GV23" s="59">
        <v>13.41</v>
      </c>
      <c r="GW23" s="40">
        <v>760</v>
      </c>
      <c r="GX23" s="40">
        <v>1067</v>
      </c>
      <c r="GY23" s="40">
        <v>847</v>
      </c>
      <c r="GZ23" s="34">
        <v>254</v>
      </c>
      <c r="HA23" s="40">
        <v>250</v>
      </c>
      <c r="HB23" s="40">
        <v>1123894</v>
      </c>
      <c r="HC23" s="40">
        <v>6614471</v>
      </c>
      <c r="HD23" s="40">
        <v>550283</v>
      </c>
      <c r="HE23" s="40">
        <v>1026877</v>
      </c>
      <c r="HF23" s="40">
        <v>172264</v>
      </c>
      <c r="HG23" s="40">
        <v>120</v>
      </c>
      <c r="HH23" s="40" t="s">
        <v>534</v>
      </c>
      <c r="HI23" s="40">
        <v>128180</v>
      </c>
      <c r="HJ23" s="40">
        <v>56230</v>
      </c>
      <c r="HK23" s="32">
        <v>336638</v>
      </c>
      <c r="HL23" s="32">
        <v>25914000</v>
      </c>
      <c r="HM23" s="32">
        <v>0</v>
      </c>
      <c r="HN23" s="32">
        <v>247</v>
      </c>
      <c r="HO23" s="32">
        <v>0</v>
      </c>
      <c r="HP23" s="32">
        <v>121</v>
      </c>
      <c r="HQ23" s="32">
        <v>0</v>
      </c>
      <c r="HR23" s="32">
        <v>0</v>
      </c>
      <c r="HS23" s="32">
        <v>198284</v>
      </c>
      <c r="HT23" s="32" t="s">
        <v>534</v>
      </c>
      <c r="HU23" s="40">
        <v>0</v>
      </c>
      <c r="HV23" s="45">
        <v>58.99</v>
      </c>
      <c r="HW23" s="32">
        <v>583009</v>
      </c>
      <c r="HX23" s="45" t="s">
        <v>534</v>
      </c>
      <c r="HY23" s="45">
        <v>6.1</v>
      </c>
      <c r="HZ23" s="45">
        <v>6.1</v>
      </c>
      <c r="IA23" s="40">
        <v>467.5</v>
      </c>
      <c r="IB23" s="40">
        <v>454.8</v>
      </c>
      <c r="IC23" s="66">
        <v>46705</v>
      </c>
      <c r="ID23" s="42">
        <v>89.6</v>
      </c>
      <c r="IE23" s="42" t="s">
        <v>632</v>
      </c>
      <c r="IF23" s="42">
        <v>78</v>
      </c>
      <c r="IG23" s="42" t="s">
        <v>632</v>
      </c>
      <c r="IH23" s="42" t="s">
        <v>632</v>
      </c>
      <c r="II23" s="144" t="s">
        <v>1081</v>
      </c>
      <c r="IJ23" s="144" t="s">
        <v>1081</v>
      </c>
      <c r="IK23" s="42">
        <v>74.900000000000006</v>
      </c>
      <c r="IL23" s="122">
        <v>0.93200000000000005</v>
      </c>
      <c r="IM23" s="99">
        <v>92.4</v>
      </c>
      <c r="IN23" s="123">
        <v>0.3</v>
      </c>
      <c r="IO23" s="99">
        <v>3.7</v>
      </c>
      <c r="IP23" s="36">
        <v>125817237</v>
      </c>
      <c r="IQ23" s="124">
        <v>61.9</v>
      </c>
      <c r="IR23" s="124">
        <v>51.6</v>
      </c>
      <c r="IS23" s="62" t="s">
        <v>534</v>
      </c>
      <c r="IT23" s="62" t="s">
        <v>534</v>
      </c>
      <c r="IU23" s="124" t="s">
        <v>534</v>
      </c>
      <c r="IV23" s="144" t="s">
        <v>1081</v>
      </c>
      <c r="IW23" s="36">
        <v>4620</v>
      </c>
      <c r="IX23" s="144" t="s">
        <v>1081</v>
      </c>
      <c r="IY23" s="124">
        <v>26.7</v>
      </c>
      <c r="IZ23" s="98">
        <v>132242</v>
      </c>
      <c r="JA23" s="98">
        <v>1208</v>
      </c>
      <c r="JB23" s="98">
        <v>1903</v>
      </c>
      <c r="JC23" s="98">
        <v>9571</v>
      </c>
      <c r="JD23" s="98">
        <v>13568</v>
      </c>
      <c r="JE23" s="98">
        <v>13729</v>
      </c>
      <c r="JF23" s="98">
        <v>15133</v>
      </c>
      <c r="JG23" s="98">
        <v>14647</v>
      </c>
      <c r="JH23" s="98">
        <v>12464</v>
      </c>
      <c r="JI23" s="98">
        <v>10285</v>
      </c>
      <c r="JJ23" s="98">
        <v>10281</v>
      </c>
      <c r="JK23" s="98">
        <v>9736</v>
      </c>
      <c r="JL23" s="98">
        <v>4953</v>
      </c>
      <c r="JM23" s="98">
        <v>2111</v>
      </c>
      <c r="JN23" s="98">
        <v>889</v>
      </c>
      <c r="JO23" s="98">
        <v>384</v>
      </c>
      <c r="JP23" s="98">
        <v>183</v>
      </c>
      <c r="JQ23" s="98">
        <v>12049</v>
      </c>
      <c r="JR23" s="98">
        <v>13736</v>
      </c>
      <c r="JS23" s="98">
        <v>17235</v>
      </c>
      <c r="JT23" s="98">
        <v>21130</v>
      </c>
      <c r="JU23" s="98">
        <v>24968</v>
      </c>
      <c r="JV23" s="98">
        <v>21826</v>
      </c>
      <c r="JW23" s="98">
        <v>17273</v>
      </c>
      <c r="JX23" s="98">
        <v>14688</v>
      </c>
      <c r="JY23" s="98">
        <v>17049</v>
      </c>
      <c r="JZ23" s="98">
        <v>22123</v>
      </c>
      <c r="KA23" s="98">
        <v>19923</v>
      </c>
      <c r="KB23" s="98">
        <v>15525</v>
      </c>
      <c r="KC23" s="98">
        <v>11177</v>
      </c>
      <c r="KD23" s="98">
        <v>7100</v>
      </c>
      <c r="KE23" s="98">
        <v>6922</v>
      </c>
    </row>
    <row r="24" spans="1:291" ht="12">
      <c r="A24" s="3">
        <v>122173</v>
      </c>
      <c r="B24" s="2" t="s">
        <v>918</v>
      </c>
      <c r="C24" s="29">
        <v>114.9</v>
      </c>
      <c r="D24" s="30">
        <v>404361</v>
      </c>
      <c r="E24" s="37">
        <v>13.4</v>
      </c>
      <c r="F24" s="37">
        <v>63.7</v>
      </c>
      <c r="G24" s="37">
        <v>22.9</v>
      </c>
      <c r="H24" s="32">
        <v>21020</v>
      </c>
      <c r="I24" s="32">
        <v>42860</v>
      </c>
      <c r="J24" s="32">
        <v>64963</v>
      </c>
      <c r="K24" s="40">
        <v>40646</v>
      </c>
      <c r="L24" s="32">
        <v>173588</v>
      </c>
      <c r="M24" s="32">
        <v>6256</v>
      </c>
      <c r="N24" s="32">
        <v>19963</v>
      </c>
      <c r="O24" s="32">
        <v>18513</v>
      </c>
      <c r="P24" s="68">
        <v>406973</v>
      </c>
      <c r="Q24" s="69">
        <v>404012</v>
      </c>
      <c r="R24" s="69">
        <v>362941</v>
      </c>
      <c r="S24" s="70">
        <v>238338</v>
      </c>
      <c r="T24" s="71">
        <v>2178100</v>
      </c>
      <c r="U24" s="71">
        <v>768816</v>
      </c>
      <c r="V24" s="70">
        <v>907111</v>
      </c>
      <c r="W24" s="72">
        <v>36</v>
      </c>
      <c r="X24" s="70">
        <v>40</v>
      </c>
      <c r="Y24" s="70">
        <v>20</v>
      </c>
      <c r="Z24" s="70">
        <v>0</v>
      </c>
      <c r="AA24" s="29">
        <v>314</v>
      </c>
      <c r="AB24" s="73">
        <v>1853</v>
      </c>
      <c r="AC24" s="70">
        <v>2032</v>
      </c>
      <c r="AD24" s="70">
        <v>192517</v>
      </c>
      <c r="AE24" s="70">
        <v>473</v>
      </c>
      <c r="AF24" s="70">
        <v>33</v>
      </c>
      <c r="AG24" s="70">
        <v>8155</v>
      </c>
      <c r="AH24" s="70">
        <v>42</v>
      </c>
      <c r="AI24" s="70">
        <v>21415</v>
      </c>
      <c r="AJ24" s="70">
        <v>1060</v>
      </c>
      <c r="AK24" s="70">
        <v>40</v>
      </c>
      <c r="AL24" s="70">
        <v>20</v>
      </c>
      <c r="AM24" s="70">
        <v>10023</v>
      </c>
      <c r="AN24" s="70">
        <v>580</v>
      </c>
      <c r="AO24" s="72" t="s">
        <v>534</v>
      </c>
      <c r="AP24" s="70">
        <v>225</v>
      </c>
      <c r="AQ24" s="72">
        <v>17</v>
      </c>
      <c r="AR24" s="72">
        <v>34</v>
      </c>
      <c r="AS24" s="74">
        <v>90.5</v>
      </c>
      <c r="AT24" s="75">
        <v>115.1</v>
      </c>
      <c r="AU24" s="75">
        <v>101.4</v>
      </c>
      <c r="AV24" s="70">
        <v>40</v>
      </c>
      <c r="AW24" s="70">
        <v>41</v>
      </c>
      <c r="AX24" s="70">
        <v>11</v>
      </c>
      <c r="AY24" s="70">
        <v>1</v>
      </c>
      <c r="AZ24" s="70">
        <v>1</v>
      </c>
      <c r="BA24" s="70">
        <v>2</v>
      </c>
      <c r="BB24" s="70">
        <v>0</v>
      </c>
      <c r="BC24" s="70">
        <v>2</v>
      </c>
      <c r="BD24" s="70">
        <v>12295</v>
      </c>
      <c r="BE24" s="70" t="s">
        <v>534</v>
      </c>
      <c r="BF24" s="70" t="s">
        <v>534</v>
      </c>
      <c r="BG24" s="70">
        <v>6</v>
      </c>
      <c r="BH24" s="70">
        <v>100843</v>
      </c>
      <c r="BI24" s="70">
        <v>5</v>
      </c>
      <c r="BJ24" s="70">
        <v>4889</v>
      </c>
      <c r="BK24" s="74">
        <v>40.1</v>
      </c>
      <c r="BL24" s="70">
        <v>0</v>
      </c>
      <c r="BM24" s="70">
        <v>5</v>
      </c>
      <c r="BN24" s="70">
        <v>0</v>
      </c>
      <c r="BO24" s="70">
        <v>4230</v>
      </c>
      <c r="BP24" s="144" t="s">
        <v>1081</v>
      </c>
      <c r="BQ24" s="73">
        <v>0.61</v>
      </c>
      <c r="BR24" s="74">
        <v>26.5</v>
      </c>
      <c r="BS24" s="45">
        <v>5.35</v>
      </c>
      <c r="BT24" s="42">
        <v>62.39</v>
      </c>
      <c r="BU24" s="70">
        <v>18</v>
      </c>
      <c r="BV24" s="70">
        <v>4780</v>
      </c>
      <c r="BW24" s="70">
        <v>250</v>
      </c>
      <c r="BX24" s="70">
        <v>926</v>
      </c>
      <c r="BY24" s="70">
        <v>2969</v>
      </c>
      <c r="BZ24" s="70">
        <v>936</v>
      </c>
      <c r="CA24" s="70">
        <v>246</v>
      </c>
      <c r="CB24" s="70">
        <v>517</v>
      </c>
      <c r="CC24" s="76">
        <v>1.31</v>
      </c>
      <c r="CD24" s="71">
        <v>0</v>
      </c>
      <c r="CE24" s="70">
        <v>4</v>
      </c>
      <c r="CF24" s="70">
        <v>41</v>
      </c>
      <c r="CG24" s="70">
        <v>4</v>
      </c>
      <c r="CH24" s="70">
        <v>1</v>
      </c>
      <c r="CI24" s="70">
        <v>90</v>
      </c>
      <c r="CJ24" s="70">
        <v>18</v>
      </c>
      <c r="CK24" s="70">
        <v>1098</v>
      </c>
      <c r="CL24" s="70">
        <v>8</v>
      </c>
      <c r="CM24" s="70">
        <v>820</v>
      </c>
      <c r="CN24" s="70">
        <v>22</v>
      </c>
      <c r="CO24" s="70">
        <v>333</v>
      </c>
      <c r="CP24" s="70">
        <v>4</v>
      </c>
      <c r="CQ24" s="70">
        <v>38</v>
      </c>
      <c r="CR24" s="70">
        <v>7</v>
      </c>
      <c r="CS24" s="70">
        <v>163</v>
      </c>
      <c r="CT24" s="70">
        <v>8111</v>
      </c>
      <c r="CU24" s="70">
        <v>593</v>
      </c>
      <c r="CV24" s="70">
        <v>1835</v>
      </c>
      <c r="CW24" s="70">
        <v>869928.56299999997</v>
      </c>
      <c r="CX24" s="70">
        <v>120496.772</v>
      </c>
      <c r="CY24" s="70">
        <v>480435.05300000001</v>
      </c>
      <c r="CZ24" s="70">
        <v>92874</v>
      </c>
      <c r="DA24" s="70">
        <v>7</v>
      </c>
      <c r="DB24" s="40">
        <v>12985</v>
      </c>
      <c r="DC24" s="40">
        <v>1394</v>
      </c>
      <c r="DD24" s="40">
        <v>1271</v>
      </c>
      <c r="DE24" s="70">
        <v>116</v>
      </c>
      <c r="DF24" s="70">
        <v>1351</v>
      </c>
      <c r="DG24" s="70">
        <v>6487</v>
      </c>
      <c r="DH24" s="70">
        <v>10547</v>
      </c>
      <c r="DI24" s="70">
        <v>2232</v>
      </c>
      <c r="DJ24" s="70">
        <v>2099</v>
      </c>
      <c r="DK24" s="70">
        <v>154</v>
      </c>
      <c r="DL24" s="70">
        <v>199</v>
      </c>
      <c r="DM24" s="70">
        <v>17</v>
      </c>
      <c r="DN24" s="70">
        <v>1104</v>
      </c>
      <c r="DO24" s="70">
        <v>44</v>
      </c>
      <c r="DP24" s="70">
        <v>9846</v>
      </c>
      <c r="DQ24" s="70">
        <v>51</v>
      </c>
      <c r="DR24" s="70">
        <v>5100</v>
      </c>
      <c r="DS24" s="70">
        <v>4983</v>
      </c>
      <c r="DT24" s="70">
        <v>39</v>
      </c>
      <c r="DU24" s="70">
        <v>690</v>
      </c>
      <c r="DV24" s="70">
        <v>40</v>
      </c>
      <c r="DW24" s="70">
        <v>44</v>
      </c>
      <c r="DX24" s="74">
        <v>25.75</v>
      </c>
      <c r="DY24" s="70">
        <v>51</v>
      </c>
      <c r="DZ24" s="70">
        <v>124</v>
      </c>
      <c r="EA24" s="70">
        <v>957</v>
      </c>
      <c r="EB24" s="70">
        <v>206</v>
      </c>
      <c r="EC24" s="70">
        <v>51</v>
      </c>
      <c r="ED24" s="71">
        <v>2992</v>
      </c>
      <c r="EE24" s="70">
        <v>3167</v>
      </c>
      <c r="EF24" s="77">
        <v>92.6</v>
      </c>
      <c r="EG24" s="77">
        <v>89.8</v>
      </c>
      <c r="EH24" s="70">
        <v>190</v>
      </c>
      <c r="EI24" s="74">
        <v>10.1</v>
      </c>
      <c r="EJ24" s="70">
        <v>110759</v>
      </c>
      <c r="EK24" s="74">
        <v>40</v>
      </c>
      <c r="EL24" s="70">
        <v>290769</v>
      </c>
      <c r="EM24" s="73">
        <v>4.72</v>
      </c>
      <c r="EN24" s="70">
        <v>517</v>
      </c>
      <c r="EO24" s="70">
        <v>47</v>
      </c>
      <c r="EP24" s="78">
        <v>646</v>
      </c>
      <c r="EQ24" s="71">
        <v>255</v>
      </c>
      <c r="ER24" s="71">
        <v>2892</v>
      </c>
      <c r="ES24" s="71">
        <v>100</v>
      </c>
      <c r="ET24" s="70">
        <v>133370</v>
      </c>
      <c r="EU24" s="70">
        <v>4485</v>
      </c>
      <c r="EV24" s="70">
        <v>5</v>
      </c>
      <c r="EW24" s="70">
        <v>128885</v>
      </c>
      <c r="EX24" s="70">
        <v>93119</v>
      </c>
      <c r="EY24" s="70">
        <v>30723</v>
      </c>
      <c r="EZ24" s="70">
        <v>9529</v>
      </c>
      <c r="FA24" s="40" t="s">
        <v>534</v>
      </c>
      <c r="FB24" s="74">
        <v>23</v>
      </c>
      <c r="FC24" s="70">
        <v>583</v>
      </c>
      <c r="FD24" s="74">
        <v>5.6</v>
      </c>
      <c r="FE24" s="70">
        <v>6132</v>
      </c>
      <c r="FF24" s="70">
        <v>0</v>
      </c>
      <c r="FG24" s="70">
        <v>18</v>
      </c>
      <c r="FH24" s="70">
        <v>165</v>
      </c>
      <c r="FI24" s="79">
        <v>15</v>
      </c>
      <c r="FJ24" s="79">
        <v>742</v>
      </c>
      <c r="FK24" s="73">
        <v>66.28</v>
      </c>
      <c r="FL24" s="74">
        <v>93.7</v>
      </c>
      <c r="FM24" s="74">
        <v>92.8</v>
      </c>
      <c r="FN24" s="74">
        <v>88.3</v>
      </c>
      <c r="FO24" s="77">
        <v>39.9</v>
      </c>
      <c r="FP24" s="70">
        <v>141</v>
      </c>
      <c r="FQ24" s="70">
        <v>11</v>
      </c>
      <c r="FR24" s="70">
        <v>87</v>
      </c>
      <c r="FS24" s="70">
        <v>1390</v>
      </c>
      <c r="FT24" s="70">
        <v>5</v>
      </c>
      <c r="FU24" s="70">
        <v>5197</v>
      </c>
      <c r="FV24" s="70">
        <v>3407</v>
      </c>
      <c r="FW24" s="70">
        <v>8</v>
      </c>
      <c r="FX24" s="70">
        <v>3783074</v>
      </c>
      <c r="FY24" s="70">
        <v>1588</v>
      </c>
      <c r="FZ24" s="70" t="s">
        <v>534</v>
      </c>
      <c r="GA24" s="70" t="s">
        <v>534</v>
      </c>
      <c r="GB24" s="70">
        <v>11588</v>
      </c>
      <c r="GC24" s="70">
        <v>22</v>
      </c>
      <c r="GD24" s="70">
        <v>1824</v>
      </c>
      <c r="GE24" s="70">
        <v>9742</v>
      </c>
      <c r="GF24" s="70">
        <v>132541</v>
      </c>
      <c r="GG24" s="70">
        <v>558</v>
      </c>
      <c r="GH24" s="70">
        <v>21008</v>
      </c>
      <c r="GI24" s="70">
        <v>110904</v>
      </c>
      <c r="GJ24" s="70">
        <v>510</v>
      </c>
      <c r="GK24" s="70">
        <v>4313</v>
      </c>
      <c r="GL24" s="70">
        <v>346670</v>
      </c>
      <c r="GM24" s="70">
        <v>1629</v>
      </c>
      <c r="GN24" s="70">
        <v>17472</v>
      </c>
      <c r="GO24" s="70">
        <v>395987</v>
      </c>
      <c r="GP24" s="70">
        <v>277</v>
      </c>
      <c r="GQ24" s="70">
        <v>9328</v>
      </c>
      <c r="GR24" s="80">
        <v>259985.83</v>
      </c>
      <c r="GS24" s="70">
        <v>274</v>
      </c>
      <c r="GT24" s="70">
        <v>9328</v>
      </c>
      <c r="GU24" s="70">
        <v>25999</v>
      </c>
      <c r="GV24" s="81">
        <v>30</v>
      </c>
      <c r="GW24" s="70">
        <v>1717</v>
      </c>
      <c r="GX24" s="40">
        <v>1682</v>
      </c>
      <c r="GY24" s="40">
        <v>1126</v>
      </c>
      <c r="GZ24" s="82">
        <v>96</v>
      </c>
      <c r="HA24" s="70" t="s">
        <v>534</v>
      </c>
      <c r="HB24" s="70">
        <v>1375936</v>
      </c>
      <c r="HC24" s="70">
        <v>8050154</v>
      </c>
      <c r="HD24" s="70">
        <v>1109561</v>
      </c>
      <c r="HE24" s="70">
        <v>1170039</v>
      </c>
      <c r="HF24" s="70">
        <v>151006</v>
      </c>
      <c r="HG24" s="70">
        <v>9010</v>
      </c>
      <c r="HH24" s="70">
        <v>19380</v>
      </c>
      <c r="HI24" s="70">
        <v>150200</v>
      </c>
      <c r="HJ24" s="72">
        <v>56377</v>
      </c>
      <c r="HK24" s="129">
        <v>108765</v>
      </c>
      <c r="HL24" s="129">
        <v>18277558</v>
      </c>
      <c r="HM24" s="129" t="s">
        <v>534</v>
      </c>
      <c r="HN24" s="129">
        <v>193</v>
      </c>
      <c r="HO24" s="129" t="s">
        <v>534</v>
      </c>
      <c r="HP24" s="129">
        <v>157</v>
      </c>
      <c r="HQ24" s="129" t="s">
        <v>534</v>
      </c>
      <c r="HR24" s="129" t="s">
        <v>534</v>
      </c>
      <c r="HS24" s="69">
        <v>157352</v>
      </c>
      <c r="HT24" s="69">
        <v>1492</v>
      </c>
      <c r="HU24" s="130" t="s">
        <v>534</v>
      </c>
      <c r="HV24" s="73">
        <v>39.67</v>
      </c>
      <c r="HW24" s="69">
        <v>360149</v>
      </c>
      <c r="HX24" s="73">
        <v>24</v>
      </c>
      <c r="HY24" s="73">
        <v>4.12</v>
      </c>
      <c r="HZ24" s="73">
        <v>3.32</v>
      </c>
      <c r="IA24" s="70">
        <v>1376.5</v>
      </c>
      <c r="IB24" s="70">
        <v>1131.4000000000001</v>
      </c>
      <c r="IC24" s="71" t="s">
        <v>534</v>
      </c>
      <c r="ID24" s="74">
        <v>92.5</v>
      </c>
      <c r="IE24" s="42" t="s">
        <v>632</v>
      </c>
      <c r="IF24" s="74">
        <v>77.900000000000006</v>
      </c>
      <c r="IG24" s="42" t="s">
        <v>632</v>
      </c>
      <c r="IH24" s="42" t="s">
        <v>632</v>
      </c>
      <c r="II24" s="144" t="s">
        <v>1081</v>
      </c>
      <c r="IJ24" s="144" t="s">
        <v>1081</v>
      </c>
      <c r="IK24" s="74">
        <v>72.3</v>
      </c>
      <c r="IL24" s="122">
        <v>0.92300000000000004</v>
      </c>
      <c r="IM24" s="99">
        <v>91.4</v>
      </c>
      <c r="IN24" s="123">
        <v>7.8</v>
      </c>
      <c r="IO24" s="99">
        <v>6.5</v>
      </c>
      <c r="IP24" s="36">
        <v>102250349</v>
      </c>
      <c r="IQ24" s="124">
        <v>64.5</v>
      </c>
      <c r="IR24" s="124">
        <v>53.5</v>
      </c>
      <c r="IS24" s="62" t="s">
        <v>534</v>
      </c>
      <c r="IT24" s="62" t="s">
        <v>534</v>
      </c>
      <c r="IU24" s="124">
        <v>34.6</v>
      </c>
      <c r="IV24" s="144" t="s">
        <v>1081</v>
      </c>
      <c r="IW24" s="36">
        <v>2601</v>
      </c>
      <c r="IX24" s="144" t="s">
        <v>1081</v>
      </c>
      <c r="IY24" s="124">
        <v>35.6</v>
      </c>
      <c r="IZ24" s="98">
        <v>88724</v>
      </c>
      <c r="JA24" s="98">
        <v>1002</v>
      </c>
      <c r="JB24" s="98">
        <v>1405</v>
      </c>
      <c r="JC24" s="98">
        <v>6638</v>
      </c>
      <c r="JD24" s="98">
        <v>8936</v>
      </c>
      <c r="JE24" s="98">
        <v>8529</v>
      </c>
      <c r="JF24" s="98">
        <v>9441</v>
      </c>
      <c r="JG24" s="98">
        <v>8914</v>
      </c>
      <c r="JH24" s="98">
        <v>8207</v>
      </c>
      <c r="JI24" s="98">
        <v>7490</v>
      </c>
      <c r="JJ24" s="98">
        <v>7568</v>
      </c>
      <c r="JK24" s="98">
        <v>6925</v>
      </c>
      <c r="JL24" s="98">
        <v>3244</v>
      </c>
      <c r="JM24" s="98">
        <v>1408</v>
      </c>
      <c r="JN24" s="98">
        <v>584</v>
      </c>
      <c r="JO24" s="98">
        <v>286</v>
      </c>
      <c r="JP24" s="98">
        <v>118</v>
      </c>
      <c r="JQ24" s="98">
        <v>8718</v>
      </c>
      <c r="JR24" s="98">
        <v>9652</v>
      </c>
      <c r="JS24" s="98">
        <v>11518</v>
      </c>
      <c r="JT24" s="98">
        <v>13379</v>
      </c>
      <c r="JU24" s="98">
        <v>15633</v>
      </c>
      <c r="JV24" s="98">
        <v>13279</v>
      </c>
      <c r="JW24" s="98">
        <v>11445</v>
      </c>
      <c r="JX24" s="98">
        <v>10846</v>
      </c>
      <c r="JY24" s="98">
        <v>13152</v>
      </c>
      <c r="JZ24" s="98">
        <v>15938</v>
      </c>
      <c r="KA24" s="98">
        <v>12535</v>
      </c>
      <c r="KB24" s="98">
        <v>9158</v>
      </c>
      <c r="KC24" s="98">
        <v>6928</v>
      </c>
      <c r="KD24" s="98">
        <v>4878</v>
      </c>
      <c r="KE24" s="98">
        <v>5049</v>
      </c>
    </row>
    <row r="25" spans="1:291" ht="12">
      <c r="A25" s="3">
        <v>132012</v>
      </c>
      <c r="B25" s="2" t="s">
        <v>919</v>
      </c>
      <c r="C25" s="29" t="s">
        <v>890</v>
      </c>
      <c r="D25" s="30" t="s">
        <v>890</v>
      </c>
      <c r="E25" s="37" t="s">
        <v>890</v>
      </c>
      <c r="F25" s="37" t="s">
        <v>890</v>
      </c>
      <c r="G25" s="37" t="s">
        <v>890</v>
      </c>
      <c r="H25" s="32" t="s">
        <v>890</v>
      </c>
      <c r="I25" s="32" t="s">
        <v>890</v>
      </c>
      <c r="J25" s="32" t="s">
        <v>890</v>
      </c>
      <c r="K25" s="40" t="s">
        <v>890</v>
      </c>
      <c r="L25" s="32" t="s">
        <v>890</v>
      </c>
      <c r="M25" s="32" t="s">
        <v>890</v>
      </c>
      <c r="N25" s="32" t="s">
        <v>890</v>
      </c>
      <c r="O25" s="32" t="s">
        <v>890</v>
      </c>
      <c r="P25" s="68" t="s">
        <v>890</v>
      </c>
      <c r="Q25" s="69" t="s">
        <v>890</v>
      </c>
      <c r="R25" s="69" t="s">
        <v>890</v>
      </c>
      <c r="S25" s="70" t="s">
        <v>890</v>
      </c>
      <c r="T25" s="71" t="s">
        <v>890</v>
      </c>
      <c r="U25" s="71" t="s">
        <v>890</v>
      </c>
      <c r="V25" s="70" t="s">
        <v>890</v>
      </c>
      <c r="W25" s="72" t="s">
        <v>890</v>
      </c>
      <c r="X25" s="70" t="s">
        <v>890</v>
      </c>
      <c r="Y25" s="70" t="s">
        <v>890</v>
      </c>
      <c r="Z25" s="70" t="s">
        <v>890</v>
      </c>
      <c r="AA25" s="29" t="s">
        <v>890</v>
      </c>
      <c r="AB25" s="73" t="s">
        <v>890</v>
      </c>
      <c r="AC25" s="70" t="s">
        <v>890</v>
      </c>
      <c r="AD25" s="70" t="s">
        <v>890</v>
      </c>
      <c r="AE25" s="70" t="s">
        <v>890</v>
      </c>
      <c r="AF25" s="70" t="s">
        <v>890</v>
      </c>
      <c r="AG25" s="70" t="s">
        <v>890</v>
      </c>
      <c r="AH25" s="70" t="s">
        <v>890</v>
      </c>
      <c r="AI25" s="70" t="s">
        <v>890</v>
      </c>
      <c r="AJ25" s="70" t="s">
        <v>890</v>
      </c>
      <c r="AK25" s="70" t="s">
        <v>890</v>
      </c>
      <c r="AL25" s="70" t="s">
        <v>890</v>
      </c>
      <c r="AM25" s="70" t="s">
        <v>890</v>
      </c>
      <c r="AN25" s="70" t="s">
        <v>890</v>
      </c>
      <c r="AO25" s="72" t="s">
        <v>890</v>
      </c>
      <c r="AP25" s="70" t="s">
        <v>890</v>
      </c>
      <c r="AQ25" s="72" t="s">
        <v>890</v>
      </c>
      <c r="AR25" s="72" t="s">
        <v>890</v>
      </c>
      <c r="AS25" s="74" t="s">
        <v>890</v>
      </c>
      <c r="AT25" s="75" t="s">
        <v>890</v>
      </c>
      <c r="AU25" s="75" t="s">
        <v>890</v>
      </c>
      <c r="AV25" s="70" t="s">
        <v>890</v>
      </c>
      <c r="AW25" s="70" t="s">
        <v>890</v>
      </c>
      <c r="AX25" s="70" t="s">
        <v>890</v>
      </c>
      <c r="AY25" s="70" t="s">
        <v>890</v>
      </c>
      <c r="AZ25" s="70" t="s">
        <v>890</v>
      </c>
      <c r="BA25" s="70" t="s">
        <v>890</v>
      </c>
      <c r="BB25" s="70" t="s">
        <v>890</v>
      </c>
      <c r="BC25" s="70" t="s">
        <v>890</v>
      </c>
      <c r="BD25" s="70" t="s">
        <v>890</v>
      </c>
      <c r="BE25" s="70" t="s">
        <v>890</v>
      </c>
      <c r="BF25" s="70" t="s">
        <v>890</v>
      </c>
      <c r="BG25" s="70" t="s">
        <v>890</v>
      </c>
      <c r="BH25" s="70" t="s">
        <v>890</v>
      </c>
      <c r="BI25" s="70" t="s">
        <v>890</v>
      </c>
      <c r="BJ25" s="70" t="s">
        <v>890</v>
      </c>
      <c r="BK25" s="74" t="s">
        <v>890</v>
      </c>
      <c r="BL25" s="70" t="s">
        <v>890</v>
      </c>
      <c r="BM25" s="70" t="s">
        <v>890</v>
      </c>
      <c r="BN25" s="70" t="s">
        <v>890</v>
      </c>
      <c r="BO25" s="70" t="s">
        <v>890</v>
      </c>
      <c r="BP25" s="144" t="s">
        <v>1081</v>
      </c>
      <c r="BQ25" s="73" t="s">
        <v>890</v>
      </c>
      <c r="BR25" s="74" t="s">
        <v>890</v>
      </c>
      <c r="BS25" s="45" t="s">
        <v>890</v>
      </c>
      <c r="BT25" s="42" t="s">
        <v>890</v>
      </c>
      <c r="BU25" s="70" t="s">
        <v>890</v>
      </c>
      <c r="BV25" s="70" t="s">
        <v>890</v>
      </c>
      <c r="BW25" s="70" t="s">
        <v>890</v>
      </c>
      <c r="BX25" s="70" t="s">
        <v>890</v>
      </c>
      <c r="BY25" s="70" t="s">
        <v>890</v>
      </c>
      <c r="BZ25" s="70" t="s">
        <v>890</v>
      </c>
      <c r="CA25" s="70" t="s">
        <v>890</v>
      </c>
      <c r="CB25" s="70" t="s">
        <v>890</v>
      </c>
      <c r="CC25" s="76" t="s">
        <v>890</v>
      </c>
      <c r="CD25" s="71" t="s">
        <v>890</v>
      </c>
      <c r="CE25" s="70" t="s">
        <v>890</v>
      </c>
      <c r="CF25" s="70" t="s">
        <v>890</v>
      </c>
      <c r="CG25" s="70" t="s">
        <v>890</v>
      </c>
      <c r="CH25" s="70" t="s">
        <v>890</v>
      </c>
      <c r="CI25" s="70" t="s">
        <v>890</v>
      </c>
      <c r="CJ25" s="70" t="s">
        <v>890</v>
      </c>
      <c r="CK25" s="70" t="s">
        <v>890</v>
      </c>
      <c r="CL25" s="70" t="s">
        <v>890</v>
      </c>
      <c r="CM25" s="70" t="s">
        <v>890</v>
      </c>
      <c r="CN25" s="70" t="s">
        <v>890</v>
      </c>
      <c r="CO25" s="70" t="s">
        <v>890</v>
      </c>
      <c r="CP25" s="70" t="s">
        <v>890</v>
      </c>
      <c r="CQ25" s="70" t="s">
        <v>890</v>
      </c>
      <c r="CR25" s="70" t="s">
        <v>890</v>
      </c>
      <c r="CS25" s="70" t="s">
        <v>890</v>
      </c>
      <c r="CT25" s="70" t="s">
        <v>890</v>
      </c>
      <c r="CU25" s="70" t="s">
        <v>890</v>
      </c>
      <c r="CV25" s="70" t="s">
        <v>890</v>
      </c>
      <c r="CW25" s="70" t="s">
        <v>890</v>
      </c>
      <c r="CX25" s="70" t="s">
        <v>890</v>
      </c>
      <c r="CY25" s="70" t="s">
        <v>890</v>
      </c>
      <c r="CZ25" s="70" t="s">
        <v>890</v>
      </c>
      <c r="DA25" s="70" t="s">
        <v>890</v>
      </c>
      <c r="DB25" s="40" t="s">
        <v>890</v>
      </c>
      <c r="DC25" s="40" t="s">
        <v>890</v>
      </c>
      <c r="DD25" s="40" t="s">
        <v>890</v>
      </c>
      <c r="DE25" s="70" t="s">
        <v>890</v>
      </c>
      <c r="DF25" s="70" t="s">
        <v>890</v>
      </c>
      <c r="DG25" s="70" t="s">
        <v>890</v>
      </c>
      <c r="DH25" s="70" t="s">
        <v>890</v>
      </c>
      <c r="DI25" s="70" t="s">
        <v>890</v>
      </c>
      <c r="DJ25" s="70" t="s">
        <v>890</v>
      </c>
      <c r="DK25" s="70" t="s">
        <v>890</v>
      </c>
      <c r="DL25" s="70" t="s">
        <v>890</v>
      </c>
      <c r="DM25" s="70" t="s">
        <v>890</v>
      </c>
      <c r="DN25" s="70" t="s">
        <v>890</v>
      </c>
      <c r="DO25" s="70" t="s">
        <v>890</v>
      </c>
      <c r="DP25" s="70" t="s">
        <v>890</v>
      </c>
      <c r="DQ25" s="70" t="s">
        <v>890</v>
      </c>
      <c r="DR25" s="70" t="s">
        <v>890</v>
      </c>
      <c r="DS25" s="70" t="s">
        <v>890</v>
      </c>
      <c r="DT25" s="70" t="s">
        <v>890</v>
      </c>
      <c r="DU25" s="70" t="s">
        <v>890</v>
      </c>
      <c r="DV25" s="70" t="s">
        <v>890</v>
      </c>
      <c r="DW25" s="70" t="s">
        <v>890</v>
      </c>
      <c r="DX25" s="74" t="s">
        <v>890</v>
      </c>
      <c r="DY25" s="70" t="s">
        <v>890</v>
      </c>
      <c r="DZ25" s="70" t="s">
        <v>890</v>
      </c>
      <c r="EA25" s="70" t="s">
        <v>890</v>
      </c>
      <c r="EB25" s="70" t="s">
        <v>890</v>
      </c>
      <c r="EC25" s="70" t="s">
        <v>890</v>
      </c>
      <c r="ED25" s="71" t="s">
        <v>890</v>
      </c>
      <c r="EE25" s="70" t="s">
        <v>890</v>
      </c>
      <c r="EF25" s="77" t="s">
        <v>890</v>
      </c>
      <c r="EG25" s="77" t="s">
        <v>890</v>
      </c>
      <c r="EH25" s="70" t="s">
        <v>890</v>
      </c>
      <c r="EI25" s="74" t="s">
        <v>890</v>
      </c>
      <c r="EJ25" s="70" t="s">
        <v>890</v>
      </c>
      <c r="EK25" s="74" t="s">
        <v>890</v>
      </c>
      <c r="EL25" s="70" t="s">
        <v>890</v>
      </c>
      <c r="EM25" s="73" t="s">
        <v>890</v>
      </c>
      <c r="EN25" s="70" t="s">
        <v>890</v>
      </c>
      <c r="EO25" s="70" t="s">
        <v>890</v>
      </c>
      <c r="EP25" s="78" t="s">
        <v>890</v>
      </c>
      <c r="EQ25" s="71" t="s">
        <v>890</v>
      </c>
      <c r="ER25" s="71" t="s">
        <v>890</v>
      </c>
      <c r="ES25" s="71" t="s">
        <v>890</v>
      </c>
      <c r="ET25" s="70" t="s">
        <v>890</v>
      </c>
      <c r="EU25" s="70" t="s">
        <v>890</v>
      </c>
      <c r="EV25" s="70" t="s">
        <v>890</v>
      </c>
      <c r="EW25" s="70" t="s">
        <v>890</v>
      </c>
      <c r="EX25" s="70" t="s">
        <v>890</v>
      </c>
      <c r="EY25" s="70" t="s">
        <v>890</v>
      </c>
      <c r="EZ25" s="70" t="s">
        <v>890</v>
      </c>
      <c r="FA25" s="40" t="s">
        <v>890</v>
      </c>
      <c r="FB25" s="74" t="s">
        <v>890</v>
      </c>
      <c r="FC25" s="70" t="s">
        <v>890</v>
      </c>
      <c r="FD25" s="74" t="s">
        <v>890</v>
      </c>
      <c r="FE25" s="70" t="s">
        <v>890</v>
      </c>
      <c r="FF25" s="70" t="s">
        <v>890</v>
      </c>
      <c r="FG25" s="70" t="s">
        <v>890</v>
      </c>
      <c r="FH25" s="70" t="s">
        <v>890</v>
      </c>
      <c r="FI25" s="79" t="s">
        <v>890</v>
      </c>
      <c r="FJ25" s="79" t="s">
        <v>890</v>
      </c>
      <c r="FK25" s="73" t="s">
        <v>890</v>
      </c>
      <c r="FL25" s="74" t="s">
        <v>890</v>
      </c>
      <c r="FM25" s="74" t="s">
        <v>890</v>
      </c>
      <c r="FN25" s="74" t="s">
        <v>890</v>
      </c>
      <c r="FO25" s="77" t="s">
        <v>890</v>
      </c>
      <c r="FP25" s="70" t="s">
        <v>890</v>
      </c>
      <c r="FQ25" s="70" t="s">
        <v>890</v>
      </c>
      <c r="FR25" s="70" t="s">
        <v>890</v>
      </c>
      <c r="FS25" s="70" t="s">
        <v>890</v>
      </c>
      <c r="FT25" s="70" t="s">
        <v>890</v>
      </c>
      <c r="FU25" s="70" t="s">
        <v>890</v>
      </c>
      <c r="FV25" s="70" t="s">
        <v>890</v>
      </c>
      <c r="FW25" s="70" t="s">
        <v>890</v>
      </c>
      <c r="FX25" s="70" t="s">
        <v>890</v>
      </c>
      <c r="FY25" s="70" t="s">
        <v>890</v>
      </c>
      <c r="FZ25" s="70" t="s">
        <v>890</v>
      </c>
      <c r="GA25" s="70" t="s">
        <v>890</v>
      </c>
      <c r="GB25" s="70" t="s">
        <v>890</v>
      </c>
      <c r="GC25" s="70" t="s">
        <v>890</v>
      </c>
      <c r="GD25" s="70" t="s">
        <v>890</v>
      </c>
      <c r="GE25" s="70" t="s">
        <v>890</v>
      </c>
      <c r="GF25" s="70" t="s">
        <v>890</v>
      </c>
      <c r="GG25" s="70" t="s">
        <v>890</v>
      </c>
      <c r="GH25" s="70" t="s">
        <v>890</v>
      </c>
      <c r="GI25" s="70" t="s">
        <v>890</v>
      </c>
      <c r="GJ25" s="70" t="s">
        <v>890</v>
      </c>
      <c r="GK25" s="70" t="s">
        <v>890</v>
      </c>
      <c r="GL25" s="70" t="s">
        <v>890</v>
      </c>
      <c r="GM25" s="70" t="s">
        <v>890</v>
      </c>
      <c r="GN25" s="70" t="s">
        <v>890</v>
      </c>
      <c r="GO25" s="70" t="s">
        <v>890</v>
      </c>
      <c r="GP25" s="70" t="s">
        <v>890</v>
      </c>
      <c r="GQ25" s="70" t="s">
        <v>890</v>
      </c>
      <c r="GR25" s="80" t="s">
        <v>890</v>
      </c>
      <c r="GS25" s="70" t="s">
        <v>890</v>
      </c>
      <c r="GT25" s="70" t="s">
        <v>890</v>
      </c>
      <c r="GU25" s="70" t="s">
        <v>890</v>
      </c>
      <c r="GV25" s="81" t="s">
        <v>890</v>
      </c>
      <c r="GW25" s="70" t="s">
        <v>890</v>
      </c>
      <c r="GX25" s="40" t="s">
        <v>890</v>
      </c>
      <c r="GY25" s="40" t="s">
        <v>890</v>
      </c>
      <c r="GZ25" s="82" t="s">
        <v>890</v>
      </c>
      <c r="HA25" s="70" t="s">
        <v>890</v>
      </c>
      <c r="HB25" s="70" t="s">
        <v>890</v>
      </c>
      <c r="HC25" s="70" t="s">
        <v>890</v>
      </c>
      <c r="HD25" s="70" t="s">
        <v>890</v>
      </c>
      <c r="HE25" s="70" t="s">
        <v>890</v>
      </c>
      <c r="HF25" s="70" t="s">
        <v>890</v>
      </c>
      <c r="HG25" s="70" t="s">
        <v>890</v>
      </c>
      <c r="HH25" s="70" t="s">
        <v>890</v>
      </c>
      <c r="HI25" s="70" t="s">
        <v>890</v>
      </c>
      <c r="HJ25" s="72" t="s">
        <v>890</v>
      </c>
      <c r="HK25" s="129" t="s">
        <v>890</v>
      </c>
      <c r="HL25" s="129" t="s">
        <v>890</v>
      </c>
      <c r="HM25" s="129" t="s">
        <v>890</v>
      </c>
      <c r="HN25" s="129" t="s">
        <v>890</v>
      </c>
      <c r="HO25" s="129" t="s">
        <v>890</v>
      </c>
      <c r="HP25" s="129" t="s">
        <v>890</v>
      </c>
      <c r="HQ25" s="129" t="s">
        <v>890</v>
      </c>
      <c r="HR25" s="129" t="s">
        <v>890</v>
      </c>
      <c r="HS25" s="69" t="s">
        <v>890</v>
      </c>
      <c r="HT25" s="69" t="s">
        <v>890</v>
      </c>
      <c r="HU25" s="130" t="s">
        <v>890</v>
      </c>
      <c r="HV25" s="73" t="s">
        <v>890</v>
      </c>
      <c r="HW25" s="69" t="s">
        <v>890</v>
      </c>
      <c r="HX25" s="73" t="s">
        <v>890</v>
      </c>
      <c r="HY25" s="73" t="s">
        <v>890</v>
      </c>
      <c r="HZ25" s="73" t="s">
        <v>890</v>
      </c>
      <c r="IA25" s="70" t="s">
        <v>890</v>
      </c>
      <c r="IB25" s="70" t="s">
        <v>890</v>
      </c>
      <c r="IC25" s="71" t="s">
        <v>890</v>
      </c>
      <c r="ID25" s="74" t="s">
        <v>890</v>
      </c>
      <c r="IE25" s="42" t="s">
        <v>632</v>
      </c>
      <c r="IF25" s="74" t="s">
        <v>890</v>
      </c>
      <c r="IG25" s="42" t="s">
        <v>632</v>
      </c>
      <c r="IH25" s="42" t="s">
        <v>632</v>
      </c>
      <c r="II25" s="144" t="s">
        <v>1081</v>
      </c>
      <c r="IJ25" s="144" t="s">
        <v>1081</v>
      </c>
      <c r="IK25" s="74" t="s">
        <v>890</v>
      </c>
      <c r="IL25" s="122" t="s">
        <v>890</v>
      </c>
      <c r="IM25" s="99" t="s">
        <v>890</v>
      </c>
      <c r="IN25" s="123" t="s">
        <v>890</v>
      </c>
      <c r="IO25" s="99" t="s">
        <v>890</v>
      </c>
      <c r="IP25" s="36" t="s">
        <v>890</v>
      </c>
      <c r="IQ25" s="124" t="s">
        <v>890</v>
      </c>
      <c r="IR25" s="124" t="s">
        <v>890</v>
      </c>
      <c r="IS25" s="62" t="s">
        <v>890</v>
      </c>
      <c r="IT25" s="62" t="s">
        <v>890</v>
      </c>
      <c r="IU25" s="124" t="s">
        <v>890</v>
      </c>
      <c r="IV25" s="144" t="s">
        <v>1081</v>
      </c>
      <c r="IW25" s="36" t="s">
        <v>890</v>
      </c>
      <c r="IX25" s="144" t="s">
        <v>1081</v>
      </c>
      <c r="IY25" s="124" t="s">
        <v>890</v>
      </c>
      <c r="IZ25" s="98" t="s">
        <v>890</v>
      </c>
      <c r="JA25" s="98" t="s">
        <v>890</v>
      </c>
      <c r="JB25" s="98" t="s">
        <v>890</v>
      </c>
      <c r="JC25" s="98" t="s">
        <v>890</v>
      </c>
      <c r="JD25" s="98" t="s">
        <v>890</v>
      </c>
      <c r="JE25" s="98" t="s">
        <v>890</v>
      </c>
      <c r="JF25" s="98" t="s">
        <v>890</v>
      </c>
      <c r="JG25" s="98" t="s">
        <v>890</v>
      </c>
      <c r="JH25" s="98" t="s">
        <v>890</v>
      </c>
      <c r="JI25" s="98" t="s">
        <v>890</v>
      </c>
      <c r="JJ25" s="98" t="s">
        <v>890</v>
      </c>
      <c r="JK25" s="98" t="s">
        <v>890</v>
      </c>
      <c r="JL25" s="98" t="s">
        <v>890</v>
      </c>
      <c r="JM25" s="98" t="s">
        <v>890</v>
      </c>
      <c r="JN25" s="98" t="s">
        <v>890</v>
      </c>
      <c r="JO25" s="98" t="s">
        <v>890</v>
      </c>
      <c r="JP25" s="98" t="s">
        <v>890</v>
      </c>
      <c r="JQ25" s="98" t="s">
        <v>890</v>
      </c>
      <c r="JR25" s="98" t="s">
        <v>890</v>
      </c>
      <c r="JS25" s="98" t="s">
        <v>890</v>
      </c>
      <c r="JT25" s="98" t="s">
        <v>890</v>
      </c>
      <c r="JU25" s="98" t="s">
        <v>890</v>
      </c>
      <c r="JV25" s="98" t="s">
        <v>890</v>
      </c>
      <c r="JW25" s="98" t="s">
        <v>890</v>
      </c>
      <c r="JX25" s="98" t="s">
        <v>890</v>
      </c>
      <c r="JY25" s="98" t="s">
        <v>890</v>
      </c>
      <c r="JZ25" s="98" t="s">
        <v>890</v>
      </c>
      <c r="KA25" s="98" t="s">
        <v>890</v>
      </c>
      <c r="KB25" s="98" t="s">
        <v>890</v>
      </c>
      <c r="KC25" s="98" t="s">
        <v>890</v>
      </c>
      <c r="KD25" s="98" t="s">
        <v>890</v>
      </c>
      <c r="KE25" s="98" t="s">
        <v>890</v>
      </c>
    </row>
    <row r="26" spans="1:291" ht="12">
      <c r="A26" s="3">
        <v>142018</v>
      </c>
      <c r="B26" s="2" t="s">
        <v>920</v>
      </c>
      <c r="C26" s="29">
        <v>100.71</v>
      </c>
      <c r="D26" s="30">
        <v>418621</v>
      </c>
      <c r="E26" s="37">
        <v>12</v>
      </c>
      <c r="F26" s="37">
        <v>60</v>
      </c>
      <c r="G26" s="37">
        <v>28</v>
      </c>
      <c r="H26" s="32">
        <v>18058</v>
      </c>
      <c r="I26" s="32">
        <v>38820</v>
      </c>
      <c r="J26" s="32">
        <v>62243</v>
      </c>
      <c r="K26" s="40">
        <v>54185</v>
      </c>
      <c r="L26" s="32">
        <v>182896</v>
      </c>
      <c r="M26" s="32">
        <v>4570</v>
      </c>
      <c r="N26" s="32">
        <v>13864</v>
      </c>
      <c r="O26" s="32">
        <v>15451</v>
      </c>
      <c r="P26" s="38">
        <v>406994</v>
      </c>
      <c r="Q26" s="32">
        <v>418325</v>
      </c>
      <c r="R26" s="32">
        <v>381727</v>
      </c>
      <c r="S26" s="40">
        <v>138421</v>
      </c>
      <c r="T26" s="40">
        <v>1584446</v>
      </c>
      <c r="U26" s="40">
        <v>437613</v>
      </c>
      <c r="V26" s="40">
        <v>825533</v>
      </c>
      <c r="W26" s="40">
        <v>69</v>
      </c>
      <c r="X26" s="40">
        <v>53</v>
      </c>
      <c r="Y26" s="40">
        <v>6</v>
      </c>
      <c r="Z26" s="40">
        <v>101841</v>
      </c>
      <c r="AA26" s="29">
        <v>2213</v>
      </c>
      <c r="AB26" s="45">
        <v>2119</v>
      </c>
      <c r="AC26" s="40">
        <v>3742</v>
      </c>
      <c r="AD26" s="40">
        <v>555918</v>
      </c>
      <c r="AE26" s="40">
        <v>0</v>
      </c>
      <c r="AF26" s="40">
        <v>39</v>
      </c>
      <c r="AG26" s="40">
        <v>6369</v>
      </c>
      <c r="AH26" s="40">
        <v>46</v>
      </c>
      <c r="AI26" s="40">
        <v>20003</v>
      </c>
      <c r="AJ26" s="40">
        <v>1122</v>
      </c>
      <c r="AK26" s="40">
        <v>133</v>
      </c>
      <c r="AL26" s="40">
        <v>23</v>
      </c>
      <c r="AM26" s="40">
        <v>10591</v>
      </c>
      <c r="AN26" s="40">
        <v>704</v>
      </c>
      <c r="AO26" s="40">
        <v>1</v>
      </c>
      <c r="AP26" s="40">
        <v>489</v>
      </c>
      <c r="AQ26" s="40">
        <v>19</v>
      </c>
      <c r="AR26" s="40">
        <v>82</v>
      </c>
      <c r="AS26" s="42">
        <v>100</v>
      </c>
      <c r="AT26" s="40">
        <v>126.2</v>
      </c>
      <c r="AU26" s="40">
        <v>113.9</v>
      </c>
      <c r="AV26" s="40">
        <v>46</v>
      </c>
      <c r="AW26" s="40">
        <v>13</v>
      </c>
      <c r="AX26" s="40">
        <v>10</v>
      </c>
      <c r="AY26" s="40">
        <v>0</v>
      </c>
      <c r="AZ26" s="40">
        <v>0</v>
      </c>
      <c r="BA26" s="40">
        <v>0</v>
      </c>
      <c r="BB26" s="40">
        <v>0</v>
      </c>
      <c r="BC26" s="40">
        <v>4</v>
      </c>
      <c r="BD26" s="40">
        <v>32238</v>
      </c>
      <c r="BE26" s="40">
        <v>1</v>
      </c>
      <c r="BF26" s="40">
        <v>24017</v>
      </c>
      <c r="BG26" s="40">
        <v>5</v>
      </c>
      <c r="BH26" s="40">
        <v>81521</v>
      </c>
      <c r="BI26" s="40">
        <v>15</v>
      </c>
      <c r="BJ26" s="40">
        <v>8301</v>
      </c>
      <c r="BK26" s="42">
        <v>50.7</v>
      </c>
      <c r="BL26" s="40">
        <v>1</v>
      </c>
      <c r="BM26" s="40">
        <v>2</v>
      </c>
      <c r="BN26" s="40">
        <v>542</v>
      </c>
      <c r="BO26" s="40">
        <v>1547</v>
      </c>
      <c r="BP26" s="144" t="s">
        <v>1081</v>
      </c>
      <c r="BQ26" s="45">
        <v>0.41</v>
      </c>
      <c r="BR26" s="42">
        <v>28.9</v>
      </c>
      <c r="BS26" s="45">
        <v>6.88</v>
      </c>
      <c r="BT26" s="42">
        <v>56.48</v>
      </c>
      <c r="BU26" s="40">
        <v>13</v>
      </c>
      <c r="BV26" s="40">
        <v>3416</v>
      </c>
      <c r="BW26" s="40">
        <v>337</v>
      </c>
      <c r="BX26" s="40">
        <v>823</v>
      </c>
      <c r="BY26" s="40">
        <v>4565</v>
      </c>
      <c r="BZ26" s="40">
        <v>1349</v>
      </c>
      <c r="CA26" s="40">
        <v>372</v>
      </c>
      <c r="CB26" s="40">
        <v>694</v>
      </c>
      <c r="CC26" s="58">
        <v>1.24</v>
      </c>
      <c r="CD26" s="40">
        <v>0</v>
      </c>
      <c r="CE26" s="40">
        <v>4</v>
      </c>
      <c r="CF26" s="40">
        <v>25</v>
      </c>
      <c r="CG26" s="40">
        <v>6</v>
      </c>
      <c r="CH26" s="40">
        <v>2</v>
      </c>
      <c r="CI26" s="40">
        <v>122</v>
      </c>
      <c r="CJ26" s="40">
        <v>20</v>
      </c>
      <c r="CK26" s="40">
        <v>2140</v>
      </c>
      <c r="CL26" s="40">
        <v>9</v>
      </c>
      <c r="CM26" s="40">
        <v>992</v>
      </c>
      <c r="CN26" s="40">
        <v>46</v>
      </c>
      <c r="CO26" s="40">
        <v>654</v>
      </c>
      <c r="CP26" s="40">
        <v>17</v>
      </c>
      <c r="CQ26" s="40">
        <v>158</v>
      </c>
      <c r="CR26" s="40">
        <v>3</v>
      </c>
      <c r="CS26" s="40">
        <v>74</v>
      </c>
      <c r="CT26" s="40">
        <v>12113</v>
      </c>
      <c r="CU26" s="40">
        <v>936</v>
      </c>
      <c r="CV26" s="40">
        <v>3158</v>
      </c>
      <c r="CW26" s="40">
        <v>1230134.0190000001</v>
      </c>
      <c r="CX26" s="40">
        <v>200585.791</v>
      </c>
      <c r="CY26" s="40">
        <v>845358.78700000001</v>
      </c>
      <c r="CZ26" s="40">
        <v>117376</v>
      </c>
      <c r="DA26" s="40">
        <v>13</v>
      </c>
      <c r="DB26" s="40">
        <v>19345</v>
      </c>
      <c r="DC26" s="40">
        <v>2433</v>
      </c>
      <c r="DD26" s="40">
        <v>1864</v>
      </c>
      <c r="DE26" s="40">
        <v>122</v>
      </c>
      <c r="DF26" s="40">
        <v>1294</v>
      </c>
      <c r="DG26" s="40">
        <v>16928</v>
      </c>
      <c r="DH26" s="32">
        <v>13969</v>
      </c>
      <c r="DI26" s="40">
        <v>3000</v>
      </c>
      <c r="DJ26" s="40">
        <v>2974</v>
      </c>
      <c r="DK26" s="40">
        <v>248</v>
      </c>
      <c r="DL26" s="40">
        <v>328</v>
      </c>
      <c r="DM26" s="40">
        <v>0</v>
      </c>
      <c r="DN26" s="40">
        <v>1405</v>
      </c>
      <c r="DO26" s="40">
        <v>9</v>
      </c>
      <c r="DP26" s="40" t="s">
        <v>534</v>
      </c>
      <c r="DQ26" s="40">
        <v>41</v>
      </c>
      <c r="DR26" s="40">
        <v>3902</v>
      </c>
      <c r="DS26" s="40">
        <v>3821</v>
      </c>
      <c r="DT26" s="40">
        <v>24</v>
      </c>
      <c r="DU26" s="40">
        <v>539</v>
      </c>
      <c r="DV26" s="40">
        <v>41</v>
      </c>
      <c r="DW26" s="40">
        <v>41</v>
      </c>
      <c r="DX26" s="42">
        <v>28.63</v>
      </c>
      <c r="DY26" s="40">
        <v>12</v>
      </c>
      <c r="DZ26" s="40">
        <v>18</v>
      </c>
      <c r="EA26" s="40">
        <v>1985</v>
      </c>
      <c r="EB26" s="40">
        <v>583</v>
      </c>
      <c r="EC26" s="40">
        <v>172</v>
      </c>
      <c r="ED26" s="40">
        <v>3119</v>
      </c>
      <c r="EE26" s="40">
        <v>2718</v>
      </c>
      <c r="EF26" s="42">
        <v>97.8</v>
      </c>
      <c r="EG26" s="42">
        <v>94.5</v>
      </c>
      <c r="EH26" s="40">
        <v>487</v>
      </c>
      <c r="EI26" s="42">
        <v>13.3</v>
      </c>
      <c r="EJ26" s="40">
        <v>121675</v>
      </c>
      <c r="EK26" s="42">
        <v>24.5</v>
      </c>
      <c r="EL26" s="40">
        <v>336900</v>
      </c>
      <c r="EM26" s="45">
        <v>2.56</v>
      </c>
      <c r="EN26" s="40">
        <v>317</v>
      </c>
      <c r="EO26" s="40">
        <v>30</v>
      </c>
      <c r="EP26" s="66">
        <v>2340</v>
      </c>
      <c r="EQ26" s="40">
        <v>86</v>
      </c>
      <c r="ER26" s="40">
        <v>1215</v>
      </c>
      <c r="ES26" s="40">
        <v>100</v>
      </c>
      <c r="ET26" s="40">
        <v>145873</v>
      </c>
      <c r="EU26" s="40">
        <v>8523</v>
      </c>
      <c r="EV26" s="40">
        <v>20</v>
      </c>
      <c r="EW26" s="40">
        <v>110040</v>
      </c>
      <c r="EX26" s="40">
        <v>88270</v>
      </c>
      <c r="EY26" s="40">
        <v>14993</v>
      </c>
      <c r="EZ26" s="40">
        <v>6777</v>
      </c>
      <c r="FA26" s="40">
        <v>27310</v>
      </c>
      <c r="FB26" s="42">
        <v>33.700000000000003</v>
      </c>
      <c r="FC26" s="40">
        <v>527</v>
      </c>
      <c r="FD26" s="42">
        <v>13.1</v>
      </c>
      <c r="FE26" s="40">
        <v>10240</v>
      </c>
      <c r="FF26" s="40">
        <v>164</v>
      </c>
      <c r="FG26" s="40">
        <v>130</v>
      </c>
      <c r="FH26" s="40">
        <v>1723</v>
      </c>
      <c r="FI26" s="62">
        <v>2</v>
      </c>
      <c r="FJ26" s="62">
        <v>71</v>
      </c>
      <c r="FK26" s="45">
        <v>72.22</v>
      </c>
      <c r="FL26" s="42">
        <v>100</v>
      </c>
      <c r="FM26" s="42">
        <v>90.2</v>
      </c>
      <c r="FN26" s="42">
        <v>97.6</v>
      </c>
      <c r="FO26" s="42">
        <v>62.5</v>
      </c>
      <c r="FP26" s="40">
        <v>140</v>
      </c>
      <c r="FQ26" s="40">
        <v>14</v>
      </c>
      <c r="FR26" s="40">
        <v>103</v>
      </c>
      <c r="FS26" s="40">
        <v>1703</v>
      </c>
      <c r="FT26" s="40">
        <v>6</v>
      </c>
      <c r="FU26" s="40">
        <v>3154</v>
      </c>
      <c r="FV26" s="40">
        <v>2883</v>
      </c>
      <c r="FW26" s="40">
        <v>9</v>
      </c>
      <c r="FX26" s="40">
        <v>7629004</v>
      </c>
      <c r="FY26" s="40">
        <v>1787</v>
      </c>
      <c r="FZ26" s="83" t="s">
        <v>534</v>
      </c>
      <c r="GA26" s="83" t="s">
        <v>534</v>
      </c>
      <c r="GB26" s="40">
        <v>13410</v>
      </c>
      <c r="GC26" s="40">
        <v>20</v>
      </c>
      <c r="GD26" s="40">
        <v>2061</v>
      </c>
      <c r="GE26" s="40">
        <v>11329</v>
      </c>
      <c r="GF26" s="40">
        <v>124125</v>
      </c>
      <c r="GG26" s="40">
        <v>258</v>
      </c>
      <c r="GH26" s="40">
        <v>24209</v>
      </c>
      <c r="GI26" s="40">
        <v>99658</v>
      </c>
      <c r="GJ26" s="40">
        <v>328</v>
      </c>
      <c r="GK26" s="40">
        <v>2542</v>
      </c>
      <c r="GL26" s="40">
        <v>134410</v>
      </c>
      <c r="GM26" s="40">
        <v>2101</v>
      </c>
      <c r="GN26" s="40">
        <v>16180</v>
      </c>
      <c r="GO26" s="40">
        <v>303570</v>
      </c>
      <c r="GP26" s="40">
        <v>228</v>
      </c>
      <c r="GQ26" s="40">
        <v>11757</v>
      </c>
      <c r="GR26" s="39">
        <v>541295.41</v>
      </c>
      <c r="GS26" s="40">
        <v>221</v>
      </c>
      <c r="GT26" s="40">
        <v>6607</v>
      </c>
      <c r="GU26" s="40">
        <v>245480</v>
      </c>
      <c r="GV26" s="59">
        <v>5.37</v>
      </c>
      <c r="GW26" s="40">
        <v>146.30000000000001</v>
      </c>
      <c r="GX26" s="40">
        <v>689</v>
      </c>
      <c r="GY26" s="40">
        <v>384</v>
      </c>
      <c r="GZ26" s="34">
        <v>144</v>
      </c>
      <c r="HA26" s="40">
        <v>15</v>
      </c>
      <c r="HB26" s="40">
        <v>1172446</v>
      </c>
      <c r="HC26" s="40">
        <v>6621643</v>
      </c>
      <c r="HD26" s="40">
        <v>652464</v>
      </c>
      <c r="HE26" s="40">
        <v>1513846</v>
      </c>
      <c r="HF26" s="40">
        <v>290818</v>
      </c>
      <c r="HG26" s="40">
        <v>3346</v>
      </c>
      <c r="HH26" s="40">
        <v>3424</v>
      </c>
      <c r="HI26" s="40">
        <v>176440</v>
      </c>
      <c r="HJ26" s="40">
        <v>108565</v>
      </c>
      <c r="HK26" s="32">
        <v>67970</v>
      </c>
      <c r="HL26" s="32">
        <v>41845638</v>
      </c>
      <c r="HM26" s="32" t="s">
        <v>534</v>
      </c>
      <c r="HN26" s="32">
        <v>286</v>
      </c>
      <c r="HO26" s="32" t="s">
        <v>534</v>
      </c>
      <c r="HP26" s="32">
        <v>134</v>
      </c>
      <c r="HQ26" s="32" t="s">
        <v>534</v>
      </c>
      <c r="HR26" s="32" t="s">
        <v>534</v>
      </c>
      <c r="HS26" s="32">
        <v>148094</v>
      </c>
      <c r="HT26" s="32" t="s">
        <v>534</v>
      </c>
      <c r="HU26" s="40">
        <v>6653</v>
      </c>
      <c r="HV26" s="45">
        <v>58.53</v>
      </c>
      <c r="HW26" s="32">
        <v>398366</v>
      </c>
      <c r="HX26" s="45" t="s">
        <v>536</v>
      </c>
      <c r="HY26" s="45">
        <v>4</v>
      </c>
      <c r="HZ26" s="45">
        <v>2.8</v>
      </c>
      <c r="IA26" s="40">
        <v>393.3</v>
      </c>
      <c r="IB26" s="40">
        <v>371.1</v>
      </c>
      <c r="IC26" s="32">
        <v>74883</v>
      </c>
      <c r="ID26" s="42">
        <v>95.6</v>
      </c>
      <c r="IE26" s="42" t="s">
        <v>632</v>
      </c>
      <c r="IF26" s="42">
        <v>69.900000000000006</v>
      </c>
      <c r="IG26" s="42" t="s">
        <v>632</v>
      </c>
      <c r="IH26" s="42" t="s">
        <v>632</v>
      </c>
      <c r="II26" s="144" t="s">
        <v>1081</v>
      </c>
      <c r="IJ26" s="144" t="s">
        <v>1081</v>
      </c>
      <c r="IK26" s="42">
        <v>85.5</v>
      </c>
      <c r="IL26" s="122">
        <v>0.8</v>
      </c>
      <c r="IM26" s="99">
        <v>96</v>
      </c>
      <c r="IN26" s="123">
        <v>6.5</v>
      </c>
      <c r="IO26" s="99">
        <v>4.8</v>
      </c>
      <c r="IP26" s="36">
        <v>171166520</v>
      </c>
      <c r="IQ26" s="124">
        <v>55.1</v>
      </c>
      <c r="IR26" s="124">
        <v>54.2</v>
      </c>
      <c r="IS26" s="62" t="s">
        <v>534</v>
      </c>
      <c r="IT26" s="62" t="s">
        <v>534</v>
      </c>
      <c r="IU26" s="124">
        <v>61.9</v>
      </c>
      <c r="IV26" s="144" t="s">
        <v>1081</v>
      </c>
      <c r="IW26" s="36">
        <v>3186</v>
      </c>
      <c r="IX26" s="144" t="s">
        <v>1081</v>
      </c>
      <c r="IY26" s="124">
        <v>24</v>
      </c>
      <c r="IZ26" s="98">
        <v>80238</v>
      </c>
      <c r="JA26" s="98">
        <v>1000</v>
      </c>
      <c r="JB26" s="98">
        <v>1695</v>
      </c>
      <c r="JC26" s="98">
        <v>6043</v>
      </c>
      <c r="JD26" s="98">
        <v>6661</v>
      </c>
      <c r="JE26" s="98">
        <v>6617</v>
      </c>
      <c r="JF26" s="98">
        <v>8367</v>
      </c>
      <c r="JG26" s="98">
        <v>8285</v>
      </c>
      <c r="JH26" s="98">
        <v>8016</v>
      </c>
      <c r="JI26" s="98">
        <v>7245</v>
      </c>
      <c r="JJ26" s="98">
        <v>7364</v>
      </c>
      <c r="JK26" s="98">
        <v>6924</v>
      </c>
      <c r="JL26" s="98">
        <v>3472</v>
      </c>
      <c r="JM26" s="98">
        <v>1496</v>
      </c>
      <c r="JN26" s="98">
        <v>659</v>
      </c>
      <c r="JO26" s="98">
        <v>347</v>
      </c>
      <c r="JP26" s="98">
        <v>129</v>
      </c>
      <c r="JQ26" s="98">
        <v>8618</v>
      </c>
      <c r="JR26" s="98">
        <v>8707</v>
      </c>
      <c r="JS26" s="98">
        <v>8846</v>
      </c>
      <c r="JT26" s="98">
        <v>10616</v>
      </c>
      <c r="JU26" s="98">
        <v>13648</v>
      </c>
      <c r="JV26" s="98">
        <v>12197</v>
      </c>
      <c r="JW26" s="98">
        <v>11175</v>
      </c>
      <c r="JX26" s="98">
        <v>10600</v>
      </c>
      <c r="JY26" s="98">
        <v>13033</v>
      </c>
      <c r="JZ26" s="98">
        <v>17550</v>
      </c>
      <c r="KA26" s="98">
        <v>16091</v>
      </c>
      <c r="KB26" s="98">
        <v>12961</v>
      </c>
      <c r="KC26" s="98">
        <v>11193</v>
      </c>
      <c r="KD26" s="98">
        <v>8100</v>
      </c>
      <c r="KE26" s="98">
        <v>8572</v>
      </c>
    </row>
    <row r="27" spans="1:291" ht="12">
      <c r="A27" s="3">
        <v>162019</v>
      </c>
      <c r="B27" s="2" t="s">
        <v>921</v>
      </c>
      <c r="C27" s="29">
        <v>1241.8499999999999</v>
      </c>
      <c r="D27" s="30">
        <v>419607</v>
      </c>
      <c r="E27" s="37">
        <v>13</v>
      </c>
      <c r="F27" s="37">
        <v>60.2</v>
      </c>
      <c r="G27" s="37">
        <v>26.8</v>
      </c>
      <c r="H27" s="32">
        <v>20361</v>
      </c>
      <c r="I27" s="32">
        <v>42606</v>
      </c>
      <c r="J27" s="32">
        <v>66393</v>
      </c>
      <c r="K27" s="40">
        <v>54420</v>
      </c>
      <c r="L27" s="32">
        <v>169534</v>
      </c>
      <c r="M27" s="32">
        <v>4984</v>
      </c>
      <c r="N27" s="32">
        <v>11051</v>
      </c>
      <c r="O27" s="32">
        <v>11382</v>
      </c>
      <c r="P27" s="38">
        <v>418248</v>
      </c>
      <c r="Q27" s="32">
        <v>421953</v>
      </c>
      <c r="R27" s="32">
        <v>448669</v>
      </c>
      <c r="S27" s="40">
        <v>692879</v>
      </c>
      <c r="T27" s="40">
        <v>1881788</v>
      </c>
      <c r="U27" s="40">
        <v>777999</v>
      </c>
      <c r="V27" s="40">
        <v>996498</v>
      </c>
      <c r="W27" s="40">
        <v>0</v>
      </c>
      <c r="X27" s="40">
        <v>24</v>
      </c>
      <c r="Y27" s="40">
        <v>40</v>
      </c>
      <c r="Z27" s="40">
        <v>20627</v>
      </c>
      <c r="AA27" s="29">
        <v>4724</v>
      </c>
      <c r="AB27" s="45">
        <v>4996</v>
      </c>
      <c r="AC27" s="40">
        <v>4961</v>
      </c>
      <c r="AD27" s="40">
        <v>20719</v>
      </c>
      <c r="AE27" s="40">
        <v>1217</v>
      </c>
      <c r="AF27" s="40">
        <v>39</v>
      </c>
      <c r="AG27" s="40">
        <v>3775</v>
      </c>
      <c r="AH27" s="40">
        <v>66</v>
      </c>
      <c r="AI27" s="40">
        <v>21613</v>
      </c>
      <c r="AJ27" s="40">
        <v>1256</v>
      </c>
      <c r="AK27" s="40">
        <v>83</v>
      </c>
      <c r="AL27" s="40">
        <v>27</v>
      </c>
      <c r="AM27" s="40">
        <v>11263</v>
      </c>
      <c r="AN27" s="40">
        <v>725</v>
      </c>
      <c r="AO27" s="40">
        <v>7</v>
      </c>
      <c r="AP27" s="40">
        <v>231</v>
      </c>
      <c r="AQ27" s="40">
        <v>18</v>
      </c>
      <c r="AR27" s="40">
        <v>63</v>
      </c>
      <c r="AS27" s="42">
        <v>81.3</v>
      </c>
      <c r="AT27" s="40">
        <v>106.4</v>
      </c>
      <c r="AU27" s="40">
        <v>99.7</v>
      </c>
      <c r="AV27" s="40">
        <v>54</v>
      </c>
      <c r="AW27" s="40">
        <v>26</v>
      </c>
      <c r="AX27" s="40">
        <v>4</v>
      </c>
      <c r="AY27" s="40">
        <v>2</v>
      </c>
      <c r="AZ27" s="40">
        <v>2</v>
      </c>
      <c r="BA27" s="40">
        <v>0</v>
      </c>
      <c r="BB27" s="40">
        <v>0</v>
      </c>
      <c r="BC27" s="40">
        <v>10</v>
      </c>
      <c r="BD27" s="40">
        <v>55189</v>
      </c>
      <c r="BE27" s="40">
        <v>1</v>
      </c>
      <c r="BF27" s="40">
        <v>19601</v>
      </c>
      <c r="BG27" s="40">
        <v>2</v>
      </c>
      <c r="BH27" s="40">
        <v>116515</v>
      </c>
      <c r="BI27" s="40">
        <v>6</v>
      </c>
      <c r="BJ27" s="40">
        <v>3641</v>
      </c>
      <c r="BK27" s="42">
        <v>28.5</v>
      </c>
      <c r="BL27" s="40">
        <v>1</v>
      </c>
      <c r="BM27" s="40">
        <v>2</v>
      </c>
      <c r="BN27" s="40">
        <v>661</v>
      </c>
      <c r="BO27" s="40">
        <v>8946</v>
      </c>
      <c r="BP27" s="144" t="s">
        <v>1081</v>
      </c>
      <c r="BQ27" s="45">
        <v>1.07</v>
      </c>
      <c r="BR27" s="42">
        <v>35.5</v>
      </c>
      <c r="BS27" s="45">
        <v>4.87</v>
      </c>
      <c r="BT27" s="42">
        <v>61.87</v>
      </c>
      <c r="BU27" s="40">
        <v>47</v>
      </c>
      <c r="BV27" s="40">
        <v>7752</v>
      </c>
      <c r="BW27" s="40">
        <v>339</v>
      </c>
      <c r="BX27" s="40">
        <v>1414</v>
      </c>
      <c r="BY27" s="40">
        <v>4499</v>
      </c>
      <c r="BZ27" s="40">
        <v>1299</v>
      </c>
      <c r="CA27" s="40">
        <v>441</v>
      </c>
      <c r="CB27" s="40">
        <v>594</v>
      </c>
      <c r="CC27" s="58">
        <v>1.43</v>
      </c>
      <c r="CD27" s="40" t="s">
        <v>534</v>
      </c>
      <c r="CE27" s="40">
        <v>2</v>
      </c>
      <c r="CF27" s="40">
        <v>3</v>
      </c>
      <c r="CG27" s="40">
        <v>6</v>
      </c>
      <c r="CH27" s="40">
        <v>2</v>
      </c>
      <c r="CI27" s="40">
        <v>200</v>
      </c>
      <c r="CJ27" s="40">
        <v>33</v>
      </c>
      <c r="CK27" s="40">
        <v>1975</v>
      </c>
      <c r="CL27" s="40">
        <v>18</v>
      </c>
      <c r="CM27" s="40">
        <v>1783</v>
      </c>
      <c r="CN27" s="40">
        <v>40</v>
      </c>
      <c r="CO27" s="40">
        <v>531</v>
      </c>
      <c r="CP27" s="40">
        <v>24</v>
      </c>
      <c r="CQ27" s="40">
        <v>257</v>
      </c>
      <c r="CR27" s="40">
        <v>26</v>
      </c>
      <c r="CS27" s="40">
        <v>650</v>
      </c>
      <c r="CT27" s="40">
        <v>12887</v>
      </c>
      <c r="CU27" s="40">
        <v>1622</v>
      </c>
      <c r="CV27" s="40">
        <v>4024</v>
      </c>
      <c r="CW27" s="40">
        <v>1300922.7169999999</v>
      </c>
      <c r="CX27" s="40">
        <v>317901.27100000001</v>
      </c>
      <c r="CY27" s="40">
        <v>1116987.827</v>
      </c>
      <c r="CZ27" s="40">
        <v>112526</v>
      </c>
      <c r="DA27" s="40">
        <v>32</v>
      </c>
      <c r="DB27" s="40">
        <v>21074</v>
      </c>
      <c r="DC27" s="40">
        <v>2724</v>
      </c>
      <c r="DD27" s="40">
        <v>2421</v>
      </c>
      <c r="DE27" s="40">
        <v>323</v>
      </c>
      <c r="DF27" s="40">
        <v>2158</v>
      </c>
      <c r="DG27" s="40">
        <v>51702</v>
      </c>
      <c r="DH27" s="32">
        <v>20444</v>
      </c>
      <c r="DI27" s="40">
        <v>2610</v>
      </c>
      <c r="DJ27" s="40">
        <v>2168</v>
      </c>
      <c r="DK27" s="40">
        <v>255</v>
      </c>
      <c r="DL27" s="40">
        <v>458</v>
      </c>
      <c r="DM27" s="40">
        <v>12</v>
      </c>
      <c r="DN27" s="40">
        <v>1724</v>
      </c>
      <c r="DO27" s="40">
        <v>40</v>
      </c>
      <c r="DP27" s="40">
        <v>14073</v>
      </c>
      <c r="DQ27" s="40">
        <v>89</v>
      </c>
      <c r="DR27" s="40">
        <v>10740</v>
      </c>
      <c r="DS27" s="40">
        <v>9956</v>
      </c>
      <c r="DT27" s="40">
        <v>0</v>
      </c>
      <c r="DU27" s="40">
        <v>1447</v>
      </c>
      <c r="DV27" s="40">
        <v>84</v>
      </c>
      <c r="DW27" s="40">
        <v>69</v>
      </c>
      <c r="DX27" s="42">
        <v>23.5</v>
      </c>
      <c r="DY27" s="40">
        <v>78</v>
      </c>
      <c r="DZ27" s="40">
        <v>294</v>
      </c>
      <c r="EA27" s="40">
        <v>1960</v>
      </c>
      <c r="EB27" s="40">
        <v>495</v>
      </c>
      <c r="EC27" s="40">
        <v>242</v>
      </c>
      <c r="ED27" s="40">
        <v>2550</v>
      </c>
      <c r="EE27" s="40">
        <v>3301</v>
      </c>
      <c r="EF27" s="42">
        <v>97.1</v>
      </c>
      <c r="EG27" s="42">
        <v>95.1</v>
      </c>
      <c r="EH27" s="40">
        <v>133</v>
      </c>
      <c r="EI27" s="42">
        <v>4.2</v>
      </c>
      <c r="EJ27" s="40">
        <v>91894</v>
      </c>
      <c r="EK27" s="42">
        <v>30.4</v>
      </c>
      <c r="EL27" s="40">
        <v>345901</v>
      </c>
      <c r="EM27" s="45">
        <v>1.66</v>
      </c>
      <c r="EN27" s="40">
        <v>581</v>
      </c>
      <c r="EO27" s="40">
        <v>9</v>
      </c>
      <c r="EP27" s="66">
        <v>2892</v>
      </c>
      <c r="EQ27" s="40">
        <v>62</v>
      </c>
      <c r="ER27" s="40">
        <v>2568</v>
      </c>
      <c r="ES27" s="40">
        <v>100</v>
      </c>
      <c r="ET27" s="40">
        <v>167442</v>
      </c>
      <c r="EU27" s="40">
        <v>762</v>
      </c>
      <c r="EV27" s="40">
        <v>0</v>
      </c>
      <c r="EW27" s="40">
        <v>150525</v>
      </c>
      <c r="EX27" s="40">
        <v>122022</v>
      </c>
      <c r="EY27" s="40">
        <v>22335</v>
      </c>
      <c r="EZ27" s="40">
        <v>6168</v>
      </c>
      <c r="FA27" s="40">
        <v>16155</v>
      </c>
      <c r="FB27" s="42">
        <v>26.2</v>
      </c>
      <c r="FC27" s="40">
        <v>1032</v>
      </c>
      <c r="FD27" s="42">
        <v>14.1</v>
      </c>
      <c r="FE27" s="40">
        <v>7249</v>
      </c>
      <c r="FF27" s="40">
        <v>138</v>
      </c>
      <c r="FG27" s="40">
        <v>295</v>
      </c>
      <c r="FH27" s="40">
        <v>253</v>
      </c>
      <c r="FI27" s="62">
        <v>28</v>
      </c>
      <c r="FJ27" s="62">
        <v>707</v>
      </c>
      <c r="FK27" s="45">
        <v>70.78</v>
      </c>
      <c r="FL27" s="42">
        <v>98.8</v>
      </c>
      <c r="FM27" s="42">
        <v>91.5</v>
      </c>
      <c r="FN27" s="42">
        <v>90.4</v>
      </c>
      <c r="FO27" s="42">
        <v>50.6</v>
      </c>
      <c r="FP27" s="40">
        <v>77</v>
      </c>
      <c r="FQ27" s="40">
        <v>17</v>
      </c>
      <c r="FR27" s="40">
        <v>110</v>
      </c>
      <c r="FS27" s="40">
        <v>2112</v>
      </c>
      <c r="FT27" s="40">
        <v>10</v>
      </c>
      <c r="FU27" s="40">
        <v>3282</v>
      </c>
      <c r="FV27" s="40">
        <v>1862</v>
      </c>
      <c r="FW27" s="40">
        <v>6</v>
      </c>
      <c r="FX27" s="40">
        <v>6616250</v>
      </c>
      <c r="FY27" s="40">
        <v>7619</v>
      </c>
      <c r="FZ27" s="40" t="s">
        <v>534</v>
      </c>
      <c r="GA27" s="40" t="s">
        <v>534</v>
      </c>
      <c r="GB27" s="40">
        <v>20775</v>
      </c>
      <c r="GC27" s="40">
        <v>87</v>
      </c>
      <c r="GD27" s="40">
        <v>3884</v>
      </c>
      <c r="GE27" s="40">
        <v>16804</v>
      </c>
      <c r="GF27" s="40">
        <v>217643</v>
      </c>
      <c r="GG27" s="40">
        <v>1334</v>
      </c>
      <c r="GH27" s="40">
        <v>59695</v>
      </c>
      <c r="GI27" s="40">
        <v>156614</v>
      </c>
      <c r="GJ27" s="40">
        <v>1358</v>
      </c>
      <c r="GK27" s="40">
        <v>11523</v>
      </c>
      <c r="GL27" s="40">
        <v>1146724</v>
      </c>
      <c r="GM27" s="40">
        <v>3084</v>
      </c>
      <c r="GN27" s="40">
        <v>20591</v>
      </c>
      <c r="GO27" s="40">
        <v>413977</v>
      </c>
      <c r="GP27" s="40">
        <v>819</v>
      </c>
      <c r="GQ27" s="40">
        <v>38673</v>
      </c>
      <c r="GR27" s="39">
        <v>1079937.1100000001</v>
      </c>
      <c r="GS27" s="40">
        <v>795</v>
      </c>
      <c r="GT27" s="40">
        <v>26048</v>
      </c>
      <c r="GU27" s="40">
        <v>604073</v>
      </c>
      <c r="GV27" s="59">
        <v>163.44</v>
      </c>
      <c r="GW27" s="40">
        <v>8484.9</v>
      </c>
      <c r="GX27" s="40">
        <v>7958</v>
      </c>
      <c r="GY27" s="40">
        <v>6074</v>
      </c>
      <c r="GZ27" s="34">
        <v>323</v>
      </c>
      <c r="HA27" s="40">
        <v>523</v>
      </c>
      <c r="HB27" s="40">
        <v>3071615</v>
      </c>
      <c r="HC27" s="40">
        <v>21530607</v>
      </c>
      <c r="HD27" s="40">
        <v>2328864</v>
      </c>
      <c r="HE27" s="40">
        <v>2737345</v>
      </c>
      <c r="HF27" s="40">
        <v>293715</v>
      </c>
      <c r="HG27" s="40">
        <v>15097</v>
      </c>
      <c r="HH27" s="40">
        <v>17350</v>
      </c>
      <c r="HI27" s="40">
        <v>326772</v>
      </c>
      <c r="HJ27" s="40">
        <v>270814</v>
      </c>
      <c r="HK27" s="32">
        <v>13195</v>
      </c>
      <c r="HL27" s="32">
        <v>5099046</v>
      </c>
      <c r="HM27" s="32">
        <v>218333</v>
      </c>
      <c r="HN27" s="32">
        <v>118</v>
      </c>
      <c r="HO27" s="32">
        <v>18</v>
      </c>
      <c r="HP27" s="32">
        <v>49</v>
      </c>
      <c r="HQ27" s="32">
        <v>3</v>
      </c>
      <c r="HR27" s="32">
        <v>51547</v>
      </c>
      <c r="HS27" s="32">
        <v>267376</v>
      </c>
      <c r="HT27" s="32">
        <v>14820</v>
      </c>
      <c r="HU27" s="40">
        <v>7882</v>
      </c>
      <c r="HV27" s="45">
        <v>55.56</v>
      </c>
      <c r="HW27" s="32">
        <v>223250</v>
      </c>
      <c r="HX27" s="64">
        <v>33.03</v>
      </c>
      <c r="HY27" s="45">
        <v>10.76</v>
      </c>
      <c r="HZ27" s="45">
        <v>8.49</v>
      </c>
      <c r="IA27" s="40">
        <v>2149.6999999999998</v>
      </c>
      <c r="IB27" s="40">
        <v>2133.6999999999998</v>
      </c>
      <c r="IC27" s="40">
        <v>69646</v>
      </c>
      <c r="ID27" s="42">
        <v>92.4</v>
      </c>
      <c r="IE27" s="42" t="s">
        <v>632</v>
      </c>
      <c r="IF27" s="42">
        <v>82</v>
      </c>
      <c r="IG27" s="42" t="s">
        <v>632</v>
      </c>
      <c r="IH27" s="42" t="s">
        <v>632</v>
      </c>
      <c r="II27" s="144" t="s">
        <v>1081</v>
      </c>
      <c r="IJ27" s="144" t="s">
        <v>1081</v>
      </c>
      <c r="IK27" s="42" t="s">
        <v>534</v>
      </c>
      <c r="IL27" s="122">
        <v>0.78200000000000003</v>
      </c>
      <c r="IM27" s="99">
        <v>89.5</v>
      </c>
      <c r="IN27" s="123">
        <v>13.8</v>
      </c>
      <c r="IO27" s="99">
        <v>1.44</v>
      </c>
      <c r="IP27" s="36">
        <v>245983874</v>
      </c>
      <c r="IQ27" s="124">
        <v>50.7</v>
      </c>
      <c r="IR27" s="124">
        <v>47.4</v>
      </c>
      <c r="IS27" s="62" t="s">
        <v>534</v>
      </c>
      <c r="IT27" s="62" t="s">
        <v>534</v>
      </c>
      <c r="IU27" s="124">
        <v>141.69999999999999</v>
      </c>
      <c r="IV27" s="144" t="s">
        <v>1081</v>
      </c>
      <c r="IW27" s="36">
        <v>3955</v>
      </c>
      <c r="IX27" s="144" t="s">
        <v>1081</v>
      </c>
      <c r="IY27" s="124">
        <v>27.2</v>
      </c>
      <c r="IZ27" s="98">
        <v>84070</v>
      </c>
      <c r="JA27" s="98">
        <v>1117</v>
      </c>
      <c r="JB27" s="98">
        <v>1266</v>
      </c>
      <c r="JC27" s="98">
        <v>6803</v>
      </c>
      <c r="JD27" s="98">
        <v>8413</v>
      </c>
      <c r="JE27" s="98">
        <v>9479</v>
      </c>
      <c r="JF27" s="98">
        <v>12222</v>
      </c>
      <c r="JG27" s="98">
        <v>10637</v>
      </c>
      <c r="JH27" s="98">
        <v>10128</v>
      </c>
      <c r="JI27" s="98">
        <v>9420</v>
      </c>
      <c r="JJ27" s="98">
        <v>9695</v>
      </c>
      <c r="JK27" s="98">
        <v>9097</v>
      </c>
      <c r="JL27" s="98">
        <v>4539</v>
      </c>
      <c r="JM27" s="98">
        <v>2157</v>
      </c>
      <c r="JN27" s="98">
        <v>1035</v>
      </c>
      <c r="JO27" s="98">
        <v>455</v>
      </c>
      <c r="JP27" s="98">
        <v>223</v>
      </c>
      <c r="JQ27" s="98">
        <v>9051</v>
      </c>
      <c r="JR27" s="98">
        <v>8899</v>
      </c>
      <c r="JS27" s="98">
        <v>10267</v>
      </c>
      <c r="JT27" s="98">
        <v>12574</v>
      </c>
      <c r="JU27" s="98">
        <v>15998</v>
      </c>
      <c r="JV27" s="98">
        <v>13361</v>
      </c>
      <c r="JW27" s="98">
        <v>12399</v>
      </c>
      <c r="JX27" s="98">
        <v>11999</v>
      </c>
      <c r="JY27" s="98">
        <v>14133</v>
      </c>
      <c r="JZ27" s="98">
        <v>17882</v>
      </c>
      <c r="KA27" s="98">
        <v>14718</v>
      </c>
      <c r="KB27" s="98">
        <v>12394</v>
      </c>
      <c r="KC27" s="98">
        <v>11746</v>
      </c>
      <c r="KD27" s="98">
        <v>9550</v>
      </c>
      <c r="KE27" s="98">
        <v>10453</v>
      </c>
    </row>
    <row r="28" spans="1:291" s="88" customFormat="1" ht="12">
      <c r="A28" s="3">
        <v>172014</v>
      </c>
      <c r="B28" s="2" t="s">
        <v>922</v>
      </c>
      <c r="C28" s="29">
        <v>468.22</v>
      </c>
      <c r="D28" s="30">
        <v>451188</v>
      </c>
      <c r="E28" s="37">
        <v>13.7</v>
      </c>
      <c r="F28" s="37">
        <v>62.4</v>
      </c>
      <c r="G28" s="37">
        <v>23.9</v>
      </c>
      <c r="H28" s="32">
        <v>24168</v>
      </c>
      <c r="I28" s="32">
        <v>48714</v>
      </c>
      <c r="J28" s="32">
        <v>74546</v>
      </c>
      <c r="K28" s="40">
        <v>50416</v>
      </c>
      <c r="L28" s="32">
        <v>197342</v>
      </c>
      <c r="M28" s="32">
        <v>4412</v>
      </c>
      <c r="N28" s="32">
        <v>17540</v>
      </c>
      <c r="O28" s="32">
        <v>17086</v>
      </c>
      <c r="P28" s="38">
        <v>463032</v>
      </c>
      <c r="Q28" s="32">
        <v>462361</v>
      </c>
      <c r="R28" s="32">
        <v>499132</v>
      </c>
      <c r="S28" s="66">
        <v>1311715</v>
      </c>
      <c r="T28" s="62">
        <v>2755618</v>
      </c>
      <c r="U28" s="62" t="s">
        <v>534</v>
      </c>
      <c r="V28" s="40">
        <v>1408961</v>
      </c>
      <c r="W28" s="62">
        <v>7</v>
      </c>
      <c r="X28" s="32">
        <v>83</v>
      </c>
      <c r="Y28" s="66">
        <v>6</v>
      </c>
      <c r="Z28" s="62">
        <v>1518830</v>
      </c>
      <c r="AA28" s="29">
        <v>8209</v>
      </c>
      <c r="AB28" s="57" t="s">
        <v>534</v>
      </c>
      <c r="AC28" s="40">
        <v>3126</v>
      </c>
      <c r="AD28" s="62">
        <v>581416</v>
      </c>
      <c r="AE28" s="62">
        <v>2500</v>
      </c>
      <c r="AF28" s="40">
        <v>37</v>
      </c>
      <c r="AG28" s="40">
        <v>5082</v>
      </c>
      <c r="AH28" s="40">
        <v>58</v>
      </c>
      <c r="AI28" s="40">
        <v>23734</v>
      </c>
      <c r="AJ28" s="62">
        <v>1412</v>
      </c>
      <c r="AK28" s="62">
        <v>142</v>
      </c>
      <c r="AL28" s="40">
        <v>25</v>
      </c>
      <c r="AM28" s="40">
        <v>11904</v>
      </c>
      <c r="AN28" s="62">
        <v>827</v>
      </c>
      <c r="AO28" s="62">
        <v>2</v>
      </c>
      <c r="AP28" s="62">
        <v>362</v>
      </c>
      <c r="AQ28" s="62">
        <v>12</v>
      </c>
      <c r="AR28" s="62">
        <v>32</v>
      </c>
      <c r="AS28" s="42">
        <v>85.3</v>
      </c>
      <c r="AT28" s="62">
        <v>109.2</v>
      </c>
      <c r="AU28" s="62">
        <v>103.1</v>
      </c>
      <c r="AV28" s="62">
        <v>1</v>
      </c>
      <c r="AW28" s="62">
        <v>1</v>
      </c>
      <c r="AX28" s="62">
        <v>2</v>
      </c>
      <c r="AY28" s="62">
        <v>13</v>
      </c>
      <c r="AZ28" s="62">
        <v>2</v>
      </c>
      <c r="BA28" s="62">
        <v>2</v>
      </c>
      <c r="BB28" s="62">
        <v>19</v>
      </c>
      <c r="BC28" s="40">
        <v>11</v>
      </c>
      <c r="BD28" s="40">
        <v>34877</v>
      </c>
      <c r="BE28" s="40">
        <v>1</v>
      </c>
      <c r="BF28" s="40">
        <v>35922</v>
      </c>
      <c r="BG28" s="40">
        <v>2</v>
      </c>
      <c r="BH28" s="40">
        <v>30950</v>
      </c>
      <c r="BI28" s="40">
        <v>3</v>
      </c>
      <c r="BJ28" s="40">
        <v>3109</v>
      </c>
      <c r="BK28" s="84">
        <v>52.6</v>
      </c>
      <c r="BL28" s="62">
        <v>3</v>
      </c>
      <c r="BM28" s="62">
        <v>6</v>
      </c>
      <c r="BN28" s="62">
        <v>779</v>
      </c>
      <c r="BO28" s="62">
        <v>15265</v>
      </c>
      <c r="BP28" s="144" t="s">
        <v>1081</v>
      </c>
      <c r="BQ28" s="59">
        <v>1.27</v>
      </c>
      <c r="BR28" s="61">
        <v>34.6</v>
      </c>
      <c r="BS28" s="45">
        <v>4.91</v>
      </c>
      <c r="BT28" s="42">
        <v>64.34</v>
      </c>
      <c r="BU28" s="40">
        <v>44</v>
      </c>
      <c r="BV28" s="40">
        <v>9864</v>
      </c>
      <c r="BW28" s="40">
        <v>411</v>
      </c>
      <c r="BX28" s="40">
        <v>1797</v>
      </c>
      <c r="BY28" s="40">
        <v>4277</v>
      </c>
      <c r="BZ28" s="40">
        <v>1224</v>
      </c>
      <c r="CA28" s="40">
        <v>431</v>
      </c>
      <c r="CB28" s="40">
        <v>704</v>
      </c>
      <c r="CC28" s="51">
        <v>1.43</v>
      </c>
      <c r="CD28" s="62">
        <v>6030630</v>
      </c>
      <c r="CE28" s="40">
        <v>6</v>
      </c>
      <c r="CF28" s="40">
        <v>94</v>
      </c>
      <c r="CG28" s="40">
        <v>11</v>
      </c>
      <c r="CH28" s="40">
        <v>2</v>
      </c>
      <c r="CI28" s="40">
        <v>240</v>
      </c>
      <c r="CJ28" s="40">
        <v>34</v>
      </c>
      <c r="CK28" s="40">
        <v>2281</v>
      </c>
      <c r="CL28" s="40">
        <v>12</v>
      </c>
      <c r="CM28" s="40">
        <v>1369</v>
      </c>
      <c r="CN28" s="85">
        <v>42</v>
      </c>
      <c r="CO28" s="85">
        <v>806</v>
      </c>
      <c r="CP28" s="85">
        <v>8</v>
      </c>
      <c r="CQ28" s="85">
        <v>82</v>
      </c>
      <c r="CR28" s="85">
        <v>22</v>
      </c>
      <c r="CS28" s="85">
        <v>534</v>
      </c>
      <c r="CT28" s="40">
        <v>13364</v>
      </c>
      <c r="CU28" s="40">
        <v>1768</v>
      </c>
      <c r="CV28" s="40">
        <v>3064</v>
      </c>
      <c r="CW28" s="40">
        <v>1370446.2579999999</v>
      </c>
      <c r="CX28" s="40">
        <v>386267.72700000001</v>
      </c>
      <c r="CY28" s="40">
        <v>797398.52099999995</v>
      </c>
      <c r="CZ28" s="40">
        <v>107850</v>
      </c>
      <c r="DA28" s="40">
        <v>19</v>
      </c>
      <c r="DB28" s="40">
        <v>21525</v>
      </c>
      <c r="DC28" s="40">
        <v>2463</v>
      </c>
      <c r="DD28" s="40">
        <v>1893</v>
      </c>
      <c r="DE28" s="62">
        <v>304</v>
      </c>
      <c r="DF28" s="32">
        <v>2095</v>
      </c>
      <c r="DG28" s="40">
        <v>23976</v>
      </c>
      <c r="DH28" s="40">
        <v>16253</v>
      </c>
      <c r="DI28" s="40">
        <v>2597</v>
      </c>
      <c r="DJ28" s="40">
        <v>2761</v>
      </c>
      <c r="DK28" s="40">
        <v>297</v>
      </c>
      <c r="DL28" s="40">
        <v>447</v>
      </c>
      <c r="DM28" s="40">
        <v>5</v>
      </c>
      <c r="DN28" s="40">
        <v>1920</v>
      </c>
      <c r="DO28" s="40">
        <v>49</v>
      </c>
      <c r="DP28" s="40">
        <v>12060</v>
      </c>
      <c r="DQ28" s="40">
        <v>112</v>
      </c>
      <c r="DR28" s="40">
        <v>11540</v>
      </c>
      <c r="DS28" s="40">
        <v>11593</v>
      </c>
      <c r="DT28" s="40">
        <v>0</v>
      </c>
      <c r="DU28" s="40">
        <v>1820</v>
      </c>
      <c r="DV28" s="66">
        <v>112</v>
      </c>
      <c r="DW28" s="32">
        <v>112</v>
      </c>
      <c r="DX28" s="86">
        <v>23</v>
      </c>
      <c r="DY28" s="32">
        <v>74</v>
      </c>
      <c r="DZ28" s="32">
        <v>155</v>
      </c>
      <c r="EA28" s="62">
        <v>5467</v>
      </c>
      <c r="EB28" s="62">
        <v>333</v>
      </c>
      <c r="EC28" s="62">
        <v>265</v>
      </c>
      <c r="ED28" s="62">
        <v>4093</v>
      </c>
      <c r="EE28" s="62">
        <v>4308</v>
      </c>
      <c r="EF28" s="61">
        <v>96.9</v>
      </c>
      <c r="EG28" s="61">
        <v>96.5</v>
      </c>
      <c r="EH28" s="62">
        <v>339</v>
      </c>
      <c r="EI28" s="42">
        <v>9.1</v>
      </c>
      <c r="EJ28" s="62">
        <v>108302</v>
      </c>
      <c r="EK28" s="61">
        <v>35.700000000000003</v>
      </c>
      <c r="EL28" s="62">
        <v>371367</v>
      </c>
      <c r="EM28" s="59">
        <v>2.19</v>
      </c>
      <c r="EN28" s="40">
        <v>358</v>
      </c>
      <c r="EO28" s="62">
        <v>14</v>
      </c>
      <c r="EP28" s="40">
        <v>1566</v>
      </c>
      <c r="EQ28" s="62">
        <v>122</v>
      </c>
      <c r="ER28" s="62">
        <v>1995</v>
      </c>
      <c r="ES28" s="61">
        <v>91.7</v>
      </c>
      <c r="ET28" s="40">
        <v>175676</v>
      </c>
      <c r="EU28" s="40">
        <v>9987</v>
      </c>
      <c r="EV28" s="40">
        <v>875</v>
      </c>
      <c r="EW28" s="40">
        <v>160167</v>
      </c>
      <c r="EX28" s="40">
        <v>136642</v>
      </c>
      <c r="EY28" s="40">
        <v>14272</v>
      </c>
      <c r="EZ28" s="40">
        <v>9253</v>
      </c>
      <c r="FA28" s="40">
        <v>5522</v>
      </c>
      <c r="FB28" s="42">
        <v>11.6</v>
      </c>
      <c r="FC28" s="40">
        <v>570</v>
      </c>
      <c r="FD28" s="42">
        <v>12.6</v>
      </c>
      <c r="FE28" s="40">
        <v>7097</v>
      </c>
      <c r="FF28" s="62">
        <v>44</v>
      </c>
      <c r="FG28" s="62">
        <v>151</v>
      </c>
      <c r="FH28" s="62">
        <v>401</v>
      </c>
      <c r="FI28" s="32">
        <v>24</v>
      </c>
      <c r="FJ28" s="32">
        <v>857</v>
      </c>
      <c r="FK28" s="45">
        <v>58.64</v>
      </c>
      <c r="FL28" s="42">
        <v>99.4</v>
      </c>
      <c r="FM28" s="42">
        <v>93.2</v>
      </c>
      <c r="FN28" s="42">
        <v>97.5</v>
      </c>
      <c r="FO28" s="61">
        <v>51.6</v>
      </c>
      <c r="FP28" s="62">
        <v>92</v>
      </c>
      <c r="FQ28" s="40">
        <v>12</v>
      </c>
      <c r="FR28" s="40">
        <v>66</v>
      </c>
      <c r="FS28" s="62">
        <v>2358</v>
      </c>
      <c r="FT28" s="62">
        <v>13</v>
      </c>
      <c r="FU28" s="62">
        <v>3759</v>
      </c>
      <c r="FV28" s="62">
        <v>2081</v>
      </c>
      <c r="FW28" s="62">
        <v>4</v>
      </c>
      <c r="FX28" s="62">
        <v>8239000</v>
      </c>
      <c r="FY28" s="40">
        <v>9070</v>
      </c>
      <c r="FZ28" s="62">
        <v>23976052</v>
      </c>
      <c r="GA28" s="62">
        <v>47555845</v>
      </c>
      <c r="GB28" s="40">
        <v>26471</v>
      </c>
      <c r="GC28" s="40">
        <v>63</v>
      </c>
      <c r="GD28" s="40">
        <v>4474</v>
      </c>
      <c r="GE28" s="40">
        <v>21934</v>
      </c>
      <c r="GF28" s="40">
        <v>248511</v>
      </c>
      <c r="GG28" s="40">
        <v>554</v>
      </c>
      <c r="GH28" s="40">
        <v>43063</v>
      </c>
      <c r="GI28" s="40">
        <v>204894</v>
      </c>
      <c r="GJ28" s="40">
        <v>1889</v>
      </c>
      <c r="GK28" s="40">
        <v>17914</v>
      </c>
      <c r="GL28" s="40">
        <v>1721441</v>
      </c>
      <c r="GM28" s="40">
        <v>3227</v>
      </c>
      <c r="GN28" s="40">
        <v>21536</v>
      </c>
      <c r="GO28" s="40">
        <v>465987</v>
      </c>
      <c r="GP28" s="40">
        <v>795</v>
      </c>
      <c r="GQ28" s="40">
        <v>18670</v>
      </c>
      <c r="GR28" s="39">
        <v>401449.73</v>
      </c>
      <c r="GS28" s="40">
        <v>788</v>
      </c>
      <c r="GT28" s="62">
        <v>15132</v>
      </c>
      <c r="GU28" s="62">
        <v>276470</v>
      </c>
      <c r="GV28" s="59">
        <v>3.8</v>
      </c>
      <c r="GW28" s="62">
        <v>1288.3</v>
      </c>
      <c r="GX28" s="40">
        <v>3212</v>
      </c>
      <c r="GY28" s="40">
        <v>2157</v>
      </c>
      <c r="GZ28" s="87">
        <v>209</v>
      </c>
      <c r="HA28" s="62">
        <v>105</v>
      </c>
      <c r="HB28" s="40">
        <v>2133466</v>
      </c>
      <c r="HC28" s="40">
        <v>15314538</v>
      </c>
      <c r="HD28" s="62">
        <v>1798095</v>
      </c>
      <c r="HE28" s="62">
        <v>2129954</v>
      </c>
      <c r="HF28" s="62">
        <v>573256</v>
      </c>
      <c r="HG28" s="62">
        <v>16698</v>
      </c>
      <c r="HH28" s="62">
        <v>29488</v>
      </c>
      <c r="HI28" s="62">
        <v>302837</v>
      </c>
      <c r="HJ28" s="62">
        <v>245404</v>
      </c>
      <c r="HK28" s="32">
        <v>11860</v>
      </c>
      <c r="HL28" s="32">
        <v>21379147</v>
      </c>
      <c r="HM28" s="32">
        <v>758053</v>
      </c>
      <c r="HN28" s="38">
        <v>296</v>
      </c>
      <c r="HO28" s="32">
        <v>13</v>
      </c>
      <c r="HP28" s="32">
        <v>110</v>
      </c>
      <c r="HQ28" s="32">
        <v>13</v>
      </c>
      <c r="HR28" s="32">
        <v>38068</v>
      </c>
      <c r="HS28" s="32">
        <v>266891</v>
      </c>
      <c r="HT28" s="32">
        <v>15500</v>
      </c>
      <c r="HU28" s="32">
        <v>3190</v>
      </c>
      <c r="HV28" s="45">
        <v>61.01</v>
      </c>
      <c r="HW28" s="32">
        <v>377419</v>
      </c>
      <c r="HX28" s="59">
        <v>1.96</v>
      </c>
      <c r="HY28" s="59">
        <v>13</v>
      </c>
      <c r="HZ28" s="59">
        <v>13</v>
      </c>
      <c r="IA28" s="66">
        <v>3919</v>
      </c>
      <c r="IB28" s="66">
        <v>3805</v>
      </c>
      <c r="IC28" s="40" t="s">
        <v>534</v>
      </c>
      <c r="ID28" s="42">
        <v>95.4</v>
      </c>
      <c r="IE28" s="42" t="s">
        <v>632</v>
      </c>
      <c r="IF28" s="42">
        <v>85.1</v>
      </c>
      <c r="IG28" s="42" t="s">
        <v>632</v>
      </c>
      <c r="IH28" s="42" t="s">
        <v>632</v>
      </c>
      <c r="II28" s="144" t="s">
        <v>1081</v>
      </c>
      <c r="IJ28" s="144" t="s">
        <v>1081</v>
      </c>
      <c r="IK28" s="61">
        <v>70.099999999999994</v>
      </c>
      <c r="IL28" s="122">
        <v>0.78300000000000003</v>
      </c>
      <c r="IM28" s="99">
        <v>88.6</v>
      </c>
      <c r="IN28" s="123">
        <v>8.1</v>
      </c>
      <c r="IO28" s="99">
        <v>2.1</v>
      </c>
      <c r="IP28" s="36">
        <v>237866337</v>
      </c>
      <c r="IQ28" s="124">
        <v>53.7</v>
      </c>
      <c r="IR28" s="124">
        <v>52.3</v>
      </c>
      <c r="IS28" s="62" t="s">
        <v>534</v>
      </c>
      <c r="IT28" s="62" t="s">
        <v>534</v>
      </c>
      <c r="IU28" s="124">
        <v>88.6</v>
      </c>
      <c r="IV28" s="144" t="s">
        <v>1081</v>
      </c>
      <c r="IW28" s="36">
        <v>3268</v>
      </c>
      <c r="IX28" s="144" t="s">
        <v>1081</v>
      </c>
      <c r="IY28" s="124">
        <v>32.4</v>
      </c>
      <c r="IZ28" s="98">
        <v>104706</v>
      </c>
      <c r="JA28" s="98">
        <v>1495</v>
      </c>
      <c r="JB28" s="98">
        <v>1664</v>
      </c>
      <c r="JC28" s="98">
        <v>8976</v>
      </c>
      <c r="JD28" s="98">
        <v>10805</v>
      </c>
      <c r="JE28" s="98">
        <v>11418</v>
      </c>
      <c r="JF28" s="98">
        <v>13563</v>
      </c>
      <c r="JG28" s="98">
        <v>11678</v>
      </c>
      <c r="JH28" s="98">
        <v>11099</v>
      </c>
      <c r="JI28" s="98">
        <v>10164</v>
      </c>
      <c r="JJ28" s="98">
        <v>9683</v>
      </c>
      <c r="JK28" s="98">
        <v>9605</v>
      </c>
      <c r="JL28" s="98">
        <v>4510</v>
      </c>
      <c r="JM28" s="98">
        <v>1989</v>
      </c>
      <c r="JN28" s="98">
        <v>1062</v>
      </c>
      <c r="JO28" s="98">
        <v>508</v>
      </c>
      <c r="JP28" s="98">
        <v>218</v>
      </c>
      <c r="JQ28" s="98">
        <v>10566</v>
      </c>
      <c r="JR28" s="98">
        <v>12752</v>
      </c>
      <c r="JS28" s="98">
        <v>13085</v>
      </c>
      <c r="JT28" s="98">
        <v>15102</v>
      </c>
      <c r="JU28" s="98">
        <v>18031</v>
      </c>
      <c r="JV28" s="98">
        <v>15085</v>
      </c>
      <c r="JW28" s="98">
        <v>13837</v>
      </c>
      <c r="JX28" s="98">
        <v>13243</v>
      </c>
      <c r="JY28" s="98">
        <v>14201</v>
      </c>
      <c r="JZ28" s="98">
        <v>18109</v>
      </c>
      <c r="KA28" s="98">
        <v>13386</v>
      </c>
      <c r="KB28" s="98">
        <v>10414</v>
      </c>
      <c r="KC28" s="98">
        <v>10011</v>
      </c>
      <c r="KD28" s="98">
        <v>8251</v>
      </c>
      <c r="KE28" s="98">
        <v>9613</v>
      </c>
    </row>
    <row r="29" spans="1:291" s="88" customFormat="1" ht="12">
      <c r="A29" s="3">
        <v>182010</v>
      </c>
      <c r="B29" s="639" t="s">
        <v>999</v>
      </c>
      <c r="C29" s="147" t="s">
        <v>1080</v>
      </c>
      <c r="D29" s="147" t="s">
        <v>1080</v>
      </c>
      <c r="E29" s="147" t="s">
        <v>1080</v>
      </c>
      <c r="F29" s="147" t="s">
        <v>1080</v>
      </c>
      <c r="G29" s="147" t="s">
        <v>1080</v>
      </c>
      <c r="H29" s="147" t="s">
        <v>1080</v>
      </c>
      <c r="I29" s="147" t="s">
        <v>1080</v>
      </c>
      <c r="J29" s="147" t="s">
        <v>1080</v>
      </c>
      <c r="K29" s="147" t="s">
        <v>1080</v>
      </c>
      <c r="L29" s="147" t="s">
        <v>1080</v>
      </c>
      <c r="M29" s="147" t="s">
        <v>1080</v>
      </c>
      <c r="N29" s="147" t="s">
        <v>1080</v>
      </c>
      <c r="O29" s="147" t="s">
        <v>1080</v>
      </c>
      <c r="P29" s="147" t="s">
        <v>1080</v>
      </c>
      <c r="Q29" s="147" t="s">
        <v>1080</v>
      </c>
      <c r="R29" s="147" t="s">
        <v>1080</v>
      </c>
      <c r="S29" s="147" t="s">
        <v>1080</v>
      </c>
      <c r="T29" s="147" t="s">
        <v>1080</v>
      </c>
      <c r="U29" s="147" t="s">
        <v>1080</v>
      </c>
      <c r="V29" s="147" t="s">
        <v>1080</v>
      </c>
      <c r="W29" s="147" t="s">
        <v>1080</v>
      </c>
      <c r="X29" s="147" t="s">
        <v>1080</v>
      </c>
      <c r="Y29" s="147" t="s">
        <v>1080</v>
      </c>
      <c r="Z29" s="147" t="s">
        <v>1080</v>
      </c>
      <c r="AA29" s="147" t="s">
        <v>1080</v>
      </c>
      <c r="AB29" s="147" t="s">
        <v>1080</v>
      </c>
      <c r="AC29" s="147" t="s">
        <v>1080</v>
      </c>
      <c r="AD29" s="147" t="s">
        <v>1080</v>
      </c>
      <c r="AE29" s="147" t="s">
        <v>1080</v>
      </c>
      <c r="AF29" s="147" t="s">
        <v>1080</v>
      </c>
      <c r="AG29" s="147" t="s">
        <v>1080</v>
      </c>
      <c r="AH29" s="147" t="s">
        <v>1080</v>
      </c>
      <c r="AI29" s="147" t="s">
        <v>1080</v>
      </c>
      <c r="AJ29" s="147" t="s">
        <v>1080</v>
      </c>
      <c r="AK29" s="147" t="s">
        <v>1080</v>
      </c>
      <c r="AL29" s="147" t="s">
        <v>1080</v>
      </c>
      <c r="AM29" s="147" t="s">
        <v>1080</v>
      </c>
      <c r="AN29" s="147" t="s">
        <v>1080</v>
      </c>
      <c r="AO29" s="147" t="s">
        <v>1080</v>
      </c>
      <c r="AP29" s="147" t="s">
        <v>1080</v>
      </c>
      <c r="AQ29" s="147" t="s">
        <v>1080</v>
      </c>
      <c r="AR29" s="147" t="s">
        <v>1080</v>
      </c>
      <c r="AS29" s="147" t="s">
        <v>1080</v>
      </c>
      <c r="AT29" s="147" t="s">
        <v>1080</v>
      </c>
      <c r="AU29" s="147" t="s">
        <v>1080</v>
      </c>
      <c r="AV29" s="147" t="s">
        <v>1080</v>
      </c>
      <c r="AW29" s="147" t="s">
        <v>1080</v>
      </c>
      <c r="AX29" s="147" t="s">
        <v>1080</v>
      </c>
      <c r="AY29" s="147" t="s">
        <v>1080</v>
      </c>
      <c r="AZ29" s="147" t="s">
        <v>1080</v>
      </c>
      <c r="BA29" s="147" t="s">
        <v>1080</v>
      </c>
      <c r="BB29" s="147" t="s">
        <v>1080</v>
      </c>
      <c r="BC29" s="147" t="s">
        <v>1080</v>
      </c>
      <c r="BD29" s="147" t="s">
        <v>1080</v>
      </c>
      <c r="BE29" s="147" t="s">
        <v>1080</v>
      </c>
      <c r="BF29" s="147" t="s">
        <v>1080</v>
      </c>
      <c r="BG29" s="147" t="s">
        <v>1080</v>
      </c>
      <c r="BH29" s="147" t="s">
        <v>1080</v>
      </c>
      <c r="BI29" s="147" t="s">
        <v>1080</v>
      </c>
      <c r="BJ29" s="147" t="s">
        <v>1080</v>
      </c>
      <c r="BK29" s="147" t="s">
        <v>1080</v>
      </c>
      <c r="BL29" s="147" t="s">
        <v>1080</v>
      </c>
      <c r="BM29" s="147" t="s">
        <v>1080</v>
      </c>
      <c r="BN29" s="147" t="s">
        <v>1080</v>
      </c>
      <c r="BO29" s="147" t="s">
        <v>1080</v>
      </c>
      <c r="BP29" s="144" t="s">
        <v>1081</v>
      </c>
      <c r="BQ29" s="147" t="s">
        <v>1080</v>
      </c>
      <c r="BR29" s="147" t="s">
        <v>1080</v>
      </c>
      <c r="BS29" s="147" t="s">
        <v>1080</v>
      </c>
      <c r="BT29" s="147" t="s">
        <v>1080</v>
      </c>
      <c r="BU29" s="147" t="s">
        <v>1080</v>
      </c>
      <c r="BV29" s="147" t="s">
        <v>1080</v>
      </c>
      <c r="BW29" s="147" t="s">
        <v>1080</v>
      </c>
      <c r="BX29" s="147" t="s">
        <v>1080</v>
      </c>
      <c r="BY29" s="147" t="s">
        <v>1080</v>
      </c>
      <c r="BZ29" s="147" t="s">
        <v>1080</v>
      </c>
      <c r="CA29" s="147" t="s">
        <v>1080</v>
      </c>
      <c r="CB29" s="147" t="s">
        <v>1080</v>
      </c>
      <c r="CC29" s="147" t="s">
        <v>1080</v>
      </c>
      <c r="CD29" s="147" t="s">
        <v>1080</v>
      </c>
      <c r="CE29" s="147" t="s">
        <v>1080</v>
      </c>
      <c r="CF29" s="147" t="s">
        <v>1080</v>
      </c>
      <c r="CG29" s="147" t="s">
        <v>1080</v>
      </c>
      <c r="CH29" s="147" t="s">
        <v>1080</v>
      </c>
      <c r="CI29" s="147" t="s">
        <v>1080</v>
      </c>
      <c r="CJ29" s="147" t="s">
        <v>1080</v>
      </c>
      <c r="CK29" s="147" t="s">
        <v>1080</v>
      </c>
      <c r="CL29" s="147" t="s">
        <v>1080</v>
      </c>
      <c r="CM29" s="147" t="s">
        <v>1080</v>
      </c>
      <c r="CN29" s="147" t="s">
        <v>1080</v>
      </c>
      <c r="CO29" s="147" t="s">
        <v>1080</v>
      </c>
      <c r="CP29" s="147" t="s">
        <v>1080</v>
      </c>
      <c r="CQ29" s="147" t="s">
        <v>1080</v>
      </c>
      <c r="CR29" s="147" t="s">
        <v>1080</v>
      </c>
      <c r="CS29" s="147" t="s">
        <v>1080</v>
      </c>
      <c r="CT29" s="147" t="s">
        <v>1080</v>
      </c>
      <c r="CU29" s="147" t="s">
        <v>1080</v>
      </c>
      <c r="CV29" s="147" t="s">
        <v>1080</v>
      </c>
      <c r="CW29" s="147" t="s">
        <v>1080</v>
      </c>
      <c r="CX29" s="147" t="s">
        <v>1080</v>
      </c>
      <c r="CY29" s="147" t="s">
        <v>1080</v>
      </c>
      <c r="CZ29" s="147" t="s">
        <v>1080</v>
      </c>
      <c r="DA29" s="147" t="s">
        <v>1080</v>
      </c>
      <c r="DB29" s="147" t="s">
        <v>1080</v>
      </c>
      <c r="DC29" s="147" t="s">
        <v>1080</v>
      </c>
      <c r="DD29" s="147" t="s">
        <v>1080</v>
      </c>
      <c r="DE29" s="147" t="s">
        <v>1080</v>
      </c>
      <c r="DF29" s="147" t="s">
        <v>1080</v>
      </c>
      <c r="DG29" s="147" t="s">
        <v>1080</v>
      </c>
      <c r="DH29" s="147" t="s">
        <v>1080</v>
      </c>
      <c r="DI29" s="147" t="s">
        <v>1080</v>
      </c>
      <c r="DJ29" s="147" t="s">
        <v>1080</v>
      </c>
      <c r="DK29" s="147" t="s">
        <v>1080</v>
      </c>
      <c r="DL29" s="147" t="s">
        <v>1080</v>
      </c>
      <c r="DM29" s="147" t="s">
        <v>1080</v>
      </c>
      <c r="DN29" s="147" t="s">
        <v>1080</v>
      </c>
      <c r="DO29" s="147" t="s">
        <v>1080</v>
      </c>
      <c r="DP29" s="147" t="s">
        <v>1080</v>
      </c>
      <c r="DQ29" s="147" t="s">
        <v>1080</v>
      </c>
      <c r="DR29" s="147" t="s">
        <v>1080</v>
      </c>
      <c r="DS29" s="147" t="s">
        <v>1080</v>
      </c>
      <c r="DT29" s="147" t="s">
        <v>1080</v>
      </c>
      <c r="DU29" s="147" t="s">
        <v>1080</v>
      </c>
      <c r="DV29" s="147" t="s">
        <v>1080</v>
      </c>
      <c r="DW29" s="147" t="s">
        <v>1080</v>
      </c>
      <c r="DX29" s="147" t="s">
        <v>1080</v>
      </c>
      <c r="DY29" s="147" t="s">
        <v>1080</v>
      </c>
      <c r="DZ29" s="147" t="s">
        <v>1080</v>
      </c>
      <c r="EA29" s="147" t="s">
        <v>1080</v>
      </c>
      <c r="EB29" s="147" t="s">
        <v>1080</v>
      </c>
      <c r="EC29" s="147" t="s">
        <v>1080</v>
      </c>
      <c r="ED29" s="147" t="s">
        <v>1080</v>
      </c>
      <c r="EE29" s="147" t="s">
        <v>1080</v>
      </c>
      <c r="EF29" s="147" t="s">
        <v>1080</v>
      </c>
      <c r="EG29" s="147" t="s">
        <v>1080</v>
      </c>
      <c r="EH29" s="147" t="s">
        <v>1080</v>
      </c>
      <c r="EI29" s="147" t="s">
        <v>1080</v>
      </c>
      <c r="EJ29" s="147" t="s">
        <v>1080</v>
      </c>
      <c r="EK29" s="147" t="s">
        <v>1080</v>
      </c>
      <c r="EL29" s="147" t="s">
        <v>1080</v>
      </c>
      <c r="EM29" s="147" t="s">
        <v>1080</v>
      </c>
      <c r="EN29" s="147" t="s">
        <v>1080</v>
      </c>
      <c r="EO29" s="147" t="s">
        <v>1080</v>
      </c>
      <c r="EP29" s="147" t="s">
        <v>1080</v>
      </c>
      <c r="EQ29" s="147" t="s">
        <v>1080</v>
      </c>
      <c r="ER29" s="147" t="s">
        <v>1080</v>
      </c>
      <c r="ES29" s="147" t="s">
        <v>1080</v>
      </c>
      <c r="ET29" s="147" t="s">
        <v>1080</v>
      </c>
      <c r="EU29" s="147" t="s">
        <v>1080</v>
      </c>
      <c r="EV29" s="147" t="s">
        <v>1080</v>
      </c>
      <c r="EW29" s="147" t="s">
        <v>1080</v>
      </c>
      <c r="EX29" s="147" t="s">
        <v>1080</v>
      </c>
      <c r="EY29" s="147" t="s">
        <v>1080</v>
      </c>
      <c r="EZ29" s="147" t="s">
        <v>1080</v>
      </c>
      <c r="FA29" s="147" t="s">
        <v>1080</v>
      </c>
      <c r="FB29" s="147" t="s">
        <v>1080</v>
      </c>
      <c r="FC29" s="147" t="s">
        <v>1080</v>
      </c>
      <c r="FD29" s="147" t="s">
        <v>1080</v>
      </c>
      <c r="FE29" s="147" t="s">
        <v>1080</v>
      </c>
      <c r="FF29" s="147" t="s">
        <v>1080</v>
      </c>
      <c r="FG29" s="147" t="s">
        <v>1080</v>
      </c>
      <c r="FH29" s="147" t="s">
        <v>1080</v>
      </c>
      <c r="FI29" s="147" t="s">
        <v>1080</v>
      </c>
      <c r="FJ29" s="147" t="s">
        <v>1080</v>
      </c>
      <c r="FK29" s="147" t="s">
        <v>1080</v>
      </c>
      <c r="FL29" s="147" t="s">
        <v>1080</v>
      </c>
      <c r="FM29" s="147" t="s">
        <v>1080</v>
      </c>
      <c r="FN29" s="147" t="s">
        <v>1080</v>
      </c>
      <c r="FO29" s="147" t="s">
        <v>1080</v>
      </c>
      <c r="FP29" s="147" t="s">
        <v>1080</v>
      </c>
      <c r="FQ29" s="147" t="s">
        <v>1080</v>
      </c>
      <c r="FR29" s="147" t="s">
        <v>1080</v>
      </c>
      <c r="FS29" s="147" t="s">
        <v>1080</v>
      </c>
      <c r="FT29" s="147" t="s">
        <v>1080</v>
      </c>
      <c r="FU29" s="147" t="s">
        <v>1080</v>
      </c>
      <c r="FV29" s="147" t="s">
        <v>1080</v>
      </c>
      <c r="FW29" s="147" t="s">
        <v>1080</v>
      </c>
      <c r="FX29" s="147" t="s">
        <v>1080</v>
      </c>
      <c r="FY29" s="147" t="s">
        <v>1080</v>
      </c>
      <c r="FZ29" s="147" t="s">
        <v>1080</v>
      </c>
      <c r="GA29" s="147" t="s">
        <v>1080</v>
      </c>
      <c r="GB29" s="147" t="s">
        <v>1080</v>
      </c>
      <c r="GC29" s="147" t="s">
        <v>1080</v>
      </c>
      <c r="GD29" s="147" t="s">
        <v>1080</v>
      </c>
      <c r="GE29" s="147" t="s">
        <v>1080</v>
      </c>
      <c r="GF29" s="147" t="s">
        <v>1080</v>
      </c>
      <c r="GG29" s="147" t="s">
        <v>1080</v>
      </c>
      <c r="GH29" s="147" t="s">
        <v>1080</v>
      </c>
      <c r="GI29" s="147" t="s">
        <v>1080</v>
      </c>
      <c r="GJ29" s="147" t="s">
        <v>1080</v>
      </c>
      <c r="GK29" s="147" t="s">
        <v>1080</v>
      </c>
      <c r="GL29" s="147" t="s">
        <v>1080</v>
      </c>
      <c r="GM29" s="147" t="s">
        <v>1080</v>
      </c>
      <c r="GN29" s="147" t="s">
        <v>1080</v>
      </c>
      <c r="GO29" s="147" t="s">
        <v>1080</v>
      </c>
      <c r="GP29" s="147" t="s">
        <v>1080</v>
      </c>
      <c r="GQ29" s="147" t="s">
        <v>1080</v>
      </c>
      <c r="GR29" s="147" t="s">
        <v>1080</v>
      </c>
      <c r="GS29" s="147" t="s">
        <v>1080</v>
      </c>
      <c r="GT29" s="147" t="s">
        <v>1080</v>
      </c>
      <c r="GU29" s="147" t="s">
        <v>1080</v>
      </c>
      <c r="GV29" s="147" t="s">
        <v>1080</v>
      </c>
      <c r="GW29" s="147" t="s">
        <v>1080</v>
      </c>
      <c r="GX29" s="147" t="s">
        <v>1080</v>
      </c>
      <c r="GY29" s="147" t="s">
        <v>1080</v>
      </c>
      <c r="GZ29" s="147" t="s">
        <v>1080</v>
      </c>
      <c r="HA29" s="147" t="s">
        <v>1080</v>
      </c>
      <c r="HB29" s="147" t="s">
        <v>1080</v>
      </c>
      <c r="HC29" s="147" t="s">
        <v>1080</v>
      </c>
      <c r="HD29" s="147" t="s">
        <v>1080</v>
      </c>
      <c r="HE29" s="147" t="s">
        <v>1080</v>
      </c>
      <c r="HF29" s="147" t="s">
        <v>1080</v>
      </c>
      <c r="HG29" s="147" t="s">
        <v>1080</v>
      </c>
      <c r="HH29" s="147" t="s">
        <v>1080</v>
      </c>
      <c r="HI29" s="147" t="s">
        <v>1080</v>
      </c>
      <c r="HJ29" s="147" t="s">
        <v>1080</v>
      </c>
      <c r="HK29" s="147" t="s">
        <v>1080</v>
      </c>
      <c r="HL29" s="147" t="s">
        <v>1080</v>
      </c>
      <c r="HM29" s="147" t="s">
        <v>1080</v>
      </c>
      <c r="HN29" s="147" t="s">
        <v>1080</v>
      </c>
      <c r="HO29" s="147" t="s">
        <v>1080</v>
      </c>
      <c r="HP29" s="147" t="s">
        <v>1080</v>
      </c>
      <c r="HQ29" s="147" t="s">
        <v>1080</v>
      </c>
      <c r="HR29" s="147" t="s">
        <v>1080</v>
      </c>
      <c r="HS29" s="147" t="s">
        <v>1080</v>
      </c>
      <c r="HT29" s="147" t="s">
        <v>1080</v>
      </c>
      <c r="HU29" s="147" t="s">
        <v>1080</v>
      </c>
      <c r="HV29" s="147" t="s">
        <v>1080</v>
      </c>
      <c r="HW29" s="147" t="s">
        <v>1080</v>
      </c>
      <c r="HX29" s="147" t="s">
        <v>1080</v>
      </c>
      <c r="HY29" s="147" t="s">
        <v>1080</v>
      </c>
      <c r="HZ29" s="147" t="s">
        <v>1080</v>
      </c>
      <c r="IA29" s="147" t="s">
        <v>1080</v>
      </c>
      <c r="IB29" s="147" t="s">
        <v>1080</v>
      </c>
      <c r="IC29" s="147" t="s">
        <v>1080</v>
      </c>
      <c r="ID29" s="147" t="s">
        <v>1080</v>
      </c>
      <c r="IE29" s="147" t="s">
        <v>1080</v>
      </c>
      <c r="IF29" s="147" t="s">
        <v>1080</v>
      </c>
      <c r="IG29" s="147" t="s">
        <v>1080</v>
      </c>
      <c r="IH29" s="147" t="s">
        <v>1080</v>
      </c>
      <c r="II29" s="144" t="s">
        <v>1081</v>
      </c>
      <c r="IJ29" s="144" t="s">
        <v>1081</v>
      </c>
      <c r="IK29" s="147" t="s">
        <v>1080</v>
      </c>
      <c r="IL29" s="147" t="s">
        <v>1080</v>
      </c>
      <c r="IM29" s="147" t="s">
        <v>1080</v>
      </c>
      <c r="IN29" s="147" t="s">
        <v>1080</v>
      </c>
      <c r="IO29" s="147" t="s">
        <v>1080</v>
      </c>
      <c r="IP29" s="147" t="s">
        <v>1080</v>
      </c>
      <c r="IQ29" s="147" t="s">
        <v>1080</v>
      </c>
      <c r="IR29" s="147" t="s">
        <v>1080</v>
      </c>
      <c r="IS29" s="147" t="s">
        <v>1080</v>
      </c>
      <c r="IT29" s="147" t="s">
        <v>1080</v>
      </c>
      <c r="IU29" s="147" t="s">
        <v>1080</v>
      </c>
      <c r="IV29" s="144" t="s">
        <v>1081</v>
      </c>
      <c r="IW29" s="147" t="s">
        <v>1080</v>
      </c>
      <c r="IX29" s="144" t="s">
        <v>1081</v>
      </c>
      <c r="IY29" s="147" t="s">
        <v>1080</v>
      </c>
      <c r="IZ29" s="147" t="s">
        <v>1080</v>
      </c>
      <c r="JA29" s="147" t="s">
        <v>1080</v>
      </c>
      <c r="JB29" s="147" t="s">
        <v>1080</v>
      </c>
      <c r="JC29" s="147" t="s">
        <v>1080</v>
      </c>
      <c r="JD29" s="147" t="s">
        <v>1080</v>
      </c>
      <c r="JE29" s="147" t="s">
        <v>1080</v>
      </c>
      <c r="JF29" s="147" t="s">
        <v>1080</v>
      </c>
      <c r="JG29" s="147" t="s">
        <v>1080</v>
      </c>
      <c r="JH29" s="147" t="s">
        <v>1080</v>
      </c>
      <c r="JI29" s="147" t="s">
        <v>1080</v>
      </c>
      <c r="JJ29" s="147" t="s">
        <v>1080</v>
      </c>
      <c r="JK29" s="147" t="s">
        <v>1080</v>
      </c>
      <c r="JL29" s="147" t="s">
        <v>1080</v>
      </c>
      <c r="JM29" s="147" t="s">
        <v>1080</v>
      </c>
      <c r="JN29" s="147" t="s">
        <v>1080</v>
      </c>
      <c r="JO29" s="147" t="s">
        <v>1080</v>
      </c>
      <c r="JP29" s="147" t="s">
        <v>1080</v>
      </c>
      <c r="JQ29" s="147" t="s">
        <v>1080</v>
      </c>
      <c r="JR29" s="147" t="s">
        <v>1080</v>
      </c>
      <c r="JS29" s="147" t="s">
        <v>1080</v>
      </c>
      <c r="JT29" s="147" t="s">
        <v>1080</v>
      </c>
      <c r="JU29" s="147" t="s">
        <v>1080</v>
      </c>
      <c r="JV29" s="147" t="s">
        <v>1080</v>
      </c>
      <c r="JW29" s="147" t="s">
        <v>1080</v>
      </c>
      <c r="JX29" s="147" t="s">
        <v>1080</v>
      </c>
      <c r="JY29" s="147" t="s">
        <v>1080</v>
      </c>
      <c r="JZ29" s="147" t="s">
        <v>1080</v>
      </c>
      <c r="KA29" s="147" t="s">
        <v>1080</v>
      </c>
      <c r="KB29" s="147" t="s">
        <v>1080</v>
      </c>
      <c r="KC29" s="147" t="s">
        <v>1080</v>
      </c>
      <c r="KD29" s="147" t="s">
        <v>1080</v>
      </c>
      <c r="KE29" s="147" t="s">
        <v>1080</v>
      </c>
    </row>
    <row r="30" spans="1:291" s="88" customFormat="1" ht="12">
      <c r="A30" s="3">
        <v>192015</v>
      </c>
      <c r="B30" s="639" t="s">
        <v>997</v>
      </c>
      <c r="C30" s="147" t="s">
        <v>1080</v>
      </c>
      <c r="D30" s="147" t="s">
        <v>1080</v>
      </c>
      <c r="E30" s="147" t="s">
        <v>1080</v>
      </c>
      <c r="F30" s="147" t="s">
        <v>1080</v>
      </c>
      <c r="G30" s="147" t="s">
        <v>1080</v>
      </c>
      <c r="H30" s="147" t="s">
        <v>1080</v>
      </c>
      <c r="I30" s="147" t="s">
        <v>1080</v>
      </c>
      <c r="J30" s="147" t="s">
        <v>1080</v>
      </c>
      <c r="K30" s="147" t="s">
        <v>1080</v>
      </c>
      <c r="L30" s="147" t="s">
        <v>1080</v>
      </c>
      <c r="M30" s="147" t="s">
        <v>1080</v>
      </c>
      <c r="N30" s="147" t="s">
        <v>1080</v>
      </c>
      <c r="O30" s="147" t="s">
        <v>1080</v>
      </c>
      <c r="P30" s="147" t="s">
        <v>1080</v>
      </c>
      <c r="Q30" s="147" t="s">
        <v>1080</v>
      </c>
      <c r="R30" s="147" t="s">
        <v>1080</v>
      </c>
      <c r="S30" s="147" t="s">
        <v>1080</v>
      </c>
      <c r="T30" s="147" t="s">
        <v>1080</v>
      </c>
      <c r="U30" s="147" t="s">
        <v>1080</v>
      </c>
      <c r="V30" s="147" t="s">
        <v>1080</v>
      </c>
      <c r="W30" s="147" t="s">
        <v>1080</v>
      </c>
      <c r="X30" s="147" t="s">
        <v>1080</v>
      </c>
      <c r="Y30" s="147" t="s">
        <v>1080</v>
      </c>
      <c r="Z30" s="147" t="s">
        <v>1080</v>
      </c>
      <c r="AA30" s="147" t="s">
        <v>1080</v>
      </c>
      <c r="AB30" s="147" t="s">
        <v>1080</v>
      </c>
      <c r="AC30" s="147" t="s">
        <v>1080</v>
      </c>
      <c r="AD30" s="147" t="s">
        <v>1080</v>
      </c>
      <c r="AE30" s="147" t="s">
        <v>1080</v>
      </c>
      <c r="AF30" s="147" t="s">
        <v>1080</v>
      </c>
      <c r="AG30" s="147" t="s">
        <v>1080</v>
      </c>
      <c r="AH30" s="147" t="s">
        <v>1080</v>
      </c>
      <c r="AI30" s="147" t="s">
        <v>1080</v>
      </c>
      <c r="AJ30" s="147" t="s">
        <v>1080</v>
      </c>
      <c r="AK30" s="147" t="s">
        <v>1080</v>
      </c>
      <c r="AL30" s="147" t="s">
        <v>1080</v>
      </c>
      <c r="AM30" s="147" t="s">
        <v>1080</v>
      </c>
      <c r="AN30" s="147" t="s">
        <v>1080</v>
      </c>
      <c r="AO30" s="147" t="s">
        <v>1080</v>
      </c>
      <c r="AP30" s="147" t="s">
        <v>1080</v>
      </c>
      <c r="AQ30" s="147" t="s">
        <v>1080</v>
      </c>
      <c r="AR30" s="147" t="s">
        <v>1080</v>
      </c>
      <c r="AS30" s="147" t="s">
        <v>1080</v>
      </c>
      <c r="AT30" s="147" t="s">
        <v>1080</v>
      </c>
      <c r="AU30" s="147" t="s">
        <v>1080</v>
      </c>
      <c r="AV30" s="147" t="s">
        <v>1080</v>
      </c>
      <c r="AW30" s="147" t="s">
        <v>1080</v>
      </c>
      <c r="AX30" s="147" t="s">
        <v>1080</v>
      </c>
      <c r="AY30" s="147" t="s">
        <v>1080</v>
      </c>
      <c r="AZ30" s="147" t="s">
        <v>1080</v>
      </c>
      <c r="BA30" s="147" t="s">
        <v>1080</v>
      </c>
      <c r="BB30" s="147" t="s">
        <v>1080</v>
      </c>
      <c r="BC30" s="147" t="s">
        <v>1080</v>
      </c>
      <c r="BD30" s="147" t="s">
        <v>1080</v>
      </c>
      <c r="BE30" s="147" t="s">
        <v>1080</v>
      </c>
      <c r="BF30" s="147" t="s">
        <v>1080</v>
      </c>
      <c r="BG30" s="147" t="s">
        <v>1080</v>
      </c>
      <c r="BH30" s="147" t="s">
        <v>1080</v>
      </c>
      <c r="BI30" s="147" t="s">
        <v>1080</v>
      </c>
      <c r="BJ30" s="147" t="s">
        <v>1080</v>
      </c>
      <c r="BK30" s="147" t="s">
        <v>1080</v>
      </c>
      <c r="BL30" s="147" t="s">
        <v>1080</v>
      </c>
      <c r="BM30" s="147" t="s">
        <v>1080</v>
      </c>
      <c r="BN30" s="147" t="s">
        <v>1080</v>
      </c>
      <c r="BO30" s="147" t="s">
        <v>1080</v>
      </c>
      <c r="BP30" s="144" t="s">
        <v>1081</v>
      </c>
      <c r="BQ30" s="147" t="s">
        <v>1080</v>
      </c>
      <c r="BR30" s="147" t="s">
        <v>1080</v>
      </c>
      <c r="BS30" s="147" t="s">
        <v>1080</v>
      </c>
      <c r="BT30" s="147" t="s">
        <v>1080</v>
      </c>
      <c r="BU30" s="147" t="s">
        <v>1080</v>
      </c>
      <c r="BV30" s="147" t="s">
        <v>1080</v>
      </c>
      <c r="BW30" s="147" t="s">
        <v>1080</v>
      </c>
      <c r="BX30" s="147" t="s">
        <v>1080</v>
      </c>
      <c r="BY30" s="147" t="s">
        <v>1080</v>
      </c>
      <c r="BZ30" s="147" t="s">
        <v>1080</v>
      </c>
      <c r="CA30" s="147" t="s">
        <v>1080</v>
      </c>
      <c r="CB30" s="147" t="s">
        <v>1080</v>
      </c>
      <c r="CC30" s="147" t="s">
        <v>1080</v>
      </c>
      <c r="CD30" s="147" t="s">
        <v>1080</v>
      </c>
      <c r="CE30" s="147" t="s">
        <v>1080</v>
      </c>
      <c r="CF30" s="147" t="s">
        <v>1080</v>
      </c>
      <c r="CG30" s="147" t="s">
        <v>1080</v>
      </c>
      <c r="CH30" s="147" t="s">
        <v>1080</v>
      </c>
      <c r="CI30" s="147" t="s">
        <v>1080</v>
      </c>
      <c r="CJ30" s="147" t="s">
        <v>1080</v>
      </c>
      <c r="CK30" s="147" t="s">
        <v>1080</v>
      </c>
      <c r="CL30" s="147" t="s">
        <v>1080</v>
      </c>
      <c r="CM30" s="147" t="s">
        <v>1080</v>
      </c>
      <c r="CN30" s="147" t="s">
        <v>1080</v>
      </c>
      <c r="CO30" s="147" t="s">
        <v>1080</v>
      </c>
      <c r="CP30" s="147" t="s">
        <v>1080</v>
      </c>
      <c r="CQ30" s="147" t="s">
        <v>1080</v>
      </c>
      <c r="CR30" s="147" t="s">
        <v>1080</v>
      </c>
      <c r="CS30" s="147" t="s">
        <v>1080</v>
      </c>
      <c r="CT30" s="147" t="s">
        <v>1080</v>
      </c>
      <c r="CU30" s="147" t="s">
        <v>1080</v>
      </c>
      <c r="CV30" s="147" t="s">
        <v>1080</v>
      </c>
      <c r="CW30" s="147" t="s">
        <v>1080</v>
      </c>
      <c r="CX30" s="147" t="s">
        <v>1080</v>
      </c>
      <c r="CY30" s="147" t="s">
        <v>1080</v>
      </c>
      <c r="CZ30" s="147" t="s">
        <v>1080</v>
      </c>
      <c r="DA30" s="147" t="s">
        <v>1080</v>
      </c>
      <c r="DB30" s="147" t="s">
        <v>1080</v>
      </c>
      <c r="DC30" s="147" t="s">
        <v>1080</v>
      </c>
      <c r="DD30" s="147" t="s">
        <v>1080</v>
      </c>
      <c r="DE30" s="147" t="s">
        <v>1080</v>
      </c>
      <c r="DF30" s="147" t="s">
        <v>1080</v>
      </c>
      <c r="DG30" s="147" t="s">
        <v>1080</v>
      </c>
      <c r="DH30" s="147" t="s">
        <v>1080</v>
      </c>
      <c r="DI30" s="147" t="s">
        <v>1080</v>
      </c>
      <c r="DJ30" s="147" t="s">
        <v>1080</v>
      </c>
      <c r="DK30" s="147" t="s">
        <v>1080</v>
      </c>
      <c r="DL30" s="147" t="s">
        <v>1080</v>
      </c>
      <c r="DM30" s="147" t="s">
        <v>1080</v>
      </c>
      <c r="DN30" s="147" t="s">
        <v>1080</v>
      </c>
      <c r="DO30" s="147" t="s">
        <v>1080</v>
      </c>
      <c r="DP30" s="147" t="s">
        <v>1080</v>
      </c>
      <c r="DQ30" s="147" t="s">
        <v>1080</v>
      </c>
      <c r="DR30" s="147" t="s">
        <v>1080</v>
      </c>
      <c r="DS30" s="147" t="s">
        <v>1080</v>
      </c>
      <c r="DT30" s="147" t="s">
        <v>1080</v>
      </c>
      <c r="DU30" s="147" t="s">
        <v>1080</v>
      </c>
      <c r="DV30" s="147" t="s">
        <v>1080</v>
      </c>
      <c r="DW30" s="147" t="s">
        <v>1080</v>
      </c>
      <c r="DX30" s="147" t="s">
        <v>1080</v>
      </c>
      <c r="DY30" s="147" t="s">
        <v>1080</v>
      </c>
      <c r="DZ30" s="147" t="s">
        <v>1080</v>
      </c>
      <c r="EA30" s="147" t="s">
        <v>1080</v>
      </c>
      <c r="EB30" s="147" t="s">
        <v>1080</v>
      </c>
      <c r="EC30" s="147" t="s">
        <v>1080</v>
      </c>
      <c r="ED30" s="147" t="s">
        <v>1080</v>
      </c>
      <c r="EE30" s="147" t="s">
        <v>1080</v>
      </c>
      <c r="EF30" s="147" t="s">
        <v>1080</v>
      </c>
      <c r="EG30" s="147" t="s">
        <v>1080</v>
      </c>
      <c r="EH30" s="147" t="s">
        <v>1080</v>
      </c>
      <c r="EI30" s="147" t="s">
        <v>1080</v>
      </c>
      <c r="EJ30" s="147" t="s">
        <v>1080</v>
      </c>
      <c r="EK30" s="147" t="s">
        <v>1080</v>
      </c>
      <c r="EL30" s="147" t="s">
        <v>1080</v>
      </c>
      <c r="EM30" s="147" t="s">
        <v>1080</v>
      </c>
      <c r="EN30" s="147" t="s">
        <v>1080</v>
      </c>
      <c r="EO30" s="147" t="s">
        <v>1080</v>
      </c>
      <c r="EP30" s="147" t="s">
        <v>1080</v>
      </c>
      <c r="EQ30" s="147" t="s">
        <v>1080</v>
      </c>
      <c r="ER30" s="147" t="s">
        <v>1080</v>
      </c>
      <c r="ES30" s="147" t="s">
        <v>1080</v>
      </c>
      <c r="ET30" s="147" t="s">
        <v>1080</v>
      </c>
      <c r="EU30" s="147" t="s">
        <v>1080</v>
      </c>
      <c r="EV30" s="147" t="s">
        <v>1080</v>
      </c>
      <c r="EW30" s="147" t="s">
        <v>1080</v>
      </c>
      <c r="EX30" s="147" t="s">
        <v>1080</v>
      </c>
      <c r="EY30" s="147" t="s">
        <v>1080</v>
      </c>
      <c r="EZ30" s="147" t="s">
        <v>1080</v>
      </c>
      <c r="FA30" s="147" t="s">
        <v>1080</v>
      </c>
      <c r="FB30" s="147" t="s">
        <v>1080</v>
      </c>
      <c r="FC30" s="147" t="s">
        <v>1080</v>
      </c>
      <c r="FD30" s="147" t="s">
        <v>1080</v>
      </c>
      <c r="FE30" s="147" t="s">
        <v>1080</v>
      </c>
      <c r="FF30" s="147" t="s">
        <v>1080</v>
      </c>
      <c r="FG30" s="147" t="s">
        <v>1080</v>
      </c>
      <c r="FH30" s="147" t="s">
        <v>1080</v>
      </c>
      <c r="FI30" s="147" t="s">
        <v>1080</v>
      </c>
      <c r="FJ30" s="147" t="s">
        <v>1080</v>
      </c>
      <c r="FK30" s="147" t="s">
        <v>1080</v>
      </c>
      <c r="FL30" s="147" t="s">
        <v>1080</v>
      </c>
      <c r="FM30" s="147" t="s">
        <v>1080</v>
      </c>
      <c r="FN30" s="147" t="s">
        <v>1080</v>
      </c>
      <c r="FO30" s="147" t="s">
        <v>1080</v>
      </c>
      <c r="FP30" s="147" t="s">
        <v>1080</v>
      </c>
      <c r="FQ30" s="147" t="s">
        <v>1080</v>
      </c>
      <c r="FR30" s="147" t="s">
        <v>1080</v>
      </c>
      <c r="FS30" s="147" t="s">
        <v>1080</v>
      </c>
      <c r="FT30" s="147" t="s">
        <v>1080</v>
      </c>
      <c r="FU30" s="147" t="s">
        <v>1080</v>
      </c>
      <c r="FV30" s="147" t="s">
        <v>1080</v>
      </c>
      <c r="FW30" s="147" t="s">
        <v>1080</v>
      </c>
      <c r="FX30" s="147" t="s">
        <v>1080</v>
      </c>
      <c r="FY30" s="147" t="s">
        <v>1080</v>
      </c>
      <c r="FZ30" s="147" t="s">
        <v>1080</v>
      </c>
      <c r="GA30" s="147" t="s">
        <v>1080</v>
      </c>
      <c r="GB30" s="147" t="s">
        <v>1080</v>
      </c>
      <c r="GC30" s="147" t="s">
        <v>1080</v>
      </c>
      <c r="GD30" s="147" t="s">
        <v>1080</v>
      </c>
      <c r="GE30" s="147" t="s">
        <v>1080</v>
      </c>
      <c r="GF30" s="147" t="s">
        <v>1080</v>
      </c>
      <c r="GG30" s="147" t="s">
        <v>1080</v>
      </c>
      <c r="GH30" s="147" t="s">
        <v>1080</v>
      </c>
      <c r="GI30" s="147" t="s">
        <v>1080</v>
      </c>
      <c r="GJ30" s="147" t="s">
        <v>1080</v>
      </c>
      <c r="GK30" s="147" t="s">
        <v>1080</v>
      </c>
      <c r="GL30" s="147" t="s">
        <v>1080</v>
      </c>
      <c r="GM30" s="147" t="s">
        <v>1080</v>
      </c>
      <c r="GN30" s="147" t="s">
        <v>1080</v>
      </c>
      <c r="GO30" s="147" t="s">
        <v>1080</v>
      </c>
      <c r="GP30" s="147" t="s">
        <v>1080</v>
      </c>
      <c r="GQ30" s="147" t="s">
        <v>1080</v>
      </c>
      <c r="GR30" s="147" t="s">
        <v>1080</v>
      </c>
      <c r="GS30" s="147" t="s">
        <v>1080</v>
      </c>
      <c r="GT30" s="147" t="s">
        <v>1080</v>
      </c>
      <c r="GU30" s="147" t="s">
        <v>1080</v>
      </c>
      <c r="GV30" s="147" t="s">
        <v>1080</v>
      </c>
      <c r="GW30" s="147" t="s">
        <v>1080</v>
      </c>
      <c r="GX30" s="147" t="s">
        <v>1080</v>
      </c>
      <c r="GY30" s="147" t="s">
        <v>1080</v>
      </c>
      <c r="GZ30" s="147" t="s">
        <v>1080</v>
      </c>
      <c r="HA30" s="147" t="s">
        <v>1080</v>
      </c>
      <c r="HB30" s="147" t="s">
        <v>1080</v>
      </c>
      <c r="HC30" s="147" t="s">
        <v>1080</v>
      </c>
      <c r="HD30" s="147" t="s">
        <v>1080</v>
      </c>
      <c r="HE30" s="147" t="s">
        <v>1080</v>
      </c>
      <c r="HF30" s="147" t="s">
        <v>1080</v>
      </c>
      <c r="HG30" s="147" t="s">
        <v>1080</v>
      </c>
      <c r="HH30" s="147" t="s">
        <v>1080</v>
      </c>
      <c r="HI30" s="147" t="s">
        <v>1080</v>
      </c>
      <c r="HJ30" s="147" t="s">
        <v>1080</v>
      </c>
      <c r="HK30" s="147" t="s">
        <v>1080</v>
      </c>
      <c r="HL30" s="147" t="s">
        <v>1080</v>
      </c>
      <c r="HM30" s="147" t="s">
        <v>1080</v>
      </c>
      <c r="HN30" s="147" t="s">
        <v>1080</v>
      </c>
      <c r="HO30" s="147" t="s">
        <v>1080</v>
      </c>
      <c r="HP30" s="147" t="s">
        <v>1080</v>
      </c>
      <c r="HQ30" s="147" t="s">
        <v>1080</v>
      </c>
      <c r="HR30" s="147" t="s">
        <v>1080</v>
      </c>
      <c r="HS30" s="147" t="s">
        <v>1080</v>
      </c>
      <c r="HT30" s="147" t="s">
        <v>1080</v>
      </c>
      <c r="HU30" s="147" t="s">
        <v>1080</v>
      </c>
      <c r="HV30" s="147" t="s">
        <v>1080</v>
      </c>
      <c r="HW30" s="147" t="s">
        <v>1080</v>
      </c>
      <c r="HX30" s="147" t="s">
        <v>1080</v>
      </c>
      <c r="HY30" s="147" t="s">
        <v>1080</v>
      </c>
      <c r="HZ30" s="147" t="s">
        <v>1080</v>
      </c>
      <c r="IA30" s="147" t="s">
        <v>1080</v>
      </c>
      <c r="IB30" s="147" t="s">
        <v>1080</v>
      </c>
      <c r="IC30" s="147" t="s">
        <v>1080</v>
      </c>
      <c r="ID30" s="147" t="s">
        <v>1080</v>
      </c>
      <c r="IE30" s="147" t="s">
        <v>1080</v>
      </c>
      <c r="IF30" s="147" t="s">
        <v>1080</v>
      </c>
      <c r="IG30" s="147" t="s">
        <v>1080</v>
      </c>
      <c r="IH30" s="147" t="s">
        <v>1080</v>
      </c>
      <c r="II30" s="144" t="s">
        <v>1081</v>
      </c>
      <c r="IJ30" s="144" t="s">
        <v>1081</v>
      </c>
      <c r="IK30" s="147" t="s">
        <v>1080</v>
      </c>
      <c r="IL30" s="147" t="s">
        <v>1080</v>
      </c>
      <c r="IM30" s="147" t="s">
        <v>1080</v>
      </c>
      <c r="IN30" s="147" t="s">
        <v>1080</v>
      </c>
      <c r="IO30" s="147" t="s">
        <v>1080</v>
      </c>
      <c r="IP30" s="147" t="s">
        <v>1080</v>
      </c>
      <c r="IQ30" s="147" t="s">
        <v>1080</v>
      </c>
      <c r="IR30" s="147" t="s">
        <v>1080</v>
      </c>
      <c r="IS30" s="147" t="s">
        <v>1080</v>
      </c>
      <c r="IT30" s="147" t="s">
        <v>1080</v>
      </c>
      <c r="IU30" s="147" t="s">
        <v>1080</v>
      </c>
      <c r="IV30" s="144" t="s">
        <v>1081</v>
      </c>
      <c r="IW30" s="147" t="s">
        <v>1080</v>
      </c>
      <c r="IX30" s="144" t="s">
        <v>1081</v>
      </c>
      <c r="IY30" s="147" t="s">
        <v>1080</v>
      </c>
      <c r="IZ30" s="147" t="s">
        <v>1080</v>
      </c>
      <c r="JA30" s="147" t="s">
        <v>1080</v>
      </c>
      <c r="JB30" s="147" t="s">
        <v>1080</v>
      </c>
      <c r="JC30" s="147" t="s">
        <v>1080</v>
      </c>
      <c r="JD30" s="147" t="s">
        <v>1080</v>
      </c>
      <c r="JE30" s="147" t="s">
        <v>1080</v>
      </c>
      <c r="JF30" s="147" t="s">
        <v>1080</v>
      </c>
      <c r="JG30" s="147" t="s">
        <v>1080</v>
      </c>
      <c r="JH30" s="147" t="s">
        <v>1080</v>
      </c>
      <c r="JI30" s="147" t="s">
        <v>1080</v>
      </c>
      <c r="JJ30" s="147" t="s">
        <v>1080</v>
      </c>
      <c r="JK30" s="147" t="s">
        <v>1080</v>
      </c>
      <c r="JL30" s="147" t="s">
        <v>1080</v>
      </c>
      <c r="JM30" s="147" t="s">
        <v>1080</v>
      </c>
      <c r="JN30" s="147" t="s">
        <v>1080</v>
      </c>
      <c r="JO30" s="147" t="s">
        <v>1080</v>
      </c>
      <c r="JP30" s="147" t="s">
        <v>1080</v>
      </c>
      <c r="JQ30" s="147" t="s">
        <v>1080</v>
      </c>
      <c r="JR30" s="147" t="s">
        <v>1080</v>
      </c>
      <c r="JS30" s="147" t="s">
        <v>1080</v>
      </c>
      <c r="JT30" s="147" t="s">
        <v>1080</v>
      </c>
      <c r="JU30" s="147" t="s">
        <v>1080</v>
      </c>
      <c r="JV30" s="147" t="s">
        <v>1080</v>
      </c>
      <c r="JW30" s="147" t="s">
        <v>1080</v>
      </c>
      <c r="JX30" s="147" t="s">
        <v>1080</v>
      </c>
      <c r="JY30" s="147" t="s">
        <v>1080</v>
      </c>
      <c r="JZ30" s="147" t="s">
        <v>1080</v>
      </c>
      <c r="KA30" s="147" t="s">
        <v>1080</v>
      </c>
      <c r="KB30" s="147" t="s">
        <v>1080</v>
      </c>
      <c r="KC30" s="147" t="s">
        <v>1080</v>
      </c>
      <c r="KD30" s="147" t="s">
        <v>1080</v>
      </c>
      <c r="KE30" s="147" t="s">
        <v>1080</v>
      </c>
    </row>
    <row r="31" spans="1:291" ht="12">
      <c r="A31" s="547">
        <v>202011</v>
      </c>
      <c r="B31" s="546" t="s">
        <v>923</v>
      </c>
      <c r="C31" s="29">
        <v>834.85</v>
      </c>
      <c r="D31" s="30">
        <v>384202</v>
      </c>
      <c r="E31" s="37">
        <v>13.5</v>
      </c>
      <c r="F31" s="37">
        <v>59.8</v>
      </c>
      <c r="G31" s="37">
        <v>26.7</v>
      </c>
      <c r="H31" s="38">
        <v>18938</v>
      </c>
      <c r="I31" s="38">
        <v>39833</v>
      </c>
      <c r="J31" s="38">
        <v>62550</v>
      </c>
      <c r="K31" s="39">
        <v>53945</v>
      </c>
      <c r="L31" s="32">
        <v>156130</v>
      </c>
      <c r="M31" s="32">
        <v>3390</v>
      </c>
      <c r="N31" s="32">
        <v>11191</v>
      </c>
      <c r="O31" s="32">
        <v>11219</v>
      </c>
      <c r="P31" s="38">
        <v>377187</v>
      </c>
      <c r="Q31" s="40">
        <v>381511</v>
      </c>
      <c r="R31" s="40">
        <v>397717</v>
      </c>
      <c r="S31" s="39">
        <v>1215851</v>
      </c>
      <c r="T31" s="39">
        <v>1591717</v>
      </c>
      <c r="U31" s="39">
        <v>521475</v>
      </c>
      <c r="V31" s="40">
        <v>967267</v>
      </c>
      <c r="W31" s="40" t="s">
        <v>534</v>
      </c>
      <c r="X31" s="40">
        <v>44</v>
      </c>
      <c r="Y31" s="40">
        <v>48</v>
      </c>
      <c r="Z31" s="41">
        <v>9250</v>
      </c>
      <c r="AA31" s="41">
        <v>7101.47</v>
      </c>
      <c r="AB31" s="40">
        <v>1008.93</v>
      </c>
      <c r="AC31" s="40">
        <v>2734</v>
      </c>
      <c r="AD31" s="39">
        <v>286211</v>
      </c>
      <c r="AE31" s="39">
        <v>2173</v>
      </c>
      <c r="AF31" s="40">
        <v>29</v>
      </c>
      <c r="AG31" s="40">
        <v>4014</v>
      </c>
      <c r="AH31" s="40">
        <v>55</v>
      </c>
      <c r="AI31" s="40">
        <v>20518</v>
      </c>
      <c r="AJ31" s="39">
        <v>1176</v>
      </c>
      <c r="AK31" s="39">
        <v>92</v>
      </c>
      <c r="AL31" s="40">
        <v>24</v>
      </c>
      <c r="AM31" s="40">
        <v>10149</v>
      </c>
      <c r="AN31" s="39">
        <v>776</v>
      </c>
      <c r="AO31" s="39">
        <v>2</v>
      </c>
      <c r="AP31" s="39">
        <v>386</v>
      </c>
      <c r="AQ31" s="39">
        <v>11</v>
      </c>
      <c r="AR31" s="89">
        <v>92</v>
      </c>
      <c r="AS31" s="42">
        <v>94.5</v>
      </c>
      <c r="AT31" s="40">
        <v>117.8</v>
      </c>
      <c r="AU31" s="40">
        <v>106.5</v>
      </c>
      <c r="AV31" s="40">
        <v>9</v>
      </c>
      <c r="AW31" s="43">
        <v>6</v>
      </c>
      <c r="AX31" s="43">
        <v>9</v>
      </c>
      <c r="AY31" s="40">
        <v>9</v>
      </c>
      <c r="AZ31" s="40">
        <v>0</v>
      </c>
      <c r="BA31" s="43">
        <v>0</v>
      </c>
      <c r="BB31" s="43">
        <v>0</v>
      </c>
      <c r="BC31" s="40">
        <v>5</v>
      </c>
      <c r="BD31" s="40">
        <v>36080</v>
      </c>
      <c r="BE31" s="40">
        <v>1</v>
      </c>
      <c r="BF31" s="40">
        <v>42944</v>
      </c>
      <c r="BG31" s="40">
        <v>1</v>
      </c>
      <c r="BH31" s="40">
        <v>37900</v>
      </c>
      <c r="BI31" s="40">
        <v>11</v>
      </c>
      <c r="BJ31" s="40">
        <v>10439</v>
      </c>
      <c r="BK31" s="44">
        <v>56.1</v>
      </c>
      <c r="BL31" s="40">
        <v>3</v>
      </c>
      <c r="BM31" s="40">
        <v>2</v>
      </c>
      <c r="BN31" s="40">
        <v>1112</v>
      </c>
      <c r="BO31" s="40">
        <v>3591</v>
      </c>
      <c r="BP31" s="144" t="s">
        <v>1081</v>
      </c>
      <c r="BQ31" s="45">
        <v>1.04</v>
      </c>
      <c r="BR31" s="44">
        <v>38.299999999999997</v>
      </c>
      <c r="BS31" s="45">
        <v>4.3600000000000003</v>
      </c>
      <c r="BT31" s="42">
        <v>65.239999999999995</v>
      </c>
      <c r="BU31" s="40">
        <v>26</v>
      </c>
      <c r="BV31" s="40">
        <v>5295</v>
      </c>
      <c r="BW31" s="40">
        <v>295</v>
      </c>
      <c r="BX31" s="40">
        <v>897</v>
      </c>
      <c r="BY31" s="40">
        <v>3921</v>
      </c>
      <c r="BZ31" s="40">
        <v>1089</v>
      </c>
      <c r="CA31" s="40">
        <v>491</v>
      </c>
      <c r="CB31" s="40">
        <v>601</v>
      </c>
      <c r="CC31" s="45">
        <v>1.5</v>
      </c>
      <c r="CD31" s="45" t="s">
        <v>534</v>
      </c>
      <c r="CE31" s="40">
        <v>2</v>
      </c>
      <c r="CF31" s="40">
        <v>10</v>
      </c>
      <c r="CG31" s="40">
        <v>13</v>
      </c>
      <c r="CH31" s="40">
        <v>2</v>
      </c>
      <c r="CI31" s="40">
        <v>150</v>
      </c>
      <c r="CJ31" s="40">
        <v>37</v>
      </c>
      <c r="CK31" s="40">
        <v>1882</v>
      </c>
      <c r="CL31" s="40">
        <v>13</v>
      </c>
      <c r="CM31" s="40">
        <v>1241</v>
      </c>
      <c r="CN31" s="40">
        <v>38</v>
      </c>
      <c r="CO31" s="40">
        <v>634</v>
      </c>
      <c r="CP31" s="40">
        <v>17</v>
      </c>
      <c r="CQ31" s="40">
        <v>171</v>
      </c>
      <c r="CR31" s="40">
        <v>7</v>
      </c>
      <c r="CS31" s="40">
        <v>175</v>
      </c>
      <c r="CT31" s="40">
        <v>12469</v>
      </c>
      <c r="CU31" s="40">
        <v>1449</v>
      </c>
      <c r="CV31" s="40">
        <v>2853</v>
      </c>
      <c r="CW31" s="40">
        <v>1207815.6569999999</v>
      </c>
      <c r="CX31" s="40">
        <v>314364.462</v>
      </c>
      <c r="CY31" s="40">
        <v>761657.821</v>
      </c>
      <c r="CZ31" s="40">
        <v>102280</v>
      </c>
      <c r="DA31" s="40">
        <v>16</v>
      </c>
      <c r="DB31" s="40">
        <v>19859</v>
      </c>
      <c r="DC31" s="40">
        <v>2737</v>
      </c>
      <c r="DD31" s="40">
        <v>1908</v>
      </c>
      <c r="DE31" s="40">
        <v>1269</v>
      </c>
      <c r="DF31" s="40">
        <v>2174</v>
      </c>
      <c r="DG31" s="40">
        <v>19679</v>
      </c>
      <c r="DH31" s="53">
        <v>17139</v>
      </c>
      <c r="DI31" s="90">
        <v>3151</v>
      </c>
      <c r="DJ31" s="90">
        <v>3525</v>
      </c>
      <c r="DK31" s="90">
        <v>431</v>
      </c>
      <c r="DL31" s="90">
        <v>280</v>
      </c>
      <c r="DM31" s="90">
        <v>7</v>
      </c>
      <c r="DN31" s="90">
        <v>1694</v>
      </c>
      <c r="DO31" s="90">
        <v>50</v>
      </c>
      <c r="DP31" s="90">
        <v>15295</v>
      </c>
      <c r="DQ31" s="40">
        <v>86</v>
      </c>
      <c r="DR31" s="40">
        <v>8515</v>
      </c>
      <c r="DS31" s="40">
        <v>8183</v>
      </c>
      <c r="DT31" s="40">
        <v>0</v>
      </c>
      <c r="DU31" s="40">
        <v>1058</v>
      </c>
      <c r="DV31" s="40">
        <v>83</v>
      </c>
      <c r="DW31" s="40">
        <v>53</v>
      </c>
      <c r="DX31" s="46">
        <v>29.7</v>
      </c>
      <c r="DY31" s="40">
        <v>50</v>
      </c>
      <c r="DZ31" s="40">
        <v>131</v>
      </c>
      <c r="EA31" s="40">
        <v>1475</v>
      </c>
      <c r="EB31" s="41">
        <v>334</v>
      </c>
      <c r="EC31" s="41">
        <v>121</v>
      </c>
      <c r="ED31" s="41">
        <v>2924</v>
      </c>
      <c r="EE31" s="41">
        <v>3057</v>
      </c>
      <c r="EF31" s="44">
        <v>95</v>
      </c>
      <c r="EG31" s="44">
        <v>95.3</v>
      </c>
      <c r="EH31" s="41">
        <v>115</v>
      </c>
      <c r="EI31" s="42">
        <v>7.9</v>
      </c>
      <c r="EJ31" s="41">
        <v>89693</v>
      </c>
      <c r="EK31" s="44">
        <v>46.4</v>
      </c>
      <c r="EL31" s="41">
        <v>323735</v>
      </c>
      <c r="EM31" s="45">
        <v>3</v>
      </c>
      <c r="EN31" s="40">
        <v>661</v>
      </c>
      <c r="EO31" s="40">
        <v>7</v>
      </c>
      <c r="EP31" s="56">
        <v>7098</v>
      </c>
      <c r="EQ31" s="40">
        <v>123</v>
      </c>
      <c r="ER31" s="40">
        <v>2497</v>
      </c>
      <c r="ES31" s="40">
        <v>100</v>
      </c>
      <c r="ET31" s="40">
        <v>133640</v>
      </c>
      <c r="EU31" s="40">
        <v>5032</v>
      </c>
      <c r="EV31" s="40">
        <v>632</v>
      </c>
      <c r="EW31" s="40">
        <v>114846</v>
      </c>
      <c r="EX31" s="40">
        <v>89912</v>
      </c>
      <c r="EY31" s="40">
        <v>19734</v>
      </c>
      <c r="EZ31" s="40">
        <v>5200</v>
      </c>
      <c r="FA31" s="40">
        <v>13762</v>
      </c>
      <c r="FB31" s="42">
        <v>28.4</v>
      </c>
      <c r="FC31" s="40">
        <v>196</v>
      </c>
      <c r="FD31" s="42">
        <v>7.5</v>
      </c>
      <c r="FE31" s="40">
        <v>8462</v>
      </c>
      <c r="FF31" s="40">
        <v>58</v>
      </c>
      <c r="FG31" s="40">
        <v>124</v>
      </c>
      <c r="FH31" s="40">
        <v>744</v>
      </c>
      <c r="FI31" s="48">
        <v>21</v>
      </c>
      <c r="FJ31" s="48">
        <v>514</v>
      </c>
      <c r="FK31" s="45">
        <v>64.36</v>
      </c>
      <c r="FL31" s="42">
        <v>99.9</v>
      </c>
      <c r="FM31" s="42">
        <v>90.8</v>
      </c>
      <c r="FN31" s="42">
        <v>91.9</v>
      </c>
      <c r="FO31" s="46">
        <v>31.7</v>
      </c>
      <c r="FP31" s="40">
        <v>200</v>
      </c>
      <c r="FQ31" s="40">
        <v>18</v>
      </c>
      <c r="FR31" s="40">
        <v>116</v>
      </c>
      <c r="FS31" s="40">
        <v>1967</v>
      </c>
      <c r="FT31" s="40">
        <v>17</v>
      </c>
      <c r="FU31" s="40">
        <v>3210</v>
      </c>
      <c r="FV31" s="40">
        <v>2751</v>
      </c>
      <c r="FW31" s="40">
        <v>3</v>
      </c>
      <c r="FX31" s="40">
        <v>10297100</v>
      </c>
      <c r="FY31" s="40">
        <v>6056</v>
      </c>
      <c r="FZ31" s="40" t="s">
        <v>534</v>
      </c>
      <c r="GA31" s="40" t="s">
        <v>534</v>
      </c>
      <c r="GB31" s="40">
        <v>19483</v>
      </c>
      <c r="GC31" s="40">
        <v>128</v>
      </c>
      <c r="GD31" s="40">
        <v>3308</v>
      </c>
      <c r="GE31" s="40">
        <v>16047</v>
      </c>
      <c r="GF31" s="40">
        <v>179647</v>
      </c>
      <c r="GG31" s="40">
        <v>1951</v>
      </c>
      <c r="GH31" s="40">
        <v>36670</v>
      </c>
      <c r="GI31" s="40">
        <v>141026</v>
      </c>
      <c r="GJ31" s="40">
        <v>1116</v>
      </c>
      <c r="GK31" s="40">
        <v>9127</v>
      </c>
      <c r="GL31" s="40">
        <v>719447</v>
      </c>
      <c r="GM31" s="40">
        <v>2558</v>
      </c>
      <c r="GN31" s="40">
        <v>18195</v>
      </c>
      <c r="GO31" s="40">
        <v>371953</v>
      </c>
      <c r="GP31" s="40">
        <v>528</v>
      </c>
      <c r="GQ31" s="40">
        <v>18998</v>
      </c>
      <c r="GR31" s="39">
        <v>420975.7</v>
      </c>
      <c r="GS31" s="40">
        <v>518</v>
      </c>
      <c r="GT31" s="90">
        <v>13128</v>
      </c>
      <c r="GU31" s="90">
        <v>219243</v>
      </c>
      <c r="GV31" s="48">
        <v>118.69</v>
      </c>
      <c r="GW31" s="90" t="s">
        <v>534</v>
      </c>
      <c r="GX31" s="40">
        <v>13496</v>
      </c>
      <c r="GY31" s="40">
        <v>6277</v>
      </c>
      <c r="GZ31" s="34">
        <v>245</v>
      </c>
      <c r="HA31" s="40">
        <v>879</v>
      </c>
      <c r="HB31" s="40">
        <v>4367276</v>
      </c>
      <c r="HC31" s="40">
        <v>20229899</v>
      </c>
      <c r="HD31" s="40">
        <v>1989779</v>
      </c>
      <c r="HE31" s="40">
        <v>3557517</v>
      </c>
      <c r="HF31" s="40">
        <v>311618</v>
      </c>
      <c r="HG31" s="40">
        <v>7514</v>
      </c>
      <c r="HH31" s="103">
        <v>2617</v>
      </c>
      <c r="HI31" s="40">
        <v>261440</v>
      </c>
      <c r="HJ31" s="40">
        <v>149180</v>
      </c>
      <c r="HK31" s="32">
        <v>39158</v>
      </c>
      <c r="HL31" s="32">
        <v>8043777</v>
      </c>
      <c r="HM31" s="32">
        <v>93311</v>
      </c>
      <c r="HN31" s="32">
        <v>179</v>
      </c>
      <c r="HO31" s="32">
        <v>26</v>
      </c>
      <c r="HP31" s="32">
        <v>43</v>
      </c>
      <c r="HQ31" s="32">
        <v>0</v>
      </c>
      <c r="HR31" s="32">
        <v>73888</v>
      </c>
      <c r="HS31" s="40">
        <v>228516</v>
      </c>
      <c r="HT31" s="38">
        <v>6020</v>
      </c>
      <c r="HU31" s="53">
        <v>0</v>
      </c>
      <c r="HV31" s="45">
        <v>48.43</v>
      </c>
      <c r="HW31" s="40">
        <v>253351</v>
      </c>
      <c r="HX31" s="58">
        <v>0.28999999999999998</v>
      </c>
      <c r="HY31" s="45">
        <v>5.85</v>
      </c>
      <c r="HZ31" s="45">
        <v>5.25</v>
      </c>
      <c r="IA31" s="40">
        <v>917</v>
      </c>
      <c r="IB31" s="40">
        <v>908.5</v>
      </c>
      <c r="IC31" s="40">
        <v>46512</v>
      </c>
      <c r="ID31" s="42">
        <v>95</v>
      </c>
      <c r="IE31" s="42" t="s">
        <v>632</v>
      </c>
      <c r="IF31" s="42">
        <v>81.7</v>
      </c>
      <c r="IG31" s="42" t="s">
        <v>632</v>
      </c>
      <c r="IH31" s="42" t="s">
        <v>632</v>
      </c>
      <c r="II31" s="144" t="s">
        <v>1081</v>
      </c>
      <c r="IJ31" s="144" t="s">
        <v>1081</v>
      </c>
      <c r="IK31" s="42">
        <v>96.4</v>
      </c>
      <c r="IL31" s="122">
        <v>0.69</v>
      </c>
      <c r="IM31" s="99">
        <v>84.9</v>
      </c>
      <c r="IN31" s="123">
        <v>8.1</v>
      </c>
      <c r="IO31" s="99">
        <v>2.1</v>
      </c>
      <c r="IP31" s="36">
        <v>133330961</v>
      </c>
      <c r="IQ31" s="124">
        <v>48.6</v>
      </c>
      <c r="IR31" s="124">
        <v>44.2</v>
      </c>
      <c r="IS31" s="62" t="s">
        <v>534</v>
      </c>
      <c r="IT31" s="62" t="s">
        <v>534</v>
      </c>
      <c r="IU31" s="124">
        <v>20.100000000000001</v>
      </c>
      <c r="IV31" s="144" t="s">
        <v>1081</v>
      </c>
      <c r="IW31" s="36">
        <v>2843</v>
      </c>
      <c r="IX31" s="144" t="s">
        <v>1081</v>
      </c>
      <c r="IY31" s="124">
        <v>32</v>
      </c>
      <c r="IZ31" s="98">
        <v>73823</v>
      </c>
      <c r="JA31" s="98">
        <v>947</v>
      </c>
      <c r="JB31" s="98">
        <v>995</v>
      </c>
      <c r="JC31" s="98">
        <v>5743</v>
      </c>
      <c r="JD31" s="98">
        <v>7361</v>
      </c>
      <c r="JE31" s="98">
        <v>8254</v>
      </c>
      <c r="JF31" s="98">
        <v>10194</v>
      </c>
      <c r="JG31" s="98">
        <v>9968</v>
      </c>
      <c r="JH31" s="98">
        <v>9848</v>
      </c>
      <c r="JI31" s="98">
        <v>9103</v>
      </c>
      <c r="JJ31" s="98">
        <v>8933</v>
      </c>
      <c r="JK31" s="98">
        <v>7919</v>
      </c>
      <c r="JL31" s="98">
        <v>4521</v>
      </c>
      <c r="JM31" s="98">
        <v>2784</v>
      </c>
      <c r="JN31" s="98">
        <v>1888</v>
      </c>
      <c r="JO31" s="98">
        <v>1231</v>
      </c>
      <c r="JP31" s="98">
        <v>552</v>
      </c>
      <c r="JQ31" s="98">
        <v>8176</v>
      </c>
      <c r="JR31" s="98">
        <v>7433</v>
      </c>
      <c r="JS31" s="98">
        <v>9318</v>
      </c>
      <c r="JT31" s="98">
        <v>11841</v>
      </c>
      <c r="JU31" s="98">
        <v>14218</v>
      </c>
      <c r="JV31" s="98">
        <v>12885</v>
      </c>
      <c r="JW31" s="98">
        <v>12129</v>
      </c>
      <c r="JX31" s="98">
        <v>11573</v>
      </c>
      <c r="JY31" s="98">
        <v>12562</v>
      </c>
      <c r="JZ31" s="98">
        <v>14247</v>
      </c>
      <c r="KA31" s="98">
        <v>11798</v>
      </c>
      <c r="KB31" s="98">
        <v>10218</v>
      </c>
      <c r="KC31" s="98">
        <v>9425</v>
      </c>
      <c r="KD31" s="98">
        <v>8593</v>
      </c>
      <c r="KE31" s="98">
        <v>9234</v>
      </c>
    </row>
    <row r="32" spans="1:291" ht="12">
      <c r="A32" s="547">
        <v>210005</v>
      </c>
      <c r="B32" s="2" t="s">
        <v>925</v>
      </c>
      <c r="C32" s="29">
        <v>202.89</v>
      </c>
      <c r="D32" s="30">
        <v>415113</v>
      </c>
      <c r="E32" s="37">
        <v>13.2</v>
      </c>
      <c r="F32" s="37">
        <v>60.8</v>
      </c>
      <c r="G32" s="37">
        <v>26</v>
      </c>
      <c r="H32" s="32">
        <v>20535</v>
      </c>
      <c r="I32" s="32">
        <v>42752</v>
      </c>
      <c r="J32" s="32">
        <v>67225</v>
      </c>
      <c r="K32" s="40">
        <v>51411</v>
      </c>
      <c r="L32" s="32">
        <v>173006</v>
      </c>
      <c r="M32" s="32">
        <v>8272</v>
      </c>
      <c r="N32" s="32">
        <v>14872</v>
      </c>
      <c r="O32" s="32">
        <v>15867</v>
      </c>
      <c r="P32" s="38">
        <v>408911</v>
      </c>
      <c r="Q32" s="32">
        <v>413136</v>
      </c>
      <c r="R32" s="32">
        <v>428926</v>
      </c>
      <c r="S32" s="40">
        <v>1196890</v>
      </c>
      <c r="T32" s="40">
        <v>1318166</v>
      </c>
      <c r="U32" s="40">
        <v>431110</v>
      </c>
      <c r="V32" s="40">
        <v>536973</v>
      </c>
      <c r="W32" s="40">
        <v>21</v>
      </c>
      <c r="X32" s="40">
        <v>75</v>
      </c>
      <c r="Y32" s="40">
        <v>55</v>
      </c>
      <c r="Z32" s="40">
        <v>13539</v>
      </c>
      <c r="AA32" s="29">
        <v>2671.68</v>
      </c>
      <c r="AB32" s="45">
        <v>1166.99</v>
      </c>
      <c r="AC32" s="40">
        <v>6030</v>
      </c>
      <c r="AD32" s="40">
        <v>250683</v>
      </c>
      <c r="AE32" s="40">
        <v>708</v>
      </c>
      <c r="AF32" s="40">
        <v>42</v>
      </c>
      <c r="AG32" s="40">
        <v>7179</v>
      </c>
      <c r="AH32" s="40">
        <v>47</v>
      </c>
      <c r="AI32" s="40">
        <v>21214</v>
      </c>
      <c r="AJ32" s="40">
        <v>1621</v>
      </c>
      <c r="AK32" s="40">
        <v>108</v>
      </c>
      <c r="AL32" s="40">
        <v>22</v>
      </c>
      <c r="AM32" s="40">
        <v>11109</v>
      </c>
      <c r="AN32" s="40">
        <v>793</v>
      </c>
      <c r="AO32" s="40">
        <v>3</v>
      </c>
      <c r="AP32" s="40">
        <v>330</v>
      </c>
      <c r="AQ32" s="40">
        <v>39</v>
      </c>
      <c r="AR32" s="40">
        <v>86</v>
      </c>
      <c r="AS32" s="42">
        <v>89.1</v>
      </c>
      <c r="AT32" s="40">
        <v>126.2</v>
      </c>
      <c r="AU32" s="40">
        <v>113.1</v>
      </c>
      <c r="AV32" s="40">
        <v>70</v>
      </c>
      <c r="AW32" s="40">
        <v>21</v>
      </c>
      <c r="AX32" s="40">
        <v>25</v>
      </c>
      <c r="AY32" s="40">
        <v>2</v>
      </c>
      <c r="AZ32" s="40">
        <v>2</v>
      </c>
      <c r="BA32" s="40">
        <v>0</v>
      </c>
      <c r="BB32" s="40">
        <v>3</v>
      </c>
      <c r="BC32" s="40">
        <v>10</v>
      </c>
      <c r="BD32" s="40">
        <v>24881</v>
      </c>
      <c r="BE32" s="40" t="s">
        <v>534</v>
      </c>
      <c r="BF32" s="40" t="s">
        <v>534</v>
      </c>
      <c r="BG32" s="40">
        <v>3</v>
      </c>
      <c r="BH32" s="40">
        <v>34800</v>
      </c>
      <c r="BI32" s="40">
        <v>3</v>
      </c>
      <c r="BJ32" s="40">
        <v>2008</v>
      </c>
      <c r="BK32" s="42">
        <v>52.3</v>
      </c>
      <c r="BL32" s="40">
        <v>4</v>
      </c>
      <c r="BM32" s="40">
        <v>4</v>
      </c>
      <c r="BN32" s="40">
        <v>2021</v>
      </c>
      <c r="BO32" s="40">
        <v>10129</v>
      </c>
      <c r="BP32" s="144" t="s">
        <v>1081</v>
      </c>
      <c r="BQ32" s="45">
        <v>1.32</v>
      </c>
      <c r="BR32" s="42">
        <v>32.200000000000003</v>
      </c>
      <c r="BS32" s="45">
        <v>5.88</v>
      </c>
      <c r="BT32" s="42">
        <v>61.4</v>
      </c>
      <c r="BU32" s="40">
        <v>32</v>
      </c>
      <c r="BV32" s="40">
        <v>6700</v>
      </c>
      <c r="BW32" s="40">
        <v>407</v>
      </c>
      <c r="BX32" s="40">
        <v>1572</v>
      </c>
      <c r="BY32" s="40">
        <v>4136</v>
      </c>
      <c r="BZ32" s="40">
        <v>1234</v>
      </c>
      <c r="CA32" s="40">
        <v>373</v>
      </c>
      <c r="CB32" s="40">
        <v>712</v>
      </c>
      <c r="CC32" s="58">
        <v>1.34</v>
      </c>
      <c r="CD32" s="40" t="s">
        <v>534</v>
      </c>
      <c r="CE32" s="40">
        <v>4</v>
      </c>
      <c r="CF32" s="40">
        <v>170</v>
      </c>
      <c r="CG32" s="40">
        <v>9</v>
      </c>
      <c r="CH32" s="40">
        <v>2</v>
      </c>
      <c r="CI32" s="40">
        <v>200</v>
      </c>
      <c r="CJ32" s="40">
        <v>20</v>
      </c>
      <c r="CK32" s="40">
        <v>1577</v>
      </c>
      <c r="CL32" s="40">
        <v>15</v>
      </c>
      <c r="CM32" s="40">
        <v>1335</v>
      </c>
      <c r="CN32" s="40">
        <v>53</v>
      </c>
      <c r="CO32" s="40">
        <v>840</v>
      </c>
      <c r="CP32" s="40">
        <v>16</v>
      </c>
      <c r="CQ32" s="40">
        <v>165</v>
      </c>
      <c r="CR32" s="40">
        <v>16</v>
      </c>
      <c r="CS32" s="40">
        <v>400</v>
      </c>
      <c r="CT32" s="40">
        <v>12411</v>
      </c>
      <c r="CU32" s="40">
        <v>1435</v>
      </c>
      <c r="CV32" s="40">
        <v>2745</v>
      </c>
      <c r="CW32" s="40">
        <v>1200267.865</v>
      </c>
      <c r="CX32" s="40">
        <v>298462.87699999998</v>
      </c>
      <c r="CY32" s="40">
        <v>708516.076</v>
      </c>
      <c r="CZ32" s="40">
        <v>108260</v>
      </c>
      <c r="DA32" s="40">
        <v>18</v>
      </c>
      <c r="DB32" s="40">
        <v>19801</v>
      </c>
      <c r="DC32" s="40">
        <v>1878</v>
      </c>
      <c r="DD32" s="40">
        <v>1850</v>
      </c>
      <c r="DE32" s="40">
        <v>232</v>
      </c>
      <c r="DF32" s="40">
        <v>1626</v>
      </c>
      <c r="DG32" s="40">
        <v>28414</v>
      </c>
      <c r="DH32" s="32">
        <v>17202</v>
      </c>
      <c r="DI32" s="40">
        <v>3393</v>
      </c>
      <c r="DJ32" s="40">
        <v>2813</v>
      </c>
      <c r="DK32" s="40">
        <v>178</v>
      </c>
      <c r="DL32" s="40">
        <v>429</v>
      </c>
      <c r="DM32" s="40">
        <v>24</v>
      </c>
      <c r="DN32" s="40">
        <v>1660</v>
      </c>
      <c r="DO32" s="40">
        <v>31</v>
      </c>
      <c r="DP32" s="40">
        <v>11431</v>
      </c>
      <c r="DQ32" s="40">
        <v>46</v>
      </c>
      <c r="DR32" s="40">
        <v>5345</v>
      </c>
      <c r="DS32" s="40">
        <v>5081</v>
      </c>
      <c r="DT32" s="40">
        <v>0</v>
      </c>
      <c r="DU32" s="40">
        <v>599</v>
      </c>
      <c r="DV32" s="40">
        <v>30</v>
      </c>
      <c r="DW32" s="40">
        <v>29</v>
      </c>
      <c r="DX32" s="91">
        <v>20.78</v>
      </c>
      <c r="DY32" s="40">
        <v>46</v>
      </c>
      <c r="DZ32" s="40">
        <v>168</v>
      </c>
      <c r="EA32" s="40">
        <v>1628</v>
      </c>
      <c r="EB32" s="40">
        <v>990</v>
      </c>
      <c r="EC32" s="40">
        <v>68</v>
      </c>
      <c r="ED32" s="40">
        <v>3037</v>
      </c>
      <c r="EE32" s="40">
        <v>3290</v>
      </c>
      <c r="EF32" s="42">
        <v>86.6</v>
      </c>
      <c r="EG32" s="42">
        <v>92.7</v>
      </c>
      <c r="EH32" s="40">
        <v>88</v>
      </c>
      <c r="EI32" s="42">
        <v>15.9</v>
      </c>
      <c r="EJ32" s="40">
        <v>118284</v>
      </c>
      <c r="EK32" s="42">
        <v>34.4</v>
      </c>
      <c r="EL32" s="40">
        <v>332467</v>
      </c>
      <c r="EM32" s="45">
        <v>3.3</v>
      </c>
      <c r="EN32" s="40">
        <v>627</v>
      </c>
      <c r="EO32" s="40">
        <v>28</v>
      </c>
      <c r="EP32" s="66">
        <v>4621</v>
      </c>
      <c r="EQ32" s="40">
        <v>277</v>
      </c>
      <c r="ER32" s="40">
        <v>2303</v>
      </c>
      <c r="ES32" s="40">
        <v>100</v>
      </c>
      <c r="ET32" s="40">
        <v>152151</v>
      </c>
      <c r="EU32" s="40">
        <v>6470</v>
      </c>
      <c r="EV32" s="40">
        <v>304</v>
      </c>
      <c r="EW32" s="40">
        <v>133490</v>
      </c>
      <c r="EX32" s="40">
        <v>119099</v>
      </c>
      <c r="EY32" s="40">
        <v>11155</v>
      </c>
      <c r="EZ32" s="40">
        <v>3236</v>
      </c>
      <c r="FA32" s="40">
        <v>12191</v>
      </c>
      <c r="FB32" s="42">
        <v>15.9</v>
      </c>
      <c r="FC32" s="40">
        <v>381</v>
      </c>
      <c r="FD32" s="42">
        <v>9</v>
      </c>
      <c r="FE32" s="40">
        <v>5484</v>
      </c>
      <c r="FF32" s="40">
        <v>36</v>
      </c>
      <c r="FG32" s="40">
        <v>568</v>
      </c>
      <c r="FH32" s="40">
        <v>427</v>
      </c>
      <c r="FI32" s="62">
        <v>21</v>
      </c>
      <c r="FJ32" s="62">
        <v>699</v>
      </c>
      <c r="FK32" s="45">
        <v>62.47</v>
      </c>
      <c r="FL32" s="42">
        <v>85.6</v>
      </c>
      <c r="FM32" s="42">
        <v>77</v>
      </c>
      <c r="FN32" s="42">
        <v>91.6</v>
      </c>
      <c r="FO32" s="42">
        <v>24.8</v>
      </c>
      <c r="FP32" s="40">
        <v>147</v>
      </c>
      <c r="FQ32" s="40">
        <v>15</v>
      </c>
      <c r="FR32" s="40">
        <v>83</v>
      </c>
      <c r="FS32" s="40">
        <v>2352</v>
      </c>
      <c r="FT32" s="40">
        <v>20</v>
      </c>
      <c r="FU32" s="40">
        <v>5363</v>
      </c>
      <c r="FV32" s="40">
        <v>3306</v>
      </c>
      <c r="FW32" s="40">
        <v>5</v>
      </c>
      <c r="FX32" s="40">
        <v>7672234</v>
      </c>
      <c r="FY32" s="40">
        <v>3789</v>
      </c>
      <c r="FZ32" s="40">
        <v>45945889</v>
      </c>
      <c r="GA32" s="40">
        <v>12749951</v>
      </c>
      <c r="GB32" s="40">
        <v>22138</v>
      </c>
      <c r="GC32" s="40">
        <v>44</v>
      </c>
      <c r="GD32" s="40">
        <v>3675</v>
      </c>
      <c r="GE32" s="40">
        <v>18419</v>
      </c>
      <c r="GF32" s="40">
        <v>196155</v>
      </c>
      <c r="GG32" s="40">
        <v>790</v>
      </c>
      <c r="GH32" s="40">
        <v>30582</v>
      </c>
      <c r="GI32" s="40">
        <v>164783</v>
      </c>
      <c r="GJ32" s="40">
        <v>1663</v>
      </c>
      <c r="GK32" s="40">
        <v>15175</v>
      </c>
      <c r="GL32" s="40">
        <v>959577</v>
      </c>
      <c r="GM32" s="40">
        <v>3019</v>
      </c>
      <c r="GN32" s="40">
        <v>20115</v>
      </c>
      <c r="GO32" s="40">
        <v>373671</v>
      </c>
      <c r="GP32" s="40">
        <v>628</v>
      </c>
      <c r="GQ32" s="40">
        <v>11672</v>
      </c>
      <c r="GR32" s="39">
        <v>243850.84</v>
      </c>
      <c r="GS32" s="40">
        <v>627</v>
      </c>
      <c r="GT32" s="40">
        <v>11672</v>
      </c>
      <c r="GU32" s="40">
        <v>243850</v>
      </c>
      <c r="GV32" s="59">
        <v>39.79</v>
      </c>
      <c r="GW32" s="40">
        <v>6387.38</v>
      </c>
      <c r="GX32" s="40">
        <v>6751</v>
      </c>
      <c r="GY32" s="40">
        <v>3835</v>
      </c>
      <c r="GZ32" s="34">
        <v>138</v>
      </c>
      <c r="HA32" s="40">
        <v>3</v>
      </c>
      <c r="HB32" s="40">
        <v>2517800</v>
      </c>
      <c r="HC32" s="40">
        <v>14468721</v>
      </c>
      <c r="HD32" s="40">
        <v>1289627</v>
      </c>
      <c r="HE32" s="40">
        <v>2426649</v>
      </c>
      <c r="HF32" s="40">
        <v>313811</v>
      </c>
      <c r="HG32" s="40">
        <v>10028</v>
      </c>
      <c r="HH32" s="40">
        <v>11558</v>
      </c>
      <c r="HI32" s="40">
        <v>316200</v>
      </c>
      <c r="HJ32" s="40">
        <v>189390</v>
      </c>
      <c r="HK32" s="32" t="s">
        <v>534</v>
      </c>
      <c r="HL32" s="32">
        <v>17016211</v>
      </c>
      <c r="HM32" s="32">
        <v>0</v>
      </c>
      <c r="HN32" s="32">
        <v>321</v>
      </c>
      <c r="HO32" s="32">
        <v>0</v>
      </c>
      <c r="HP32" s="32">
        <v>101</v>
      </c>
      <c r="HQ32" s="32">
        <v>0</v>
      </c>
      <c r="HR32" s="32">
        <v>229512</v>
      </c>
      <c r="HS32" s="32">
        <v>240659</v>
      </c>
      <c r="HT32" s="32">
        <v>0</v>
      </c>
      <c r="HU32" s="40">
        <v>0</v>
      </c>
      <c r="HV32" s="45">
        <v>55.01</v>
      </c>
      <c r="HW32" s="32">
        <v>291254</v>
      </c>
      <c r="HX32" s="131">
        <v>-10.4</v>
      </c>
      <c r="HY32" s="45">
        <v>3.3</v>
      </c>
      <c r="HZ32" s="45">
        <v>3.3</v>
      </c>
      <c r="IA32" s="40">
        <v>2522</v>
      </c>
      <c r="IB32" s="40">
        <v>2518</v>
      </c>
      <c r="IC32" s="40">
        <v>23401</v>
      </c>
      <c r="ID32" s="42">
        <v>91.4</v>
      </c>
      <c r="IE32" s="42" t="s">
        <v>632</v>
      </c>
      <c r="IF32" s="42">
        <v>78.5</v>
      </c>
      <c r="IG32" s="42" t="s">
        <v>632</v>
      </c>
      <c r="IH32" s="42" t="s">
        <v>632</v>
      </c>
      <c r="II32" s="144" t="s">
        <v>1081</v>
      </c>
      <c r="IJ32" s="144" t="s">
        <v>1081</v>
      </c>
      <c r="IK32" s="42">
        <v>64.7</v>
      </c>
      <c r="IL32" s="122">
        <v>0.81699999999999995</v>
      </c>
      <c r="IM32" s="99">
        <v>88.3</v>
      </c>
      <c r="IN32" s="123">
        <v>4</v>
      </c>
      <c r="IO32" s="99">
        <v>10.7</v>
      </c>
      <c r="IP32" s="36">
        <v>133952057</v>
      </c>
      <c r="IQ32" s="124">
        <v>60.8</v>
      </c>
      <c r="IR32" s="124">
        <v>48.7</v>
      </c>
      <c r="IS32" s="62" t="s">
        <v>534</v>
      </c>
      <c r="IT32" s="62" t="s">
        <v>534</v>
      </c>
      <c r="IU32" s="124">
        <v>1</v>
      </c>
      <c r="IV32" s="144" t="s">
        <v>1081</v>
      </c>
      <c r="IW32" s="36">
        <v>3827</v>
      </c>
      <c r="IX32" s="144" t="s">
        <v>1081</v>
      </c>
      <c r="IY32" s="124">
        <v>25.2</v>
      </c>
      <c r="IZ32" s="98">
        <v>85911</v>
      </c>
      <c r="JA32" s="98">
        <v>1026</v>
      </c>
      <c r="JB32" s="98">
        <v>1636</v>
      </c>
      <c r="JC32" s="98">
        <v>7673</v>
      </c>
      <c r="JD32" s="98">
        <v>8376</v>
      </c>
      <c r="JE32" s="98">
        <v>8458</v>
      </c>
      <c r="JF32" s="98">
        <v>10459</v>
      </c>
      <c r="JG32" s="98">
        <v>10565</v>
      </c>
      <c r="JH32" s="98">
        <v>10181</v>
      </c>
      <c r="JI32" s="98">
        <v>9000</v>
      </c>
      <c r="JJ32" s="98">
        <v>8851</v>
      </c>
      <c r="JK32" s="98">
        <v>8693</v>
      </c>
      <c r="JL32" s="98">
        <v>4780</v>
      </c>
      <c r="JM32" s="98">
        <v>2439</v>
      </c>
      <c r="JN32" s="98">
        <v>1168</v>
      </c>
      <c r="JO32" s="98">
        <v>543</v>
      </c>
      <c r="JP32" s="98">
        <v>241</v>
      </c>
      <c r="JQ32" s="98">
        <v>9858</v>
      </c>
      <c r="JR32" s="98">
        <v>10928</v>
      </c>
      <c r="JS32" s="98">
        <v>10843</v>
      </c>
      <c r="JT32" s="98">
        <v>12659</v>
      </c>
      <c r="JU32" s="98">
        <v>15536</v>
      </c>
      <c r="JV32" s="98">
        <v>14331</v>
      </c>
      <c r="JW32" s="98">
        <v>13222</v>
      </c>
      <c r="JX32" s="98">
        <v>12054</v>
      </c>
      <c r="JY32" s="98">
        <v>13411</v>
      </c>
      <c r="JZ32" s="98">
        <v>16642</v>
      </c>
      <c r="KA32" s="98">
        <v>14559</v>
      </c>
      <c r="KB32" s="98">
        <v>12887</v>
      </c>
      <c r="KC32" s="98">
        <v>11240</v>
      </c>
      <c r="KD32" s="98">
        <v>8211</v>
      </c>
      <c r="KE32" s="98">
        <v>7992</v>
      </c>
    </row>
    <row r="33" spans="1:291" ht="12">
      <c r="A33" s="547">
        <v>232017</v>
      </c>
      <c r="B33" s="2" t="s">
        <v>926</v>
      </c>
      <c r="C33" s="29">
        <v>261.35000000000002</v>
      </c>
      <c r="D33" s="30">
        <v>378530</v>
      </c>
      <c r="E33" s="37">
        <v>14.4</v>
      </c>
      <c r="F33" s="37">
        <v>63.2</v>
      </c>
      <c r="G33" s="37">
        <v>22.5</v>
      </c>
      <c r="H33" s="32">
        <v>20951</v>
      </c>
      <c r="I33" s="32">
        <v>42678</v>
      </c>
      <c r="J33" s="32">
        <v>66405</v>
      </c>
      <c r="K33" s="40">
        <v>38664</v>
      </c>
      <c r="L33" s="32">
        <v>150605</v>
      </c>
      <c r="M33" s="32">
        <v>13755</v>
      </c>
      <c r="N33" s="32">
        <v>11080</v>
      </c>
      <c r="O33" s="32">
        <v>11039</v>
      </c>
      <c r="P33" s="38">
        <v>372718</v>
      </c>
      <c r="Q33" s="32">
        <v>376665</v>
      </c>
      <c r="R33" s="32">
        <v>368658</v>
      </c>
      <c r="S33" s="40">
        <v>888377</v>
      </c>
      <c r="T33" s="40">
        <v>1778125</v>
      </c>
      <c r="U33" s="40">
        <v>517992</v>
      </c>
      <c r="V33" s="40">
        <v>922446</v>
      </c>
      <c r="W33" s="40">
        <v>74</v>
      </c>
      <c r="X33" s="40">
        <v>65</v>
      </c>
      <c r="Y33" s="40">
        <v>6</v>
      </c>
      <c r="Z33" s="40">
        <v>206546</v>
      </c>
      <c r="AA33" s="29">
        <v>697.58</v>
      </c>
      <c r="AB33" s="45">
        <v>169.88</v>
      </c>
      <c r="AC33" s="40">
        <v>5420</v>
      </c>
      <c r="AD33" s="40">
        <v>751887</v>
      </c>
      <c r="AE33" s="40" t="s">
        <v>534</v>
      </c>
      <c r="AF33" s="40">
        <v>28</v>
      </c>
      <c r="AG33" s="40">
        <v>4246</v>
      </c>
      <c r="AH33" s="40">
        <v>52</v>
      </c>
      <c r="AI33" s="40">
        <v>21322</v>
      </c>
      <c r="AJ33" s="40">
        <v>1226</v>
      </c>
      <c r="AK33" s="40">
        <v>109</v>
      </c>
      <c r="AL33" s="40">
        <v>22</v>
      </c>
      <c r="AM33" s="40">
        <v>11345</v>
      </c>
      <c r="AN33" s="40">
        <v>745</v>
      </c>
      <c r="AO33" s="40">
        <v>13</v>
      </c>
      <c r="AP33" s="40">
        <v>381</v>
      </c>
      <c r="AQ33" s="40">
        <v>23</v>
      </c>
      <c r="AR33" s="40">
        <v>1009</v>
      </c>
      <c r="AS33" s="42">
        <v>100</v>
      </c>
      <c r="AT33" s="40">
        <v>94.1</v>
      </c>
      <c r="AU33" s="40">
        <v>109.9</v>
      </c>
      <c r="AV33" s="40">
        <v>0</v>
      </c>
      <c r="AW33" s="40">
        <v>0</v>
      </c>
      <c r="AX33" s="40">
        <v>7</v>
      </c>
      <c r="AY33" s="40">
        <v>4</v>
      </c>
      <c r="AZ33" s="40">
        <v>4</v>
      </c>
      <c r="BA33" s="40">
        <v>6</v>
      </c>
      <c r="BB33" s="40">
        <v>0</v>
      </c>
      <c r="BC33" s="40">
        <v>12</v>
      </c>
      <c r="BD33" s="40">
        <v>27326</v>
      </c>
      <c r="BE33" s="40">
        <v>1</v>
      </c>
      <c r="BF33" s="40">
        <v>27438</v>
      </c>
      <c r="BG33" s="40">
        <v>3</v>
      </c>
      <c r="BH33" s="40">
        <v>67483</v>
      </c>
      <c r="BI33" s="40">
        <v>2</v>
      </c>
      <c r="BJ33" s="40">
        <v>2480</v>
      </c>
      <c r="BK33" s="42">
        <v>34.200000000000003</v>
      </c>
      <c r="BL33" s="40">
        <v>2</v>
      </c>
      <c r="BM33" s="40">
        <v>3</v>
      </c>
      <c r="BN33" s="40">
        <v>595</v>
      </c>
      <c r="BO33" s="40">
        <v>5767</v>
      </c>
      <c r="BP33" s="144" t="s">
        <v>1081</v>
      </c>
      <c r="BQ33" s="45">
        <v>1.37</v>
      </c>
      <c r="BR33" s="42">
        <v>34.799999999999997</v>
      </c>
      <c r="BS33" s="45">
        <v>4.8499999999999996</v>
      </c>
      <c r="BT33" s="42">
        <v>66.53</v>
      </c>
      <c r="BU33" s="40">
        <v>20</v>
      </c>
      <c r="BV33" s="40">
        <v>5232</v>
      </c>
      <c r="BW33" s="40">
        <v>255</v>
      </c>
      <c r="BX33" s="40">
        <v>756</v>
      </c>
      <c r="BY33" s="40">
        <v>3306</v>
      </c>
      <c r="BZ33" s="40">
        <v>887</v>
      </c>
      <c r="CA33" s="40">
        <v>261</v>
      </c>
      <c r="CB33" s="40">
        <v>394</v>
      </c>
      <c r="CC33" s="58">
        <v>1.6</v>
      </c>
      <c r="CD33" s="40" t="s">
        <v>534</v>
      </c>
      <c r="CE33" s="40">
        <v>2</v>
      </c>
      <c r="CF33" s="40">
        <v>289</v>
      </c>
      <c r="CG33" s="40">
        <v>5</v>
      </c>
      <c r="CH33" s="40">
        <v>1</v>
      </c>
      <c r="CI33" s="40">
        <v>60</v>
      </c>
      <c r="CJ33" s="40">
        <v>16</v>
      </c>
      <c r="CK33" s="40">
        <v>906</v>
      </c>
      <c r="CL33" s="40">
        <v>7</v>
      </c>
      <c r="CM33" s="40">
        <v>736</v>
      </c>
      <c r="CN33" s="40">
        <v>21</v>
      </c>
      <c r="CO33" s="40">
        <v>405</v>
      </c>
      <c r="CP33" s="40">
        <v>12</v>
      </c>
      <c r="CQ33" s="40">
        <v>102</v>
      </c>
      <c r="CR33" s="40">
        <v>1</v>
      </c>
      <c r="CS33" s="40">
        <v>25</v>
      </c>
      <c r="CT33" s="40">
        <v>8152</v>
      </c>
      <c r="CU33" s="40">
        <v>721</v>
      </c>
      <c r="CV33" s="40">
        <v>1947</v>
      </c>
      <c r="CW33" s="40">
        <v>827859.30200000003</v>
      </c>
      <c r="CX33" s="40">
        <v>166680.17300000001</v>
      </c>
      <c r="CY33" s="40">
        <v>487375.88099999999</v>
      </c>
      <c r="CZ33" s="40">
        <v>85419</v>
      </c>
      <c r="DA33" s="40">
        <v>18</v>
      </c>
      <c r="DB33" s="40">
        <v>12519</v>
      </c>
      <c r="DC33" s="40">
        <v>1654</v>
      </c>
      <c r="DD33" s="40">
        <v>1280</v>
      </c>
      <c r="DE33" s="40">
        <v>165</v>
      </c>
      <c r="DF33" s="40">
        <v>1455</v>
      </c>
      <c r="DG33" s="40">
        <v>17478</v>
      </c>
      <c r="DH33" s="40">
        <v>11935</v>
      </c>
      <c r="DI33" s="40">
        <v>2462</v>
      </c>
      <c r="DJ33" s="40">
        <v>2210</v>
      </c>
      <c r="DK33" s="40">
        <v>199</v>
      </c>
      <c r="DL33" s="40">
        <v>253</v>
      </c>
      <c r="DM33" s="40">
        <v>5</v>
      </c>
      <c r="DN33" s="40">
        <v>1327</v>
      </c>
      <c r="DO33" s="40">
        <v>46</v>
      </c>
      <c r="DP33" s="40">
        <v>15651</v>
      </c>
      <c r="DQ33" s="40">
        <v>57</v>
      </c>
      <c r="DR33" s="40">
        <v>8390</v>
      </c>
      <c r="DS33" s="40">
        <v>8658</v>
      </c>
      <c r="DT33" s="40">
        <v>0</v>
      </c>
      <c r="DU33" s="40">
        <v>1145</v>
      </c>
      <c r="DV33" s="40">
        <v>56</v>
      </c>
      <c r="DW33" s="40">
        <v>29</v>
      </c>
      <c r="DX33" s="42">
        <v>40</v>
      </c>
      <c r="DY33" s="40">
        <v>42</v>
      </c>
      <c r="DZ33" s="40">
        <v>196</v>
      </c>
      <c r="EA33" s="40">
        <v>1104</v>
      </c>
      <c r="EB33" s="40">
        <v>317</v>
      </c>
      <c r="EC33" s="40">
        <v>208</v>
      </c>
      <c r="ED33" s="40">
        <v>2326</v>
      </c>
      <c r="EE33" s="40">
        <v>3394</v>
      </c>
      <c r="EF33" s="42">
        <v>96.6</v>
      </c>
      <c r="EG33" s="42">
        <v>95.2</v>
      </c>
      <c r="EH33" s="40">
        <v>136</v>
      </c>
      <c r="EI33" s="42">
        <v>6.5</v>
      </c>
      <c r="EJ33" s="40">
        <v>94677</v>
      </c>
      <c r="EK33" s="42">
        <v>29.8</v>
      </c>
      <c r="EL33" s="40">
        <v>286242</v>
      </c>
      <c r="EM33" s="45">
        <v>2.5299999999999998</v>
      </c>
      <c r="EN33" s="40">
        <v>491</v>
      </c>
      <c r="EO33" s="40">
        <v>33</v>
      </c>
      <c r="EP33" s="66">
        <v>6216</v>
      </c>
      <c r="EQ33" s="40">
        <v>277</v>
      </c>
      <c r="ER33" s="40">
        <v>5158</v>
      </c>
      <c r="ES33" s="40">
        <v>100</v>
      </c>
      <c r="ET33" s="40">
        <v>145647</v>
      </c>
      <c r="EU33" s="40">
        <v>20977</v>
      </c>
      <c r="EV33" s="40">
        <v>3309</v>
      </c>
      <c r="EW33" s="40">
        <v>115925</v>
      </c>
      <c r="EX33" s="40">
        <v>100721</v>
      </c>
      <c r="EY33" s="40">
        <v>10427</v>
      </c>
      <c r="EZ33" s="40">
        <v>4777</v>
      </c>
      <c r="FA33" s="40">
        <v>8745</v>
      </c>
      <c r="FB33" s="42">
        <v>19.399999999999999</v>
      </c>
      <c r="FC33" s="40">
        <v>391</v>
      </c>
      <c r="FD33" s="42">
        <v>9.9</v>
      </c>
      <c r="FE33" s="40">
        <v>7227</v>
      </c>
      <c r="FF33" s="40">
        <v>76</v>
      </c>
      <c r="FG33" s="40">
        <v>177</v>
      </c>
      <c r="FH33" s="40">
        <v>691</v>
      </c>
      <c r="FI33" s="62">
        <v>6</v>
      </c>
      <c r="FJ33" s="62">
        <v>175</v>
      </c>
      <c r="FK33" s="45">
        <v>61.94</v>
      </c>
      <c r="FL33" s="42">
        <v>99.6</v>
      </c>
      <c r="FM33" s="42">
        <v>93</v>
      </c>
      <c r="FN33" s="42">
        <v>79.900000000000006</v>
      </c>
      <c r="FO33" s="42">
        <v>67.3</v>
      </c>
      <c r="FP33" s="40">
        <v>165</v>
      </c>
      <c r="FQ33" s="40">
        <v>8</v>
      </c>
      <c r="FR33" s="40">
        <v>60</v>
      </c>
      <c r="FS33" s="40">
        <v>3380</v>
      </c>
      <c r="FT33" s="40">
        <v>14</v>
      </c>
      <c r="FU33" s="40">
        <v>4000</v>
      </c>
      <c r="FV33" s="40">
        <v>1397</v>
      </c>
      <c r="FW33" s="40">
        <v>3</v>
      </c>
      <c r="FX33" s="40">
        <v>1937357</v>
      </c>
      <c r="FY33" s="40">
        <v>2739</v>
      </c>
      <c r="FZ33" s="40" t="s">
        <v>534</v>
      </c>
      <c r="GA33" s="40" t="s">
        <v>534</v>
      </c>
      <c r="GB33" s="40">
        <v>15957</v>
      </c>
      <c r="GC33" s="40">
        <v>106</v>
      </c>
      <c r="GD33" s="40">
        <v>3325</v>
      </c>
      <c r="GE33" s="40">
        <v>12526</v>
      </c>
      <c r="GF33" s="40">
        <v>161813</v>
      </c>
      <c r="GG33" s="40">
        <v>1145</v>
      </c>
      <c r="GH33" s="40">
        <v>48672</v>
      </c>
      <c r="GI33" s="40">
        <v>111996</v>
      </c>
      <c r="GJ33" s="40">
        <v>946</v>
      </c>
      <c r="GK33" s="40">
        <v>8330</v>
      </c>
      <c r="GL33" s="40">
        <v>659403</v>
      </c>
      <c r="GM33" s="40">
        <v>2269</v>
      </c>
      <c r="GN33" s="40">
        <v>17293</v>
      </c>
      <c r="GO33" s="40">
        <v>316446</v>
      </c>
      <c r="GP33" s="40">
        <v>774</v>
      </c>
      <c r="GQ33" s="40">
        <v>31898</v>
      </c>
      <c r="GR33" s="39">
        <v>1126698.21</v>
      </c>
      <c r="GS33" s="40">
        <v>756</v>
      </c>
      <c r="GT33" s="40">
        <v>19234</v>
      </c>
      <c r="GU33" s="40">
        <v>557770</v>
      </c>
      <c r="GV33" s="59">
        <v>90.74</v>
      </c>
      <c r="GW33" s="40">
        <v>7073</v>
      </c>
      <c r="GX33" s="40">
        <v>5514</v>
      </c>
      <c r="GY33" s="40">
        <v>3911</v>
      </c>
      <c r="GZ33" s="34">
        <v>657</v>
      </c>
      <c r="HA33" s="40">
        <v>927</v>
      </c>
      <c r="HB33" s="40">
        <v>3426442</v>
      </c>
      <c r="HC33" s="40">
        <v>18135885</v>
      </c>
      <c r="HD33" s="40">
        <v>2012766</v>
      </c>
      <c r="HE33" s="40">
        <v>2721459</v>
      </c>
      <c r="HF33" s="40">
        <v>345336</v>
      </c>
      <c r="HG33" s="40">
        <v>29104</v>
      </c>
      <c r="HH33" s="40">
        <v>31704</v>
      </c>
      <c r="HI33" s="40">
        <v>266140</v>
      </c>
      <c r="HJ33" s="40">
        <v>178744</v>
      </c>
      <c r="HK33" s="32">
        <v>37348</v>
      </c>
      <c r="HL33" s="32">
        <v>5206000</v>
      </c>
      <c r="HM33" s="32" t="s">
        <v>534</v>
      </c>
      <c r="HN33" s="32">
        <v>102</v>
      </c>
      <c r="HO33" s="32" t="s">
        <v>534</v>
      </c>
      <c r="HP33" s="32">
        <v>40</v>
      </c>
      <c r="HQ33" s="32" t="s">
        <v>534</v>
      </c>
      <c r="HR33" s="32">
        <v>59721</v>
      </c>
      <c r="HS33" s="32">
        <v>223547</v>
      </c>
      <c r="HT33" s="32">
        <v>5009</v>
      </c>
      <c r="HU33" s="40" t="s">
        <v>534</v>
      </c>
      <c r="HV33" s="45">
        <v>44.35</v>
      </c>
      <c r="HW33" s="32">
        <v>266770</v>
      </c>
      <c r="HX33" s="45" t="s">
        <v>534</v>
      </c>
      <c r="HY33" s="45">
        <v>0</v>
      </c>
      <c r="HZ33" s="45">
        <v>0</v>
      </c>
      <c r="IA33" s="40">
        <v>2235.8000000000002</v>
      </c>
      <c r="IB33" s="40">
        <v>2187.21</v>
      </c>
      <c r="IC33" s="40">
        <v>36782</v>
      </c>
      <c r="ID33" s="42">
        <v>94.5</v>
      </c>
      <c r="IE33" s="42" t="s">
        <v>632</v>
      </c>
      <c r="IF33" s="42">
        <v>81</v>
      </c>
      <c r="IG33" s="42" t="s">
        <v>632</v>
      </c>
      <c r="IH33" s="42" t="s">
        <v>632</v>
      </c>
      <c r="II33" s="144" t="s">
        <v>1081</v>
      </c>
      <c r="IJ33" s="144" t="s">
        <v>1081</v>
      </c>
      <c r="IK33" s="42">
        <v>71.3</v>
      </c>
      <c r="IL33" s="122">
        <v>0.93799999999999994</v>
      </c>
      <c r="IM33" s="99">
        <v>86.9</v>
      </c>
      <c r="IN33" s="123">
        <v>7.4</v>
      </c>
      <c r="IO33" s="99">
        <v>6.3</v>
      </c>
      <c r="IP33" s="36">
        <v>105347825</v>
      </c>
      <c r="IQ33" s="124">
        <v>60.5</v>
      </c>
      <c r="IR33" s="124">
        <v>51.4</v>
      </c>
      <c r="IS33" s="62" t="s">
        <v>534</v>
      </c>
      <c r="IT33" s="62" t="s">
        <v>534</v>
      </c>
      <c r="IU33" s="124">
        <v>49.3</v>
      </c>
      <c r="IV33" s="144" t="s">
        <v>1081</v>
      </c>
      <c r="IW33" s="36">
        <v>3486</v>
      </c>
      <c r="IX33" s="144" t="s">
        <v>1081</v>
      </c>
      <c r="IY33" s="124">
        <v>25.1</v>
      </c>
      <c r="IZ33" s="98">
        <v>82311</v>
      </c>
      <c r="JA33" s="98">
        <v>1014</v>
      </c>
      <c r="JB33" s="98">
        <v>1528</v>
      </c>
      <c r="JC33" s="98">
        <v>6586</v>
      </c>
      <c r="JD33" s="98">
        <v>7732</v>
      </c>
      <c r="JE33" s="98">
        <v>7843</v>
      </c>
      <c r="JF33" s="98">
        <v>9770</v>
      </c>
      <c r="JG33" s="98">
        <v>9069</v>
      </c>
      <c r="JH33" s="98">
        <v>8903</v>
      </c>
      <c r="JI33" s="98">
        <v>8097</v>
      </c>
      <c r="JJ33" s="98">
        <v>7926</v>
      </c>
      <c r="JK33" s="98">
        <v>7656</v>
      </c>
      <c r="JL33" s="98">
        <v>4191</v>
      </c>
      <c r="JM33" s="98">
        <v>2262</v>
      </c>
      <c r="JN33" s="98">
        <v>1247</v>
      </c>
      <c r="JO33" s="98">
        <v>676</v>
      </c>
      <c r="JP33" s="98">
        <v>297</v>
      </c>
      <c r="JQ33" s="98">
        <v>8862</v>
      </c>
      <c r="JR33" s="98">
        <v>8723</v>
      </c>
      <c r="JS33" s="98">
        <v>10144</v>
      </c>
      <c r="JT33" s="98">
        <v>11708</v>
      </c>
      <c r="JU33" s="98">
        <v>13906</v>
      </c>
      <c r="JV33" s="98">
        <v>12115</v>
      </c>
      <c r="JW33" s="98">
        <v>11471</v>
      </c>
      <c r="JX33" s="98">
        <v>10733</v>
      </c>
      <c r="JY33" s="98">
        <v>11599</v>
      </c>
      <c r="JZ33" s="98">
        <v>13810</v>
      </c>
      <c r="KA33" s="98">
        <v>10870</v>
      </c>
      <c r="KB33" s="98">
        <v>8660</v>
      </c>
      <c r="KC33" s="98">
        <v>7448</v>
      </c>
      <c r="KD33" s="98">
        <v>5822</v>
      </c>
      <c r="KE33" s="98">
        <v>6080</v>
      </c>
    </row>
    <row r="34" spans="1:291" ht="12">
      <c r="A34" s="3">
        <v>232025</v>
      </c>
      <c r="B34" s="2" t="s">
        <v>927</v>
      </c>
      <c r="C34" s="29">
        <v>387.24</v>
      </c>
      <c r="D34" s="30">
        <v>379264</v>
      </c>
      <c r="E34" s="37">
        <v>15.2</v>
      </c>
      <c r="F34" s="37">
        <v>64.599999999999994</v>
      </c>
      <c r="G34" s="37">
        <v>20.3</v>
      </c>
      <c r="H34" s="32">
        <v>23076</v>
      </c>
      <c r="I34" s="32">
        <v>45584</v>
      </c>
      <c r="J34" s="32">
        <v>69051</v>
      </c>
      <c r="K34" s="40">
        <v>35065</v>
      </c>
      <c r="L34" s="32">
        <v>150968</v>
      </c>
      <c r="M34" s="32">
        <v>8451</v>
      </c>
      <c r="N34" s="32">
        <v>14022</v>
      </c>
      <c r="O34" s="32">
        <v>14249</v>
      </c>
      <c r="P34" s="38">
        <v>375235</v>
      </c>
      <c r="Q34" s="32">
        <v>372357</v>
      </c>
      <c r="R34" s="32">
        <v>349671</v>
      </c>
      <c r="S34" s="40">
        <v>533941</v>
      </c>
      <c r="T34" s="40">
        <v>548436</v>
      </c>
      <c r="U34" s="40">
        <v>384164</v>
      </c>
      <c r="V34" s="40">
        <v>742193</v>
      </c>
      <c r="W34" s="40">
        <v>0</v>
      </c>
      <c r="X34" s="40">
        <v>34</v>
      </c>
      <c r="Y34" s="40">
        <v>21</v>
      </c>
      <c r="Z34" s="40">
        <v>214989</v>
      </c>
      <c r="AA34" s="29">
        <v>2569</v>
      </c>
      <c r="AB34" s="59">
        <v>1679.6</v>
      </c>
      <c r="AC34" s="40">
        <v>2564</v>
      </c>
      <c r="AD34" s="40">
        <v>180436</v>
      </c>
      <c r="AE34" s="40">
        <v>0</v>
      </c>
      <c r="AF34" s="40">
        <v>25</v>
      </c>
      <c r="AG34" s="40">
        <v>5817</v>
      </c>
      <c r="AH34" s="40">
        <v>47</v>
      </c>
      <c r="AI34" s="40">
        <v>21725</v>
      </c>
      <c r="AJ34" s="40">
        <v>1140</v>
      </c>
      <c r="AK34" s="40">
        <v>78</v>
      </c>
      <c r="AL34" s="40">
        <v>20</v>
      </c>
      <c r="AM34" s="40">
        <v>11115</v>
      </c>
      <c r="AN34" s="40">
        <v>694</v>
      </c>
      <c r="AO34" s="40">
        <v>57</v>
      </c>
      <c r="AP34" s="40">
        <v>354</v>
      </c>
      <c r="AQ34" s="40">
        <v>20</v>
      </c>
      <c r="AR34" s="40">
        <v>260</v>
      </c>
      <c r="AS34" s="42">
        <v>100</v>
      </c>
      <c r="AT34" s="40">
        <v>133.69999999999999</v>
      </c>
      <c r="AU34" s="40">
        <v>132.1</v>
      </c>
      <c r="AV34" s="40">
        <v>5</v>
      </c>
      <c r="AW34" s="40">
        <v>5</v>
      </c>
      <c r="AX34" s="40">
        <v>8</v>
      </c>
      <c r="AY34" s="40">
        <v>4</v>
      </c>
      <c r="AZ34" s="40">
        <v>4</v>
      </c>
      <c r="BA34" s="40">
        <v>5</v>
      </c>
      <c r="BB34" s="40">
        <v>7</v>
      </c>
      <c r="BC34" s="40">
        <v>6</v>
      </c>
      <c r="BD34" s="40">
        <v>40397</v>
      </c>
      <c r="BE34" s="40" t="s">
        <v>534</v>
      </c>
      <c r="BF34" s="40" t="s">
        <v>534</v>
      </c>
      <c r="BG34" s="40">
        <v>1</v>
      </c>
      <c r="BH34" s="40">
        <v>30703</v>
      </c>
      <c r="BI34" s="40">
        <v>2</v>
      </c>
      <c r="BJ34" s="40">
        <v>1107</v>
      </c>
      <c r="BK34" s="42">
        <v>50.1</v>
      </c>
      <c r="BL34" s="40">
        <v>2</v>
      </c>
      <c r="BM34" s="40">
        <v>4</v>
      </c>
      <c r="BN34" s="40">
        <v>748</v>
      </c>
      <c r="BO34" s="40">
        <v>2186</v>
      </c>
      <c r="BP34" s="144" t="s">
        <v>1081</v>
      </c>
      <c r="BQ34" s="45">
        <v>1.78</v>
      </c>
      <c r="BR34" s="42">
        <v>36.6</v>
      </c>
      <c r="BS34" s="45">
        <v>5.14</v>
      </c>
      <c r="BT34" s="42">
        <v>64.569999999999993</v>
      </c>
      <c r="BU34" s="40">
        <v>15</v>
      </c>
      <c r="BV34" s="40">
        <v>2550</v>
      </c>
      <c r="BW34" s="40">
        <v>229</v>
      </c>
      <c r="BX34" s="40">
        <v>551</v>
      </c>
      <c r="BY34" s="40">
        <v>2750</v>
      </c>
      <c r="BZ34" s="40">
        <v>811</v>
      </c>
      <c r="CA34" s="40">
        <v>292</v>
      </c>
      <c r="CB34" s="40">
        <v>379</v>
      </c>
      <c r="CC34" s="58">
        <v>1.67</v>
      </c>
      <c r="CD34" s="40" t="s">
        <v>534</v>
      </c>
      <c r="CE34" s="40">
        <v>5</v>
      </c>
      <c r="CF34" s="40">
        <v>50</v>
      </c>
      <c r="CG34" s="40">
        <v>7</v>
      </c>
      <c r="CH34" s="40">
        <v>1</v>
      </c>
      <c r="CI34" s="40">
        <v>70</v>
      </c>
      <c r="CJ34" s="40">
        <v>14</v>
      </c>
      <c r="CK34" s="40">
        <v>864</v>
      </c>
      <c r="CL34" s="40">
        <v>7</v>
      </c>
      <c r="CM34" s="40">
        <v>806</v>
      </c>
      <c r="CN34" s="40">
        <v>16</v>
      </c>
      <c r="CO34" s="40">
        <v>282</v>
      </c>
      <c r="CP34" s="40">
        <v>10</v>
      </c>
      <c r="CQ34" s="40">
        <v>79</v>
      </c>
      <c r="CR34" s="40">
        <v>3</v>
      </c>
      <c r="CS34" s="40">
        <v>68</v>
      </c>
      <c r="CT34" s="40">
        <v>8252</v>
      </c>
      <c r="CU34" s="40">
        <v>699</v>
      </c>
      <c r="CV34" s="40">
        <v>1697</v>
      </c>
      <c r="CW34" s="40">
        <v>826259.36600000004</v>
      </c>
      <c r="CX34" s="40">
        <v>149679.155</v>
      </c>
      <c r="CY34" s="40">
        <v>449081.58600000001</v>
      </c>
      <c r="CZ34" s="40">
        <v>77303</v>
      </c>
      <c r="DA34" s="40">
        <v>14</v>
      </c>
      <c r="DB34" s="40">
        <v>12576</v>
      </c>
      <c r="DC34" s="40">
        <v>1379</v>
      </c>
      <c r="DD34" s="40">
        <v>1124</v>
      </c>
      <c r="DE34" s="40">
        <v>83</v>
      </c>
      <c r="DF34" s="40">
        <v>1186</v>
      </c>
      <c r="DG34" s="40">
        <v>21457</v>
      </c>
      <c r="DH34" s="32">
        <v>11555</v>
      </c>
      <c r="DI34" s="40">
        <v>2350</v>
      </c>
      <c r="DJ34" s="40">
        <v>2458</v>
      </c>
      <c r="DK34" s="40">
        <v>75</v>
      </c>
      <c r="DL34" s="40">
        <v>209</v>
      </c>
      <c r="DM34" s="40">
        <v>0</v>
      </c>
      <c r="DN34" s="40">
        <v>1303</v>
      </c>
      <c r="DO34" s="40">
        <v>40</v>
      </c>
      <c r="DP34" s="40">
        <v>11179</v>
      </c>
      <c r="DQ34" s="40">
        <v>53</v>
      </c>
      <c r="DR34" s="40">
        <v>7790</v>
      </c>
      <c r="DS34" s="40">
        <v>7018</v>
      </c>
      <c r="DT34" s="40">
        <v>0</v>
      </c>
      <c r="DU34" s="40">
        <v>682</v>
      </c>
      <c r="DV34" s="40">
        <v>53</v>
      </c>
      <c r="DW34" s="40">
        <v>39</v>
      </c>
      <c r="DX34" s="42">
        <v>38</v>
      </c>
      <c r="DY34" s="40">
        <v>53</v>
      </c>
      <c r="DZ34" s="40">
        <v>161</v>
      </c>
      <c r="EA34" s="40">
        <v>1018</v>
      </c>
      <c r="EB34" s="40">
        <v>152</v>
      </c>
      <c r="EC34" s="40">
        <v>100</v>
      </c>
      <c r="ED34" s="40">
        <v>3157</v>
      </c>
      <c r="EE34" s="40">
        <v>3779</v>
      </c>
      <c r="EF34" s="42">
        <v>98</v>
      </c>
      <c r="EG34" s="42">
        <v>96</v>
      </c>
      <c r="EH34" s="40">
        <v>98</v>
      </c>
      <c r="EI34" s="42">
        <v>5.5</v>
      </c>
      <c r="EJ34" s="40">
        <v>89515</v>
      </c>
      <c r="EK34" s="42">
        <v>43.7</v>
      </c>
      <c r="EL34" s="40">
        <v>289164</v>
      </c>
      <c r="EM34" s="45">
        <v>1.65</v>
      </c>
      <c r="EN34" s="40">
        <v>648</v>
      </c>
      <c r="EO34" s="40">
        <v>20</v>
      </c>
      <c r="EP34" s="60">
        <v>4823</v>
      </c>
      <c r="EQ34" s="40">
        <v>285</v>
      </c>
      <c r="ER34" s="40">
        <v>1895</v>
      </c>
      <c r="ES34" s="40">
        <v>100</v>
      </c>
      <c r="ET34" s="40">
        <v>141228</v>
      </c>
      <c r="EU34" s="40">
        <v>19346</v>
      </c>
      <c r="EV34" s="40">
        <v>44</v>
      </c>
      <c r="EW34" s="40">
        <v>112000</v>
      </c>
      <c r="EX34" s="40">
        <v>96790</v>
      </c>
      <c r="EY34" s="40">
        <v>10588</v>
      </c>
      <c r="EZ34" s="40">
        <v>4622</v>
      </c>
      <c r="FA34" s="40">
        <v>9882</v>
      </c>
      <c r="FB34" s="42">
        <v>23.2</v>
      </c>
      <c r="FC34" s="40">
        <v>234</v>
      </c>
      <c r="FD34" s="42">
        <v>10.7</v>
      </c>
      <c r="FE34" s="40">
        <v>4838</v>
      </c>
      <c r="FF34" s="40">
        <v>12</v>
      </c>
      <c r="FG34" s="40">
        <v>116</v>
      </c>
      <c r="FH34" s="40">
        <v>292</v>
      </c>
      <c r="FI34" s="62">
        <v>7</v>
      </c>
      <c r="FJ34" s="62">
        <v>255</v>
      </c>
      <c r="FK34" s="45">
        <v>65.56</v>
      </c>
      <c r="FL34" s="42">
        <v>98.8</v>
      </c>
      <c r="FM34" s="42">
        <v>97.4</v>
      </c>
      <c r="FN34" s="42">
        <v>86.1</v>
      </c>
      <c r="FO34" s="42">
        <v>79.5</v>
      </c>
      <c r="FP34" s="40">
        <v>118</v>
      </c>
      <c r="FQ34" s="40">
        <v>10</v>
      </c>
      <c r="FR34" s="40">
        <v>86</v>
      </c>
      <c r="FS34" s="40">
        <v>2140</v>
      </c>
      <c r="FT34" s="40">
        <v>8</v>
      </c>
      <c r="FU34" s="40">
        <v>3273</v>
      </c>
      <c r="FV34" s="40">
        <v>1739</v>
      </c>
      <c r="FW34" s="40">
        <v>4</v>
      </c>
      <c r="FX34" s="40">
        <v>6199705</v>
      </c>
      <c r="FY34" s="40">
        <v>1873</v>
      </c>
      <c r="FZ34" s="40" t="s">
        <v>534</v>
      </c>
      <c r="GA34" s="40" t="s">
        <v>534</v>
      </c>
      <c r="GB34" s="40">
        <v>14484</v>
      </c>
      <c r="GC34" s="40">
        <v>30</v>
      </c>
      <c r="GD34" s="40">
        <v>3183</v>
      </c>
      <c r="GE34" s="40">
        <v>11271</v>
      </c>
      <c r="GF34" s="40">
        <v>155239</v>
      </c>
      <c r="GG34" s="40">
        <v>421</v>
      </c>
      <c r="GH34" s="40">
        <v>52605</v>
      </c>
      <c r="GI34" s="40">
        <v>102213</v>
      </c>
      <c r="GJ34" s="40">
        <v>941</v>
      </c>
      <c r="GK34" s="40">
        <v>6164</v>
      </c>
      <c r="GL34" s="40">
        <v>526174</v>
      </c>
      <c r="GM34" s="40">
        <v>2774</v>
      </c>
      <c r="GN34" s="40">
        <v>16363</v>
      </c>
      <c r="GO34" s="40">
        <v>342723</v>
      </c>
      <c r="GP34" s="40">
        <v>751</v>
      </c>
      <c r="GQ34" s="40">
        <v>36741</v>
      </c>
      <c r="GR34" s="39">
        <v>1619096.89</v>
      </c>
      <c r="GS34" s="40">
        <v>727</v>
      </c>
      <c r="GT34" s="40">
        <v>14861</v>
      </c>
      <c r="GU34" s="40">
        <v>330255</v>
      </c>
      <c r="GV34" s="59">
        <v>33.6</v>
      </c>
      <c r="GW34" s="40">
        <v>1831.8</v>
      </c>
      <c r="GX34" s="40">
        <v>4252</v>
      </c>
      <c r="GY34" s="40">
        <v>2027</v>
      </c>
      <c r="GZ34" s="34">
        <v>135</v>
      </c>
      <c r="HA34" s="40">
        <v>111</v>
      </c>
      <c r="HB34" s="40">
        <v>2116072</v>
      </c>
      <c r="HC34" s="40">
        <v>12217032</v>
      </c>
      <c r="HD34" s="40">
        <v>1417201.9</v>
      </c>
      <c r="HE34" s="40">
        <v>1898008</v>
      </c>
      <c r="HF34" s="40" t="s">
        <v>534</v>
      </c>
      <c r="HG34" s="40">
        <v>6220</v>
      </c>
      <c r="HH34" s="40">
        <v>780</v>
      </c>
      <c r="HI34" s="40">
        <v>240500</v>
      </c>
      <c r="HJ34" s="40">
        <v>188990</v>
      </c>
      <c r="HK34" s="32">
        <v>23846</v>
      </c>
      <c r="HL34" s="32">
        <v>6521944</v>
      </c>
      <c r="HM34" s="32">
        <v>156082</v>
      </c>
      <c r="HN34" s="32">
        <v>117</v>
      </c>
      <c r="HO34" s="32">
        <v>10</v>
      </c>
      <c r="HP34" s="32">
        <v>42</v>
      </c>
      <c r="HQ34" s="32">
        <v>4</v>
      </c>
      <c r="HR34" s="32">
        <v>213017</v>
      </c>
      <c r="HS34" s="32">
        <v>223488</v>
      </c>
      <c r="HT34" s="32">
        <v>800</v>
      </c>
      <c r="HU34" s="40">
        <v>0</v>
      </c>
      <c r="HV34" s="45">
        <v>49.42</v>
      </c>
      <c r="HW34" s="32">
        <v>278982</v>
      </c>
      <c r="HX34" s="45" t="s">
        <v>534</v>
      </c>
      <c r="HY34" s="45">
        <v>4.0999999999999996</v>
      </c>
      <c r="HZ34" s="45">
        <v>4.0999999999999996</v>
      </c>
      <c r="IA34" s="40">
        <v>1600</v>
      </c>
      <c r="IB34" s="40">
        <v>1441.1</v>
      </c>
      <c r="IC34" s="40">
        <v>64132</v>
      </c>
      <c r="ID34" s="42">
        <v>88.6</v>
      </c>
      <c r="IE34" s="42" t="s">
        <v>632</v>
      </c>
      <c r="IF34" s="42">
        <v>88.6</v>
      </c>
      <c r="IG34" s="42" t="s">
        <v>632</v>
      </c>
      <c r="IH34" s="42" t="s">
        <v>632</v>
      </c>
      <c r="II34" s="144" t="s">
        <v>1081</v>
      </c>
      <c r="IJ34" s="144" t="s">
        <v>1081</v>
      </c>
      <c r="IK34" s="42">
        <v>91</v>
      </c>
      <c r="IL34" s="122">
        <v>0.98</v>
      </c>
      <c r="IM34" s="99">
        <v>87.3</v>
      </c>
      <c r="IN34" s="123">
        <v>-1.3</v>
      </c>
      <c r="IO34" s="99">
        <v>7.3</v>
      </c>
      <c r="IP34" s="36">
        <v>66086815</v>
      </c>
      <c r="IQ34" s="124">
        <v>72.5</v>
      </c>
      <c r="IR34" s="124">
        <v>47</v>
      </c>
      <c r="IS34" s="62" t="s">
        <v>534</v>
      </c>
      <c r="IT34" s="62" t="s">
        <v>534</v>
      </c>
      <c r="IU34" s="124" t="s">
        <v>534</v>
      </c>
      <c r="IV34" s="144" t="s">
        <v>1081</v>
      </c>
      <c r="IW34" s="36">
        <v>3494</v>
      </c>
      <c r="IX34" s="144" t="s">
        <v>1081</v>
      </c>
      <c r="IY34" s="124">
        <v>24</v>
      </c>
      <c r="IZ34" s="98">
        <v>87459</v>
      </c>
      <c r="JA34" s="98">
        <v>741</v>
      </c>
      <c r="JB34" s="98">
        <v>1580</v>
      </c>
      <c r="JC34" s="98">
        <v>7134</v>
      </c>
      <c r="JD34" s="98">
        <v>8189</v>
      </c>
      <c r="JE34" s="98">
        <v>7889</v>
      </c>
      <c r="JF34" s="98">
        <v>9301</v>
      </c>
      <c r="JG34" s="98">
        <v>8899</v>
      </c>
      <c r="JH34" s="98">
        <v>8585</v>
      </c>
      <c r="JI34" s="98">
        <v>7703</v>
      </c>
      <c r="JJ34" s="98">
        <v>7363</v>
      </c>
      <c r="JK34" s="98">
        <v>6145</v>
      </c>
      <c r="JL34" s="98">
        <v>3071</v>
      </c>
      <c r="JM34" s="98">
        <v>1484</v>
      </c>
      <c r="JN34" s="98">
        <v>769</v>
      </c>
      <c r="JO34" s="98">
        <v>361</v>
      </c>
      <c r="JP34" s="98">
        <v>138</v>
      </c>
      <c r="JQ34" s="98">
        <v>9231</v>
      </c>
      <c r="JR34" s="98">
        <v>9539</v>
      </c>
      <c r="JS34" s="98">
        <v>11074</v>
      </c>
      <c r="JT34" s="98">
        <v>12572</v>
      </c>
      <c r="JU34" s="98">
        <v>14393</v>
      </c>
      <c r="JV34" s="98">
        <v>12499</v>
      </c>
      <c r="JW34" s="98">
        <v>11439</v>
      </c>
      <c r="JX34" s="98">
        <v>10743</v>
      </c>
      <c r="JY34" s="98">
        <v>11754</v>
      </c>
      <c r="JZ34" s="98">
        <v>13360</v>
      </c>
      <c r="KA34" s="98">
        <v>10184</v>
      </c>
      <c r="KB34" s="98">
        <v>7997</v>
      </c>
      <c r="KC34" s="98">
        <v>7261</v>
      </c>
      <c r="KD34" s="98">
        <v>5549</v>
      </c>
      <c r="KE34" s="98">
        <v>5509</v>
      </c>
    </row>
    <row r="35" spans="1:291" ht="12">
      <c r="A35" s="3">
        <v>232114</v>
      </c>
      <c r="B35" s="2" t="s">
        <v>928</v>
      </c>
      <c r="C35" s="29">
        <v>918.47</v>
      </c>
      <c r="D35" s="30">
        <v>421633</v>
      </c>
      <c r="E35" s="37">
        <v>14.8</v>
      </c>
      <c r="F35" s="37">
        <v>65.599999999999994</v>
      </c>
      <c r="G35" s="37">
        <v>19.600000000000001</v>
      </c>
      <c r="H35" s="32">
        <v>24559</v>
      </c>
      <c r="I35" s="32">
        <v>49673</v>
      </c>
      <c r="J35" s="32">
        <v>75657</v>
      </c>
      <c r="K35" s="40">
        <v>33141</v>
      </c>
      <c r="L35" s="32">
        <v>169198</v>
      </c>
      <c r="M35" s="32">
        <v>13096</v>
      </c>
      <c r="N35" s="32">
        <v>15931</v>
      </c>
      <c r="O35" s="32">
        <v>17074</v>
      </c>
      <c r="P35" s="38">
        <v>419296</v>
      </c>
      <c r="Q35" s="32">
        <v>421487</v>
      </c>
      <c r="R35" s="32">
        <v>458833</v>
      </c>
      <c r="S35" s="40">
        <v>2745931</v>
      </c>
      <c r="T35" s="40">
        <v>3654869</v>
      </c>
      <c r="U35" s="40">
        <v>1440190</v>
      </c>
      <c r="V35" s="40">
        <v>1724107</v>
      </c>
      <c r="W35" s="40">
        <v>0</v>
      </c>
      <c r="X35" s="40">
        <v>55</v>
      </c>
      <c r="Y35" s="40">
        <v>18</v>
      </c>
      <c r="Z35" s="40">
        <v>84146</v>
      </c>
      <c r="AA35" s="29">
        <v>4597</v>
      </c>
      <c r="AB35" s="45">
        <v>5273.85</v>
      </c>
      <c r="AC35" s="40">
        <v>3846</v>
      </c>
      <c r="AD35" s="40">
        <v>318868</v>
      </c>
      <c r="AE35" s="40">
        <v>0</v>
      </c>
      <c r="AF35" s="40">
        <v>36</v>
      </c>
      <c r="AG35" s="40">
        <v>4884</v>
      </c>
      <c r="AH35" s="40">
        <v>75</v>
      </c>
      <c r="AI35" s="40">
        <v>24800</v>
      </c>
      <c r="AJ35" s="40">
        <v>1533</v>
      </c>
      <c r="AK35" s="40">
        <v>80</v>
      </c>
      <c r="AL35" s="40">
        <v>27</v>
      </c>
      <c r="AM35" s="40">
        <v>12493</v>
      </c>
      <c r="AN35" s="40">
        <v>829</v>
      </c>
      <c r="AO35" s="40">
        <v>22</v>
      </c>
      <c r="AP35" s="40">
        <v>341</v>
      </c>
      <c r="AQ35" s="40">
        <v>13</v>
      </c>
      <c r="AR35" s="40">
        <v>746</v>
      </c>
      <c r="AS35" s="42">
        <v>100</v>
      </c>
      <c r="AT35" s="40">
        <v>116</v>
      </c>
      <c r="AU35" s="40">
        <v>118</v>
      </c>
      <c r="AV35" s="40">
        <v>8</v>
      </c>
      <c r="AW35" s="40">
        <v>8</v>
      </c>
      <c r="AX35" s="40">
        <v>11</v>
      </c>
      <c r="AY35" s="40">
        <v>8</v>
      </c>
      <c r="AZ35" s="40">
        <v>5</v>
      </c>
      <c r="BA35" s="40">
        <v>8</v>
      </c>
      <c r="BB35" s="40">
        <v>10</v>
      </c>
      <c r="BC35" s="40">
        <v>14</v>
      </c>
      <c r="BD35" s="40">
        <v>55138</v>
      </c>
      <c r="BE35" s="40">
        <v>1</v>
      </c>
      <c r="BF35" s="40">
        <v>28000</v>
      </c>
      <c r="BG35" s="40">
        <v>2</v>
      </c>
      <c r="BH35" s="40">
        <v>33870</v>
      </c>
      <c r="BI35" s="40">
        <v>7</v>
      </c>
      <c r="BJ35" s="40">
        <v>3476</v>
      </c>
      <c r="BK35" s="42">
        <v>57.9</v>
      </c>
      <c r="BL35" s="40">
        <v>0</v>
      </c>
      <c r="BM35" s="40">
        <v>4</v>
      </c>
      <c r="BN35" s="40">
        <v>0</v>
      </c>
      <c r="BO35" s="40">
        <v>11531</v>
      </c>
      <c r="BP35" s="144" t="s">
        <v>1081</v>
      </c>
      <c r="BQ35" s="45">
        <v>0.87</v>
      </c>
      <c r="BR35" s="42">
        <v>27.1</v>
      </c>
      <c r="BS35" s="45">
        <v>4.03</v>
      </c>
      <c r="BT35" s="42">
        <v>66.31</v>
      </c>
      <c r="BU35" s="40">
        <v>16</v>
      </c>
      <c r="BV35" s="40">
        <v>2916</v>
      </c>
      <c r="BW35" s="40">
        <v>217</v>
      </c>
      <c r="BX35" s="40">
        <v>648</v>
      </c>
      <c r="BY35" s="40">
        <v>2861</v>
      </c>
      <c r="BZ35" s="40">
        <v>839</v>
      </c>
      <c r="CA35" s="40">
        <v>240</v>
      </c>
      <c r="CB35" s="40">
        <v>294</v>
      </c>
      <c r="CC35" s="58">
        <v>1.63</v>
      </c>
      <c r="CD35" s="40" t="s">
        <v>534</v>
      </c>
      <c r="CE35" s="40">
        <v>3</v>
      </c>
      <c r="CF35" s="40">
        <v>76</v>
      </c>
      <c r="CG35" s="40">
        <v>3</v>
      </c>
      <c r="CH35" s="40">
        <v>1</v>
      </c>
      <c r="CI35" s="40">
        <v>50</v>
      </c>
      <c r="CJ35" s="40">
        <v>20</v>
      </c>
      <c r="CK35" s="40">
        <v>1172</v>
      </c>
      <c r="CL35" s="40">
        <v>7</v>
      </c>
      <c r="CM35" s="40">
        <v>674</v>
      </c>
      <c r="CN35" s="40">
        <v>24</v>
      </c>
      <c r="CO35" s="40">
        <v>384</v>
      </c>
      <c r="CP35" s="40">
        <v>12</v>
      </c>
      <c r="CQ35" s="40">
        <v>123</v>
      </c>
      <c r="CR35" s="40">
        <v>2</v>
      </c>
      <c r="CS35" s="40">
        <v>40</v>
      </c>
      <c r="CT35" s="40">
        <v>6932</v>
      </c>
      <c r="CU35" s="40">
        <v>746</v>
      </c>
      <c r="CV35" s="40">
        <v>1810</v>
      </c>
      <c r="CW35" s="40">
        <v>715991.22199999995</v>
      </c>
      <c r="CX35" s="40">
        <v>154270.826</v>
      </c>
      <c r="CY35" s="40">
        <v>471617.68</v>
      </c>
      <c r="CZ35" s="40">
        <v>83059</v>
      </c>
      <c r="DA35" s="40">
        <v>26</v>
      </c>
      <c r="DB35" s="40">
        <v>11974</v>
      </c>
      <c r="DC35" s="40">
        <v>1375</v>
      </c>
      <c r="DD35" s="40">
        <v>1258</v>
      </c>
      <c r="DE35" s="40">
        <v>395</v>
      </c>
      <c r="DF35" s="40">
        <v>2409</v>
      </c>
      <c r="DG35" s="40">
        <v>28483</v>
      </c>
      <c r="DH35" s="40">
        <v>13099</v>
      </c>
      <c r="DI35" s="40">
        <v>2866</v>
      </c>
      <c r="DJ35" s="40">
        <v>2302</v>
      </c>
      <c r="DK35" s="40">
        <v>121</v>
      </c>
      <c r="DL35" s="40">
        <v>231</v>
      </c>
      <c r="DM35" s="40">
        <v>0</v>
      </c>
      <c r="DN35" s="40">
        <v>1220</v>
      </c>
      <c r="DO35" s="40">
        <v>30</v>
      </c>
      <c r="DP35" s="40">
        <v>17705</v>
      </c>
      <c r="DQ35" s="40">
        <v>61</v>
      </c>
      <c r="DR35" s="40">
        <v>9806</v>
      </c>
      <c r="DS35" s="40">
        <v>7715</v>
      </c>
      <c r="DT35" s="40">
        <v>0</v>
      </c>
      <c r="DU35" s="40">
        <v>718</v>
      </c>
      <c r="DV35" s="40">
        <v>49</v>
      </c>
      <c r="DW35" s="40">
        <v>31</v>
      </c>
      <c r="DX35" s="42">
        <v>50</v>
      </c>
      <c r="DY35" s="40">
        <v>60</v>
      </c>
      <c r="DZ35" s="40">
        <v>123</v>
      </c>
      <c r="EA35" s="40">
        <v>1030</v>
      </c>
      <c r="EB35" s="40">
        <v>216</v>
      </c>
      <c r="EC35" s="40">
        <v>101</v>
      </c>
      <c r="ED35" s="40">
        <v>3933</v>
      </c>
      <c r="EE35" s="40">
        <v>4014</v>
      </c>
      <c r="EF35" s="42">
        <v>95.9</v>
      </c>
      <c r="EG35" s="42">
        <v>94.6</v>
      </c>
      <c r="EH35" s="40">
        <v>154</v>
      </c>
      <c r="EI35" s="42">
        <v>5.7</v>
      </c>
      <c r="EJ35" s="40">
        <v>95702</v>
      </c>
      <c r="EK35" s="42">
        <v>35.299999999999997</v>
      </c>
      <c r="EL35" s="40">
        <v>299475</v>
      </c>
      <c r="EM35" s="92">
        <v>2.93</v>
      </c>
      <c r="EN35" s="40">
        <v>468</v>
      </c>
      <c r="EO35" s="40">
        <v>113</v>
      </c>
      <c r="EP35" s="60">
        <v>9726</v>
      </c>
      <c r="EQ35" s="40">
        <v>245</v>
      </c>
      <c r="ER35" s="40">
        <v>2436</v>
      </c>
      <c r="ES35" s="40">
        <v>100</v>
      </c>
      <c r="ET35" s="40">
        <v>141759</v>
      </c>
      <c r="EU35" s="40">
        <v>10467</v>
      </c>
      <c r="EV35" s="40">
        <v>3719</v>
      </c>
      <c r="EW35" s="40">
        <v>125005</v>
      </c>
      <c r="EX35" s="40">
        <v>104522</v>
      </c>
      <c r="EY35" s="40">
        <v>18095</v>
      </c>
      <c r="EZ35" s="40">
        <v>2388</v>
      </c>
      <c r="FA35" s="40">
        <v>6287</v>
      </c>
      <c r="FB35" s="42">
        <v>19.600000000000001</v>
      </c>
      <c r="FC35" s="40">
        <v>180</v>
      </c>
      <c r="FD35" s="42">
        <v>11</v>
      </c>
      <c r="FE35" s="40">
        <v>9686</v>
      </c>
      <c r="FF35" s="40">
        <v>290</v>
      </c>
      <c r="FG35" s="40">
        <v>173</v>
      </c>
      <c r="FH35" s="40">
        <v>405</v>
      </c>
      <c r="FI35" s="62">
        <v>3</v>
      </c>
      <c r="FJ35" s="62">
        <v>128</v>
      </c>
      <c r="FK35" s="45">
        <v>64.459999999999994</v>
      </c>
      <c r="FL35" s="42">
        <v>99.9</v>
      </c>
      <c r="FM35" s="42">
        <v>90.8</v>
      </c>
      <c r="FN35" s="42">
        <v>67.599999999999994</v>
      </c>
      <c r="FO35" s="42">
        <v>23.5</v>
      </c>
      <c r="FP35" s="40">
        <v>231</v>
      </c>
      <c r="FQ35" s="40">
        <v>16</v>
      </c>
      <c r="FR35" s="40">
        <v>129</v>
      </c>
      <c r="FS35" s="40">
        <v>2202</v>
      </c>
      <c r="FT35" s="40">
        <v>17</v>
      </c>
      <c r="FU35" s="40">
        <v>4048</v>
      </c>
      <c r="FV35" s="40">
        <v>2216</v>
      </c>
      <c r="FW35" s="40">
        <v>6</v>
      </c>
      <c r="FX35" s="40">
        <v>10824790</v>
      </c>
      <c r="FY35" s="40">
        <v>2907</v>
      </c>
      <c r="FZ35" s="40" t="s">
        <v>534</v>
      </c>
      <c r="GA35" s="40" t="s">
        <v>534</v>
      </c>
      <c r="GB35" s="40">
        <v>13786</v>
      </c>
      <c r="GC35" s="40">
        <v>60</v>
      </c>
      <c r="GD35" s="40">
        <v>3059</v>
      </c>
      <c r="GE35" s="40">
        <v>10667</v>
      </c>
      <c r="GF35" s="40">
        <v>237125</v>
      </c>
      <c r="GG35" s="40">
        <v>817</v>
      </c>
      <c r="GH35" s="40">
        <v>119415</v>
      </c>
      <c r="GI35" s="40">
        <v>116893</v>
      </c>
      <c r="GJ35" s="40">
        <v>439</v>
      </c>
      <c r="GK35" s="40">
        <v>4366</v>
      </c>
      <c r="GL35" s="40">
        <v>1049575</v>
      </c>
      <c r="GM35" s="40">
        <v>1806</v>
      </c>
      <c r="GN35" s="40">
        <v>14516</v>
      </c>
      <c r="GO35" s="40">
        <v>308627</v>
      </c>
      <c r="GP35" s="40">
        <v>859</v>
      </c>
      <c r="GQ35" s="40">
        <v>104219</v>
      </c>
      <c r="GR35" s="39">
        <v>12706766.08</v>
      </c>
      <c r="GS35" s="40">
        <v>813</v>
      </c>
      <c r="GT35" s="40">
        <v>26426</v>
      </c>
      <c r="GU35" s="40">
        <v>822856</v>
      </c>
      <c r="GV35" s="45">
        <v>76.459999999999994</v>
      </c>
      <c r="GW35" s="40">
        <v>3871</v>
      </c>
      <c r="GX35" s="40">
        <v>7192</v>
      </c>
      <c r="GY35" s="40">
        <v>3308</v>
      </c>
      <c r="GZ35" s="34">
        <v>184</v>
      </c>
      <c r="HA35" s="40">
        <v>181</v>
      </c>
      <c r="HB35" s="40">
        <v>2529846</v>
      </c>
      <c r="HC35" s="40">
        <v>16787725</v>
      </c>
      <c r="HD35" s="40">
        <v>1876083</v>
      </c>
      <c r="HE35" s="40">
        <v>2377661</v>
      </c>
      <c r="HF35" s="40">
        <v>405849</v>
      </c>
      <c r="HG35" s="40">
        <v>8550</v>
      </c>
      <c r="HH35" s="40">
        <v>12860</v>
      </c>
      <c r="HI35" s="40">
        <v>305040</v>
      </c>
      <c r="HJ35" s="40">
        <v>193540</v>
      </c>
      <c r="HK35" s="32">
        <v>22499</v>
      </c>
      <c r="HL35" s="32">
        <v>1814094</v>
      </c>
      <c r="HM35" s="32">
        <v>2096408</v>
      </c>
      <c r="HN35" s="32">
        <v>38</v>
      </c>
      <c r="HO35" s="32">
        <v>50</v>
      </c>
      <c r="HP35" s="32">
        <v>15</v>
      </c>
      <c r="HQ35" s="32">
        <v>45</v>
      </c>
      <c r="HR35" s="32">
        <v>45854</v>
      </c>
      <c r="HS35" s="40">
        <v>276391</v>
      </c>
      <c r="HT35" s="32">
        <v>320</v>
      </c>
      <c r="HU35" s="40">
        <v>0</v>
      </c>
      <c r="HV35" s="45">
        <v>40.33</v>
      </c>
      <c r="HW35" s="40">
        <v>241352</v>
      </c>
      <c r="HX35" s="45">
        <v>4.63</v>
      </c>
      <c r="HY35" s="45">
        <v>7.4</v>
      </c>
      <c r="HZ35" s="45">
        <v>5.9</v>
      </c>
      <c r="IA35" s="40">
        <v>1122.9000000000001</v>
      </c>
      <c r="IB35" s="40">
        <v>882.3</v>
      </c>
      <c r="IC35" s="40">
        <v>57868</v>
      </c>
      <c r="ID35" s="42">
        <v>93.3</v>
      </c>
      <c r="IE35" s="42" t="s">
        <v>632</v>
      </c>
      <c r="IF35" s="42">
        <v>82.7</v>
      </c>
      <c r="IG35" s="42" t="s">
        <v>632</v>
      </c>
      <c r="IH35" s="42" t="s">
        <v>632</v>
      </c>
      <c r="II35" s="144" t="s">
        <v>1081</v>
      </c>
      <c r="IJ35" s="144" t="s">
        <v>1081</v>
      </c>
      <c r="IK35" s="42">
        <v>87.7</v>
      </c>
      <c r="IL35" s="122">
        <v>1.0589999999999999</v>
      </c>
      <c r="IM35" s="99">
        <v>83.8</v>
      </c>
      <c r="IN35" s="123">
        <v>4.0999999999999996</v>
      </c>
      <c r="IO35" s="99">
        <v>8.3000000000000007</v>
      </c>
      <c r="IP35" s="36">
        <v>89752865</v>
      </c>
      <c r="IQ35" s="124">
        <v>68.3</v>
      </c>
      <c r="IR35" s="124">
        <v>39.5</v>
      </c>
      <c r="IS35" s="62" t="s">
        <v>534</v>
      </c>
      <c r="IT35" s="62" t="s">
        <v>534</v>
      </c>
      <c r="IU35" s="124" t="s">
        <v>534</v>
      </c>
      <c r="IV35" s="144" t="s">
        <v>1081</v>
      </c>
      <c r="IW35" s="36">
        <v>3245</v>
      </c>
      <c r="IX35" s="144" t="s">
        <v>1081</v>
      </c>
      <c r="IY35" s="124">
        <v>24</v>
      </c>
      <c r="IZ35" s="98">
        <v>109382</v>
      </c>
      <c r="JA35" s="98">
        <v>926</v>
      </c>
      <c r="JB35" s="98">
        <v>1901</v>
      </c>
      <c r="JC35" s="98">
        <v>8491</v>
      </c>
      <c r="JD35" s="98">
        <v>8979</v>
      </c>
      <c r="JE35" s="98">
        <v>8303</v>
      </c>
      <c r="JF35" s="98">
        <v>9944</v>
      </c>
      <c r="JG35" s="98">
        <v>9504</v>
      </c>
      <c r="JH35" s="98">
        <v>8566</v>
      </c>
      <c r="JI35" s="98">
        <v>7946</v>
      </c>
      <c r="JJ35" s="98">
        <v>7934</v>
      </c>
      <c r="JK35" s="98">
        <v>6833</v>
      </c>
      <c r="JL35" s="98">
        <v>3335</v>
      </c>
      <c r="JM35" s="98">
        <v>1487</v>
      </c>
      <c r="JN35" s="98">
        <v>776</v>
      </c>
      <c r="JO35" s="98">
        <v>396</v>
      </c>
      <c r="JP35" s="98">
        <v>173</v>
      </c>
      <c r="JQ35" s="98">
        <v>10171</v>
      </c>
      <c r="JR35" s="98">
        <v>11253</v>
      </c>
      <c r="JS35" s="98">
        <v>12416</v>
      </c>
      <c r="JT35" s="98">
        <v>13699</v>
      </c>
      <c r="JU35" s="98">
        <v>15647</v>
      </c>
      <c r="JV35" s="98">
        <v>13308</v>
      </c>
      <c r="JW35" s="98">
        <v>11532</v>
      </c>
      <c r="JX35" s="98">
        <v>11145</v>
      </c>
      <c r="JY35" s="98">
        <v>12857</v>
      </c>
      <c r="JZ35" s="98">
        <v>14951</v>
      </c>
      <c r="KA35" s="98">
        <v>11314</v>
      </c>
      <c r="KB35" s="98">
        <v>8051</v>
      </c>
      <c r="KC35" s="98">
        <v>6294</v>
      </c>
      <c r="KD35" s="98">
        <v>4966</v>
      </c>
      <c r="KE35" s="98">
        <v>5068</v>
      </c>
    </row>
    <row r="36" spans="1:291" ht="12">
      <c r="A36" s="3">
        <v>252018</v>
      </c>
      <c r="B36" s="2" t="s">
        <v>929</v>
      </c>
      <c r="C36" s="29">
        <v>464.51</v>
      </c>
      <c r="D36" s="30">
        <v>342343</v>
      </c>
      <c r="E36" s="37">
        <v>14.5</v>
      </c>
      <c r="F36" s="37">
        <v>62.5</v>
      </c>
      <c r="G36" s="37">
        <v>23</v>
      </c>
      <c r="H36" s="32">
        <v>18971</v>
      </c>
      <c r="I36" s="32">
        <v>58055</v>
      </c>
      <c r="J36" s="32">
        <v>39084</v>
      </c>
      <c r="K36" s="40">
        <v>35854</v>
      </c>
      <c r="L36" s="32">
        <v>141497</v>
      </c>
      <c r="M36" s="32">
        <v>3857</v>
      </c>
      <c r="N36" s="32">
        <v>12197</v>
      </c>
      <c r="O36" s="32">
        <v>11175</v>
      </c>
      <c r="P36" s="38">
        <v>341425</v>
      </c>
      <c r="Q36" s="32">
        <v>337634</v>
      </c>
      <c r="R36" s="32">
        <v>310912</v>
      </c>
      <c r="S36" s="40">
        <v>931426</v>
      </c>
      <c r="T36" s="40">
        <v>1743474</v>
      </c>
      <c r="U36" s="40">
        <v>565224</v>
      </c>
      <c r="V36" s="40">
        <v>849523</v>
      </c>
      <c r="W36" s="40">
        <v>6</v>
      </c>
      <c r="X36" s="40">
        <v>60</v>
      </c>
      <c r="Y36" s="40" t="s">
        <v>534</v>
      </c>
      <c r="Z36" s="40">
        <v>0</v>
      </c>
      <c r="AA36" s="29">
        <v>2161</v>
      </c>
      <c r="AB36" s="45">
        <v>850</v>
      </c>
      <c r="AC36" s="40">
        <v>3739</v>
      </c>
      <c r="AD36" s="40">
        <v>117377</v>
      </c>
      <c r="AE36" s="40">
        <v>1848</v>
      </c>
      <c r="AF36" s="40">
        <v>46</v>
      </c>
      <c r="AG36" s="40">
        <v>3871</v>
      </c>
      <c r="AH36" s="40">
        <v>37</v>
      </c>
      <c r="AI36" s="40">
        <v>19123</v>
      </c>
      <c r="AJ36" s="40">
        <v>1052</v>
      </c>
      <c r="AK36" s="40">
        <v>81</v>
      </c>
      <c r="AL36" s="40">
        <v>18</v>
      </c>
      <c r="AM36" s="40">
        <v>9143</v>
      </c>
      <c r="AN36" s="40">
        <v>604</v>
      </c>
      <c r="AO36" s="40">
        <v>5</v>
      </c>
      <c r="AP36" s="40">
        <v>214</v>
      </c>
      <c r="AQ36" s="40">
        <v>26</v>
      </c>
      <c r="AR36" s="40">
        <v>34</v>
      </c>
      <c r="AS36" s="42">
        <v>100</v>
      </c>
      <c r="AT36" s="40">
        <v>81.099999999999994</v>
      </c>
      <c r="AU36" s="40">
        <v>66</v>
      </c>
      <c r="AV36" s="40">
        <v>6</v>
      </c>
      <c r="AW36" s="40">
        <v>6</v>
      </c>
      <c r="AX36" s="40">
        <v>4</v>
      </c>
      <c r="AY36" s="40">
        <v>3</v>
      </c>
      <c r="AZ36" s="40">
        <v>3</v>
      </c>
      <c r="BA36" s="40">
        <v>5</v>
      </c>
      <c r="BB36" s="40">
        <v>4</v>
      </c>
      <c r="BC36" s="40">
        <v>4</v>
      </c>
      <c r="BD36" s="40">
        <v>4721</v>
      </c>
      <c r="BE36" s="40">
        <v>1</v>
      </c>
      <c r="BF36" s="40">
        <v>31852</v>
      </c>
      <c r="BG36" s="40">
        <v>1</v>
      </c>
      <c r="BH36" s="40">
        <v>21446</v>
      </c>
      <c r="BI36" s="40">
        <v>12</v>
      </c>
      <c r="BJ36" s="40">
        <v>5879</v>
      </c>
      <c r="BK36" s="42">
        <v>55.1</v>
      </c>
      <c r="BL36" s="40">
        <v>1</v>
      </c>
      <c r="BM36" s="40">
        <v>5</v>
      </c>
      <c r="BN36" s="40">
        <v>635</v>
      </c>
      <c r="BO36" s="40">
        <v>11086</v>
      </c>
      <c r="BP36" s="144" t="s">
        <v>1081</v>
      </c>
      <c r="BQ36" s="45">
        <v>0.96</v>
      </c>
      <c r="BR36" s="42">
        <v>48.3</v>
      </c>
      <c r="BS36" s="45">
        <v>5.0599999999999996</v>
      </c>
      <c r="BT36" s="42">
        <v>61.25</v>
      </c>
      <c r="BU36" s="40">
        <v>15</v>
      </c>
      <c r="BV36" s="40">
        <v>4142</v>
      </c>
      <c r="BW36" s="40">
        <v>281</v>
      </c>
      <c r="BX36" s="40">
        <v>1123</v>
      </c>
      <c r="BY36" s="40">
        <v>2861</v>
      </c>
      <c r="BZ36" s="40">
        <v>870</v>
      </c>
      <c r="CA36" s="40">
        <v>245</v>
      </c>
      <c r="CB36" s="40">
        <v>476</v>
      </c>
      <c r="CC36" s="58">
        <v>1.48</v>
      </c>
      <c r="CD36" s="40">
        <v>0</v>
      </c>
      <c r="CE36" s="40">
        <v>3</v>
      </c>
      <c r="CF36" s="40">
        <v>294</v>
      </c>
      <c r="CG36" s="40">
        <v>5</v>
      </c>
      <c r="CH36" s="40">
        <v>2</v>
      </c>
      <c r="CI36" s="40">
        <v>165</v>
      </c>
      <c r="CJ36" s="40">
        <v>12</v>
      </c>
      <c r="CK36" s="40">
        <v>973</v>
      </c>
      <c r="CL36" s="40">
        <v>8</v>
      </c>
      <c r="CM36" s="40">
        <v>549</v>
      </c>
      <c r="CN36" s="40">
        <v>33</v>
      </c>
      <c r="CO36" s="40">
        <v>540</v>
      </c>
      <c r="CP36" s="40">
        <v>17</v>
      </c>
      <c r="CQ36" s="40">
        <v>184</v>
      </c>
      <c r="CR36" s="40">
        <v>14</v>
      </c>
      <c r="CS36" s="40">
        <v>335</v>
      </c>
      <c r="CT36" s="40">
        <v>9861</v>
      </c>
      <c r="CU36" s="40">
        <v>1026</v>
      </c>
      <c r="CV36" s="40">
        <v>1738</v>
      </c>
      <c r="CW36" s="40">
        <v>983462.64399999997</v>
      </c>
      <c r="CX36" s="40">
        <v>210615.829</v>
      </c>
      <c r="CY36" s="40">
        <v>468915.25599999999</v>
      </c>
      <c r="CZ36" s="40">
        <v>78973</v>
      </c>
      <c r="DA36" s="40">
        <v>7</v>
      </c>
      <c r="DB36" s="40">
        <v>14732</v>
      </c>
      <c r="DC36" s="40">
        <v>1695</v>
      </c>
      <c r="DD36" s="40">
        <v>1254</v>
      </c>
      <c r="DE36" s="40">
        <v>128</v>
      </c>
      <c r="DF36" s="40">
        <v>1441</v>
      </c>
      <c r="DG36" s="40">
        <v>10199</v>
      </c>
      <c r="DH36" s="32">
        <v>13336</v>
      </c>
      <c r="DI36" s="32">
        <v>2465</v>
      </c>
      <c r="DJ36" s="32">
        <v>1818</v>
      </c>
      <c r="DK36" s="32">
        <v>234</v>
      </c>
      <c r="DL36" s="32">
        <v>180</v>
      </c>
      <c r="DM36" s="32">
        <v>4</v>
      </c>
      <c r="DN36" s="40">
        <v>1359</v>
      </c>
      <c r="DO36" s="40">
        <v>13</v>
      </c>
      <c r="DP36" s="40" t="s">
        <v>534</v>
      </c>
      <c r="DQ36" s="40">
        <v>58</v>
      </c>
      <c r="DR36" s="40">
        <v>6028</v>
      </c>
      <c r="DS36" s="40">
        <v>6409</v>
      </c>
      <c r="DT36" s="40">
        <v>69</v>
      </c>
      <c r="DU36" s="40">
        <v>1026</v>
      </c>
      <c r="DV36" s="40">
        <v>58</v>
      </c>
      <c r="DW36" s="40">
        <v>59</v>
      </c>
      <c r="DX36" s="42">
        <v>20.399999999999999</v>
      </c>
      <c r="DY36" s="40">
        <v>56</v>
      </c>
      <c r="DZ36" s="40">
        <v>263</v>
      </c>
      <c r="EA36" s="40">
        <v>1174</v>
      </c>
      <c r="EB36" s="40">
        <v>323</v>
      </c>
      <c r="EC36" s="40">
        <v>274</v>
      </c>
      <c r="ED36" s="40">
        <v>2869</v>
      </c>
      <c r="EE36" s="40">
        <v>3024</v>
      </c>
      <c r="EF36" s="42">
        <v>93.6</v>
      </c>
      <c r="EG36" s="42">
        <v>87.4</v>
      </c>
      <c r="EH36" s="40">
        <v>121</v>
      </c>
      <c r="EI36" s="42">
        <v>12.3</v>
      </c>
      <c r="EJ36" s="40">
        <v>79922</v>
      </c>
      <c r="EK36" s="42">
        <v>36.5</v>
      </c>
      <c r="EL36" s="40">
        <v>332777</v>
      </c>
      <c r="EM36" s="45">
        <v>4.0199999999999996</v>
      </c>
      <c r="EN36" s="40">
        <v>477</v>
      </c>
      <c r="EO36" s="40">
        <v>1</v>
      </c>
      <c r="EP36" s="60">
        <v>810</v>
      </c>
      <c r="EQ36" s="40">
        <v>101</v>
      </c>
      <c r="ER36" s="40">
        <v>1542</v>
      </c>
      <c r="ES36" s="42">
        <v>85</v>
      </c>
      <c r="ET36" s="40">
        <v>114772</v>
      </c>
      <c r="EU36" s="40">
        <v>2794</v>
      </c>
      <c r="EV36" s="40">
        <v>0</v>
      </c>
      <c r="EW36" s="40">
        <v>100561</v>
      </c>
      <c r="EX36" s="40">
        <v>90586</v>
      </c>
      <c r="EY36" s="40">
        <v>5693</v>
      </c>
      <c r="EZ36" s="40">
        <v>4282</v>
      </c>
      <c r="FA36" s="40">
        <v>11417</v>
      </c>
      <c r="FB36" s="42">
        <v>14.3</v>
      </c>
      <c r="FC36" s="40">
        <v>230</v>
      </c>
      <c r="FD36" s="42">
        <v>9.4</v>
      </c>
      <c r="FE36" s="40">
        <v>6233</v>
      </c>
      <c r="FF36" s="40">
        <v>134</v>
      </c>
      <c r="FG36" s="40">
        <v>120</v>
      </c>
      <c r="FH36" s="40">
        <v>261</v>
      </c>
      <c r="FI36" s="62">
        <v>12</v>
      </c>
      <c r="FJ36" s="62">
        <v>313</v>
      </c>
      <c r="FK36" s="45">
        <v>72.58</v>
      </c>
      <c r="FL36" s="42">
        <v>100</v>
      </c>
      <c r="FM36" s="42">
        <v>92.6</v>
      </c>
      <c r="FN36" s="42">
        <v>98</v>
      </c>
      <c r="FO36" s="42">
        <v>15.7</v>
      </c>
      <c r="FP36" s="40">
        <v>106</v>
      </c>
      <c r="FQ36" s="40">
        <v>10</v>
      </c>
      <c r="FR36" s="40">
        <v>65</v>
      </c>
      <c r="FS36" s="40">
        <v>1665</v>
      </c>
      <c r="FT36" s="40">
        <v>13</v>
      </c>
      <c r="FU36" s="40">
        <v>3475</v>
      </c>
      <c r="FV36" s="40">
        <v>2820</v>
      </c>
      <c r="FW36" s="40">
        <v>6</v>
      </c>
      <c r="FX36" s="40">
        <v>11642200</v>
      </c>
      <c r="FY36" s="40">
        <v>3918</v>
      </c>
      <c r="FZ36" s="40" t="s">
        <v>534</v>
      </c>
      <c r="GA36" s="40" t="s">
        <v>534</v>
      </c>
      <c r="GB36" s="40">
        <v>11313</v>
      </c>
      <c r="GC36" s="40">
        <v>26</v>
      </c>
      <c r="GD36" s="40">
        <v>1726</v>
      </c>
      <c r="GE36" s="40">
        <v>9561</v>
      </c>
      <c r="GF36" s="40">
        <v>118084</v>
      </c>
      <c r="GG36" s="40">
        <v>230</v>
      </c>
      <c r="GH36" s="40">
        <v>23033</v>
      </c>
      <c r="GI36" s="40">
        <v>94821</v>
      </c>
      <c r="GJ36" s="40">
        <v>340</v>
      </c>
      <c r="GK36" s="40">
        <v>2613</v>
      </c>
      <c r="GL36" s="40">
        <v>177371</v>
      </c>
      <c r="GM36" s="40">
        <v>1542</v>
      </c>
      <c r="GN36" s="40">
        <v>13175</v>
      </c>
      <c r="GO36" s="40">
        <v>227255</v>
      </c>
      <c r="GP36" s="40">
        <v>224</v>
      </c>
      <c r="GQ36" s="40">
        <v>11300</v>
      </c>
      <c r="GR36" s="39">
        <v>300234.15000000002</v>
      </c>
      <c r="GS36" s="40">
        <v>218</v>
      </c>
      <c r="GT36" s="40">
        <v>11300</v>
      </c>
      <c r="GU36" s="40">
        <v>300234</v>
      </c>
      <c r="GV36" s="59">
        <v>33.56</v>
      </c>
      <c r="GW36" s="40">
        <v>1040</v>
      </c>
      <c r="GX36" s="40">
        <v>3477</v>
      </c>
      <c r="GY36" s="40">
        <v>1971</v>
      </c>
      <c r="GZ36" s="34">
        <v>18</v>
      </c>
      <c r="HA36" s="40">
        <v>51</v>
      </c>
      <c r="HB36" s="40">
        <v>1442178</v>
      </c>
      <c r="HC36" s="40">
        <v>9803256</v>
      </c>
      <c r="HD36" s="40">
        <v>995344.2</v>
      </c>
      <c r="HE36" s="40">
        <v>1375968.8</v>
      </c>
      <c r="HF36" s="40">
        <v>193327.9</v>
      </c>
      <c r="HG36" s="40">
        <v>4430</v>
      </c>
      <c r="HH36" s="40">
        <v>8010</v>
      </c>
      <c r="HI36" s="40">
        <v>202120</v>
      </c>
      <c r="HJ36" s="40">
        <v>101310</v>
      </c>
      <c r="HK36" s="32">
        <v>54689</v>
      </c>
      <c r="HL36" s="32">
        <v>10190225</v>
      </c>
      <c r="HM36" s="32" t="s">
        <v>534</v>
      </c>
      <c r="HN36" s="32">
        <v>202</v>
      </c>
      <c r="HO36" s="32" t="s">
        <v>534</v>
      </c>
      <c r="HP36" s="32">
        <v>49</v>
      </c>
      <c r="HQ36" s="32" t="s">
        <v>534</v>
      </c>
      <c r="HR36" s="32">
        <v>55400</v>
      </c>
      <c r="HS36" s="32">
        <v>150116</v>
      </c>
      <c r="HT36" s="32" t="s">
        <v>534</v>
      </c>
      <c r="HU36" s="32">
        <v>1050</v>
      </c>
      <c r="HV36" s="45">
        <v>37.68</v>
      </c>
      <c r="HW36" s="32">
        <v>262946</v>
      </c>
      <c r="HX36" s="45">
        <v>8.0399999999999991</v>
      </c>
      <c r="HY36" s="45">
        <v>2.1</v>
      </c>
      <c r="HZ36" s="45">
        <v>2.1</v>
      </c>
      <c r="IA36" s="40">
        <v>706.8</v>
      </c>
      <c r="IB36" s="40">
        <v>674.1</v>
      </c>
      <c r="IC36" s="40">
        <v>31707</v>
      </c>
      <c r="ID36" s="42">
        <v>95.8</v>
      </c>
      <c r="IE36" s="42" t="s">
        <v>632</v>
      </c>
      <c r="IF36" s="42">
        <v>81</v>
      </c>
      <c r="IG36" s="42" t="s">
        <v>632</v>
      </c>
      <c r="IH36" s="42" t="s">
        <v>632</v>
      </c>
      <c r="II36" s="144" t="s">
        <v>1081</v>
      </c>
      <c r="IJ36" s="144" t="s">
        <v>1081</v>
      </c>
      <c r="IK36" s="42">
        <v>64.7</v>
      </c>
      <c r="IL36" s="122">
        <v>0.79600000000000004</v>
      </c>
      <c r="IM36" s="99">
        <v>89.4</v>
      </c>
      <c r="IN36" s="123">
        <v>8.8000000000000007</v>
      </c>
      <c r="IO36" s="99">
        <v>3.2</v>
      </c>
      <c r="IP36" s="36">
        <v>112420717</v>
      </c>
      <c r="IQ36" s="124">
        <v>50.3</v>
      </c>
      <c r="IR36" s="124">
        <v>52.4</v>
      </c>
      <c r="IS36" s="62" t="s">
        <v>534</v>
      </c>
      <c r="IT36" s="62" t="s">
        <v>534</v>
      </c>
      <c r="IU36" s="124">
        <v>28.7</v>
      </c>
      <c r="IV36" s="144" t="s">
        <v>1081</v>
      </c>
      <c r="IW36" s="36">
        <v>3047</v>
      </c>
      <c r="IX36" s="144" t="s">
        <v>1081</v>
      </c>
      <c r="IY36" s="124">
        <v>28.4</v>
      </c>
      <c r="IZ36" s="98">
        <v>70574</v>
      </c>
      <c r="JA36" s="98">
        <v>949</v>
      </c>
      <c r="JB36" s="98">
        <v>1314</v>
      </c>
      <c r="JC36" s="98">
        <v>5915</v>
      </c>
      <c r="JD36" s="98">
        <v>6984</v>
      </c>
      <c r="JE36" s="98">
        <v>6800</v>
      </c>
      <c r="JF36" s="98">
        <v>7998</v>
      </c>
      <c r="JG36" s="98">
        <v>7909</v>
      </c>
      <c r="JH36" s="98">
        <v>7904</v>
      </c>
      <c r="JI36" s="98">
        <v>7064</v>
      </c>
      <c r="JJ36" s="98">
        <v>6390</v>
      </c>
      <c r="JK36" s="98">
        <v>5743</v>
      </c>
      <c r="JL36" s="98">
        <v>2600</v>
      </c>
      <c r="JM36" s="98">
        <v>1262</v>
      </c>
      <c r="JN36" s="98">
        <v>575</v>
      </c>
      <c r="JO36" s="98">
        <v>315</v>
      </c>
      <c r="JP36" s="98">
        <v>138</v>
      </c>
      <c r="JQ36" s="98">
        <v>8085</v>
      </c>
      <c r="JR36" s="98">
        <v>8530</v>
      </c>
      <c r="JS36" s="98">
        <v>8827</v>
      </c>
      <c r="JT36" s="98">
        <v>10377</v>
      </c>
      <c r="JU36" s="98">
        <v>12881</v>
      </c>
      <c r="JV36" s="98">
        <v>11490</v>
      </c>
      <c r="JW36" s="98">
        <v>10789</v>
      </c>
      <c r="JX36" s="98">
        <v>10072</v>
      </c>
      <c r="JY36" s="98">
        <v>10742</v>
      </c>
      <c r="JZ36" s="98">
        <v>12886</v>
      </c>
      <c r="KA36" s="98">
        <v>9713</v>
      </c>
      <c r="KB36" s="98">
        <v>7390</v>
      </c>
      <c r="KC36" s="98">
        <v>6558</v>
      </c>
      <c r="KD36" s="98">
        <v>5091</v>
      </c>
      <c r="KE36" s="98">
        <v>5681</v>
      </c>
    </row>
    <row r="37" spans="1:291" ht="12">
      <c r="A37" s="3">
        <v>272035</v>
      </c>
      <c r="B37" s="2" t="s">
        <v>930</v>
      </c>
      <c r="C37" s="29">
        <v>36.6</v>
      </c>
      <c r="D37" s="30">
        <v>400143</v>
      </c>
      <c r="E37" s="37">
        <v>13.9</v>
      </c>
      <c r="F37" s="37">
        <v>62.2</v>
      </c>
      <c r="G37" s="37">
        <v>24</v>
      </c>
      <c r="H37" s="32">
        <v>22168</v>
      </c>
      <c r="I37" s="32">
        <v>43843</v>
      </c>
      <c r="J37" s="32">
        <v>66713</v>
      </c>
      <c r="K37" s="40">
        <v>43828</v>
      </c>
      <c r="L37" s="32">
        <v>183339</v>
      </c>
      <c r="M37" s="32">
        <v>4520</v>
      </c>
      <c r="N37" s="32">
        <v>21382</v>
      </c>
      <c r="O37" s="32">
        <v>19647</v>
      </c>
      <c r="P37" s="93">
        <v>394412</v>
      </c>
      <c r="Q37" s="32">
        <v>389341</v>
      </c>
      <c r="R37" s="32">
        <v>347467</v>
      </c>
      <c r="S37" s="40">
        <v>464359</v>
      </c>
      <c r="T37" s="40">
        <v>3506735</v>
      </c>
      <c r="U37" s="40">
        <v>1036419</v>
      </c>
      <c r="V37" s="40">
        <v>1126287</v>
      </c>
      <c r="W37" s="40">
        <v>31</v>
      </c>
      <c r="X37" s="40">
        <v>60</v>
      </c>
      <c r="Y37" s="40">
        <v>41</v>
      </c>
      <c r="Z37" s="40" t="s">
        <v>534</v>
      </c>
      <c r="AA37" s="29" t="s">
        <v>534</v>
      </c>
      <c r="AB37" s="45">
        <v>111</v>
      </c>
      <c r="AC37" s="40" t="s">
        <v>534</v>
      </c>
      <c r="AD37" s="40" t="s">
        <v>534</v>
      </c>
      <c r="AE37" s="40" t="s">
        <v>534</v>
      </c>
      <c r="AF37" s="40">
        <v>40</v>
      </c>
      <c r="AG37" s="40">
        <v>7829</v>
      </c>
      <c r="AH37" s="40">
        <v>41</v>
      </c>
      <c r="AI37" s="40">
        <v>20957</v>
      </c>
      <c r="AJ37" s="40">
        <v>1212</v>
      </c>
      <c r="AK37" s="40">
        <v>90</v>
      </c>
      <c r="AL37" s="40">
        <v>18</v>
      </c>
      <c r="AM37" s="40">
        <v>10065</v>
      </c>
      <c r="AN37" s="40">
        <v>660</v>
      </c>
      <c r="AO37" s="40">
        <v>15</v>
      </c>
      <c r="AP37" s="40">
        <v>268</v>
      </c>
      <c r="AQ37" s="40">
        <v>0</v>
      </c>
      <c r="AR37" s="40">
        <v>20</v>
      </c>
      <c r="AS37" s="42">
        <v>75.2</v>
      </c>
      <c r="AT37" s="40">
        <v>109.4</v>
      </c>
      <c r="AU37" s="40">
        <v>100.1</v>
      </c>
      <c r="AV37" s="40">
        <v>10</v>
      </c>
      <c r="AW37" s="40">
        <v>4</v>
      </c>
      <c r="AX37" s="40">
        <v>6</v>
      </c>
      <c r="AY37" s="40">
        <v>2</v>
      </c>
      <c r="AZ37" s="40">
        <v>2</v>
      </c>
      <c r="BA37" s="40">
        <v>3</v>
      </c>
      <c r="BB37" s="40">
        <v>3</v>
      </c>
      <c r="BC37" s="40">
        <v>6</v>
      </c>
      <c r="BD37" s="40">
        <v>27511</v>
      </c>
      <c r="BE37" s="40" t="s">
        <v>534</v>
      </c>
      <c r="BF37" s="40" t="s">
        <v>534</v>
      </c>
      <c r="BG37" s="40">
        <v>4</v>
      </c>
      <c r="BH37" s="40">
        <v>40189</v>
      </c>
      <c r="BI37" s="40">
        <v>2</v>
      </c>
      <c r="BJ37" s="40">
        <v>1181</v>
      </c>
      <c r="BK37" s="42">
        <v>38.299999999999997</v>
      </c>
      <c r="BL37" s="40">
        <v>1</v>
      </c>
      <c r="BM37" s="40">
        <v>1</v>
      </c>
      <c r="BN37" s="40">
        <v>274</v>
      </c>
      <c r="BO37" s="40">
        <v>10462</v>
      </c>
      <c r="BP37" s="144" t="s">
        <v>1081</v>
      </c>
      <c r="BQ37" s="45">
        <v>0.62</v>
      </c>
      <c r="BR37" s="42">
        <v>29.5</v>
      </c>
      <c r="BS37" s="45">
        <v>6.39</v>
      </c>
      <c r="BT37" s="42">
        <v>60.7</v>
      </c>
      <c r="BU37" s="40">
        <v>20</v>
      </c>
      <c r="BV37" s="40">
        <v>4072</v>
      </c>
      <c r="BW37" s="40">
        <v>413</v>
      </c>
      <c r="BX37" s="40">
        <v>788</v>
      </c>
      <c r="BY37" s="40">
        <v>3255</v>
      </c>
      <c r="BZ37" s="40">
        <v>1018</v>
      </c>
      <c r="CA37" s="40">
        <v>216</v>
      </c>
      <c r="CB37" s="40">
        <v>614</v>
      </c>
      <c r="CC37" s="58">
        <v>1.46</v>
      </c>
      <c r="CD37" s="40">
        <v>0</v>
      </c>
      <c r="CE37" s="40">
        <v>1</v>
      </c>
      <c r="CF37" s="40">
        <v>7</v>
      </c>
      <c r="CG37" s="40">
        <v>4</v>
      </c>
      <c r="CH37" s="40">
        <v>1</v>
      </c>
      <c r="CI37" s="40">
        <v>70</v>
      </c>
      <c r="CJ37" s="40">
        <v>14</v>
      </c>
      <c r="CK37" s="40">
        <v>1160</v>
      </c>
      <c r="CL37" s="40">
        <v>10</v>
      </c>
      <c r="CM37" s="40">
        <v>809</v>
      </c>
      <c r="CN37" s="40">
        <v>29</v>
      </c>
      <c r="CO37" s="40">
        <v>487</v>
      </c>
      <c r="CP37" s="40">
        <v>9</v>
      </c>
      <c r="CQ37" s="40">
        <v>66</v>
      </c>
      <c r="CR37" s="40">
        <v>17</v>
      </c>
      <c r="CS37" s="40">
        <v>401</v>
      </c>
      <c r="CT37" s="40">
        <v>12620</v>
      </c>
      <c r="CU37" s="40">
        <v>926</v>
      </c>
      <c r="CV37" s="40">
        <v>1882</v>
      </c>
      <c r="CW37" s="40">
        <v>1313310.308</v>
      </c>
      <c r="CX37" s="40">
        <v>200066.15700000001</v>
      </c>
      <c r="CY37" s="40">
        <v>493852.44199999998</v>
      </c>
      <c r="CZ37" s="40">
        <v>96290</v>
      </c>
      <c r="DA37" s="40">
        <v>7</v>
      </c>
      <c r="DB37" s="40">
        <v>19479</v>
      </c>
      <c r="DC37" s="40">
        <v>1912</v>
      </c>
      <c r="DD37" s="40">
        <v>1729</v>
      </c>
      <c r="DE37" s="40">
        <v>42</v>
      </c>
      <c r="DF37" s="40">
        <v>1844</v>
      </c>
      <c r="DG37" s="40">
        <v>10701</v>
      </c>
      <c r="DH37" s="32">
        <v>14718</v>
      </c>
      <c r="DI37" s="40">
        <v>2750</v>
      </c>
      <c r="DJ37" s="40">
        <v>2831</v>
      </c>
      <c r="DK37" s="40">
        <v>258</v>
      </c>
      <c r="DL37" s="40">
        <v>224</v>
      </c>
      <c r="DM37" s="40">
        <v>8</v>
      </c>
      <c r="DN37" s="40">
        <v>1650</v>
      </c>
      <c r="DO37" s="40">
        <v>47</v>
      </c>
      <c r="DP37" s="40">
        <v>7180</v>
      </c>
      <c r="DQ37" s="40">
        <v>63</v>
      </c>
      <c r="DR37" s="40">
        <v>5025</v>
      </c>
      <c r="DS37" s="40">
        <v>5279</v>
      </c>
      <c r="DT37" s="40">
        <v>132</v>
      </c>
      <c r="DU37" s="40">
        <v>874</v>
      </c>
      <c r="DV37" s="40">
        <v>63</v>
      </c>
      <c r="DW37" s="40">
        <v>70</v>
      </c>
      <c r="DX37" s="42">
        <v>25</v>
      </c>
      <c r="DY37" s="40">
        <v>67</v>
      </c>
      <c r="DZ37" s="40">
        <v>185</v>
      </c>
      <c r="EA37" s="40">
        <v>1348</v>
      </c>
      <c r="EB37" s="40">
        <v>335</v>
      </c>
      <c r="EC37" s="40">
        <v>90</v>
      </c>
      <c r="ED37" s="40">
        <v>3451</v>
      </c>
      <c r="EE37" s="40">
        <v>3618</v>
      </c>
      <c r="EF37" s="42">
        <v>94.6</v>
      </c>
      <c r="EG37" s="42">
        <v>91.5</v>
      </c>
      <c r="EH37" s="40">
        <v>157</v>
      </c>
      <c r="EI37" s="42">
        <v>26.3</v>
      </c>
      <c r="EJ37" s="40">
        <v>103187</v>
      </c>
      <c r="EK37" s="42">
        <v>29.1</v>
      </c>
      <c r="EL37" s="40">
        <v>352222</v>
      </c>
      <c r="EM37" s="45">
        <v>2.4</v>
      </c>
      <c r="EN37" s="40">
        <v>454</v>
      </c>
      <c r="EO37" s="40">
        <v>13</v>
      </c>
      <c r="EP37" s="60">
        <v>731</v>
      </c>
      <c r="EQ37" s="40">
        <v>143</v>
      </c>
      <c r="ER37" s="40">
        <v>1047</v>
      </c>
      <c r="ES37" s="42">
        <v>66.7</v>
      </c>
      <c r="ET37" s="40">
        <v>122552</v>
      </c>
      <c r="EU37" s="40">
        <v>6159</v>
      </c>
      <c r="EV37" s="40">
        <v>41</v>
      </c>
      <c r="EW37" s="40">
        <v>109323</v>
      </c>
      <c r="EX37" s="40">
        <v>95362</v>
      </c>
      <c r="EY37" s="40">
        <v>10375</v>
      </c>
      <c r="EZ37" s="40">
        <v>3586</v>
      </c>
      <c r="FA37" s="40">
        <v>7070</v>
      </c>
      <c r="FB37" s="42">
        <v>13.9</v>
      </c>
      <c r="FC37" s="40">
        <v>400</v>
      </c>
      <c r="FD37" s="42">
        <v>2.5</v>
      </c>
      <c r="FE37" s="40">
        <v>17115</v>
      </c>
      <c r="FF37" s="40">
        <v>352</v>
      </c>
      <c r="FG37" s="40">
        <v>63</v>
      </c>
      <c r="FH37" s="40">
        <v>1054</v>
      </c>
      <c r="FI37" s="62">
        <v>15</v>
      </c>
      <c r="FJ37" s="62">
        <v>681</v>
      </c>
      <c r="FK37" s="45">
        <v>52.52</v>
      </c>
      <c r="FL37" s="42">
        <v>100</v>
      </c>
      <c r="FM37" s="42">
        <v>95.8</v>
      </c>
      <c r="FN37" s="42">
        <v>99.9</v>
      </c>
      <c r="FO37" s="42">
        <v>81.7</v>
      </c>
      <c r="FP37" s="40">
        <v>117</v>
      </c>
      <c r="FQ37" s="40">
        <v>9</v>
      </c>
      <c r="FR37" s="40">
        <v>73</v>
      </c>
      <c r="FS37" s="40">
        <v>1495</v>
      </c>
      <c r="FT37" s="40">
        <v>5</v>
      </c>
      <c r="FU37" s="40">
        <v>4077</v>
      </c>
      <c r="FV37" s="40">
        <v>2954</v>
      </c>
      <c r="FW37" s="40">
        <v>7</v>
      </c>
      <c r="FX37" s="40" t="s">
        <v>534</v>
      </c>
      <c r="FY37" s="40">
        <v>1269</v>
      </c>
      <c r="FZ37" s="40" t="s">
        <v>534</v>
      </c>
      <c r="GA37" s="40" t="s">
        <v>534</v>
      </c>
      <c r="GB37" s="40">
        <v>13587</v>
      </c>
      <c r="GC37" s="40">
        <v>8</v>
      </c>
      <c r="GD37" s="40">
        <v>2216</v>
      </c>
      <c r="GE37" s="40">
        <v>11363</v>
      </c>
      <c r="GF37" s="40">
        <v>123597</v>
      </c>
      <c r="GG37" s="40">
        <v>44</v>
      </c>
      <c r="GH37" s="40">
        <v>21931</v>
      </c>
      <c r="GI37" s="40">
        <v>101622</v>
      </c>
      <c r="GJ37" s="40">
        <v>479</v>
      </c>
      <c r="GK37" s="40">
        <v>4416</v>
      </c>
      <c r="GL37" s="40">
        <v>972846</v>
      </c>
      <c r="GM37" s="40">
        <v>1652</v>
      </c>
      <c r="GN37" s="40">
        <v>12230</v>
      </c>
      <c r="GO37" s="40">
        <v>255842</v>
      </c>
      <c r="GP37" s="40">
        <v>548</v>
      </c>
      <c r="GQ37" s="40">
        <v>10195</v>
      </c>
      <c r="GR37" s="39">
        <v>242486.42</v>
      </c>
      <c r="GS37" s="40">
        <v>544</v>
      </c>
      <c r="GT37" s="40">
        <v>8297</v>
      </c>
      <c r="GU37" s="40">
        <v>146217</v>
      </c>
      <c r="GV37" s="59">
        <v>0.78</v>
      </c>
      <c r="GW37" s="40">
        <v>73.22</v>
      </c>
      <c r="GX37" s="40">
        <v>300</v>
      </c>
      <c r="GY37" s="40">
        <v>93</v>
      </c>
      <c r="GZ37" s="34">
        <v>0</v>
      </c>
      <c r="HA37" s="40">
        <v>0</v>
      </c>
      <c r="HB37" s="40">
        <v>615195</v>
      </c>
      <c r="HC37" s="40">
        <v>4083630</v>
      </c>
      <c r="HD37" s="40">
        <v>481075</v>
      </c>
      <c r="HE37" s="40">
        <v>610254</v>
      </c>
      <c r="HF37" s="40">
        <v>212498</v>
      </c>
      <c r="HG37" s="40">
        <v>2980</v>
      </c>
      <c r="HH37" s="40">
        <v>0</v>
      </c>
      <c r="HI37" s="40">
        <v>78340</v>
      </c>
      <c r="HJ37" s="40">
        <v>68291</v>
      </c>
      <c r="HK37" s="32">
        <v>74960</v>
      </c>
      <c r="HL37" s="32">
        <v>18479585</v>
      </c>
      <c r="HM37" s="32" t="s">
        <v>534</v>
      </c>
      <c r="HN37" s="32">
        <v>100</v>
      </c>
      <c r="HO37" s="32" t="s">
        <v>534</v>
      </c>
      <c r="HP37" s="32">
        <v>49</v>
      </c>
      <c r="HQ37" s="32" t="s">
        <v>534</v>
      </c>
      <c r="HR37" s="32">
        <v>35125</v>
      </c>
      <c r="HS37" s="32">
        <v>109329</v>
      </c>
      <c r="HT37" s="32">
        <v>2200</v>
      </c>
      <c r="HU37" s="40">
        <v>887</v>
      </c>
      <c r="HV37" s="45">
        <v>36.380000000000003</v>
      </c>
      <c r="HW37" s="32">
        <v>389341</v>
      </c>
      <c r="HX37" s="45" t="s">
        <v>534</v>
      </c>
      <c r="HY37" s="45">
        <v>1.8</v>
      </c>
      <c r="HZ37" s="45">
        <v>1.8</v>
      </c>
      <c r="IA37" s="40">
        <v>153.80000000000001</v>
      </c>
      <c r="IB37" s="40">
        <v>153.80000000000001</v>
      </c>
      <c r="IC37" s="40">
        <v>35043</v>
      </c>
      <c r="ID37" s="42">
        <v>96.2</v>
      </c>
      <c r="IE37" s="42" t="s">
        <v>632</v>
      </c>
      <c r="IF37" s="42">
        <v>81.2</v>
      </c>
      <c r="IG37" s="42" t="s">
        <v>632</v>
      </c>
      <c r="IH37" s="42" t="s">
        <v>632</v>
      </c>
      <c r="II37" s="144" t="s">
        <v>1081</v>
      </c>
      <c r="IJ37" s="144" t="s">
        <v>1081</v>
      </c>
      <c r="IK37" s="42">
        <v>46.7</v>
      </c>
      <c r="IL37" s="122">
        <v>0.89300000000000002</v>
      </c>
      <c r="IM37" s="99">
        <v>91.4</v>
      </c>
      <c r="IN37" s="123">
        <v>8.6</v>
      </c>
      <c r="IO37" s="99">
        <v>5.23</v>
      </c>
      <c r="IP37" s="36">
        <v>93851920</v>
      </c>
      <c r="IQ37" s="124">
        <v>55.7</v>
      </c>
      <c r="IR37" s="124">
        <v>60.5</v>
      </c>
      <c r="IS37" s="62" t="s">
        <v>534</v>
      </c>
      <c r="IT37" s="62" t="s">
        <v>534</v>
      </c>
      <c r="IU37" s="124">
        <v>23.9</v>
      </c>
      <c r="IV37" s="144" t="s">
        <v>1081</v>
      </c>
      <c r="IW37" s="36">
        <v>3675</v>
      </c>
      <c r="IX37" s="144" t="s">
        <v>1081</v>
      </c>
      <c r="IY37" s="124">
        <v>26.1</v>
      </c>
      <c r="IZ37" s="98">
        <v>77656</v>
      </c>
      <c r="JA37" s="98">
        <v>1048</v>
      </c>
      <c r="JB37" s="98">
        <v>1287</v>
      </c>
      <c r="JC37" s="98">
        <v>6053</v>
      </c>
      <c r="JD37" s="98">
        <v>7766</v>
      </c>
      <c r="JE37" s="98">
        <v>7818</v>
      </c>
      <c r="JF37" s="98">
        <v>9162</v>
      </c>
      <c r="JG37" s="98">
        <v>9322</v>
      </c>
      <c r="JH37" s="98">
        <v>8854</v>
      </c>
      <c r="JI37" s="98">
        <v>7201</v>
      </c>
      <c r="JJ37" s="98">
        <v>6785</v>
      </c>
      <c r="JK37" s="98">
        <v>6709</v>
      </c>
      <c r="JL37" s="98">
        <v>3716</v>
      </c>
      <c r="JM37" s="98">
        <v>1713</v>
      </c>
      <c r="JN37" s="98">
        <v>885</v>
      </c>
      <c r="JO37" s="98">
        <v>366</v>
      </c>
      <c r="JP37" s="98">
        <v>197</v>
      </c>
      <c r="JQ37" s="98">
        <v>8484</v>
      </c>
      <c r="JR37" s="98">
        <v>9077</v>
      </c>
      <c r="JS37" s="98">
        <v>9946</v>
      </c>
      <c r="JT37" s="98">
        <v>12358</v>
      </c>
      <c r="JU37" s="98">
        <v>15665</v>
      </c>
      <c r="JV37" s="98">
        <v>14592</v>
      </c>
      <c r="JW37" s="98">
        <v>12801</v>
      </c>
      <c r="JX37" s="98">
        <v>10635</v>
      </c>
      <c r="JY37" s="98">
        <v>11482</v>
      </c>
      <c r="JZ37" s="98">
        <v>14644</v>
      </c>
      <c r="KA37" s="98">
        <v>12710</v>
      </c>
      <c r="KB37" s="98">
        <v>10181</v>
      </c>
      <c r="KC37" s="98">
        <v>8099</v>
      </c>
      <c r="KD37" s="98">
        <v>5544</v>
      </c>
      <c r="KE37" s="98">
        <v>5743</v>
      </c>
    </row>
    <row r="38" spans="1:291" ht="12">
      <c r="A38" s="3">
        <v>272078</v>
      </c>
      <c r="B38" s="2" t="s">
        <v>931</v>
      </c>
      <c r="C38" s="29">
        <v>105.31</v>
      </c>
      <c r="D38" s="30">
        <v>355752</v>
      </c>
      <c r="E38" s="37">
        <v>13.3</v>
      </c>
      <c r="F38" s="37">
        <v>60.5</v>
      </c>
      <c r="G38" s="37">
        <v>26.1</v>
      </c>
      <c r="H38" s="32">
        <v>17848</v>
      </c>
      <c r="I38" s="32">
        <v>37240</v>
      </c>
      <c r="J38" s="32">
        <v>57354</v>
      </c>
      <c r="K38" s="40">
        <v>40600</v>
      </c>
      <c r="L38" s="32">
        <v>156491</v>
      </c>
      <c r="M38" s="32">
        <v>2786</v>
      </c>
      <c r="N38" s="32">
        <v>11411</v>
      </c>
      <c r="O38" s="32">
        <v>11793</v>
      </c>
      <c r="P38" s="94">
        <v>354485</v>
      </c>
      <c r="Q38" s="32">
        <v>357359</v>
      </c>
      <c r="R38" s="32">
        <v>309233</v>
      </c>
      <c r="S38" s="40">
        <v>646065</v>
      </c>
      <c r="T38" s="40">
        <v>3105373</v>
      </c>
      <c r="U38" s="40">
        <v>951502</v>
      </c>
      <c r="V38" s="40">
        <v>1593579</v>
      </c>
      <c r="W38" s="40">
        <v>59</v>
      </c>
      <c r="X38" s="40">
        <v>40</v>
      </c>
      <c r="Y38" s="40">
        <v>7</v>
      </c>
      <c r="Z38" s="40" t="s">
        <v>534</v>
      </c>
      <c r="AA38" s="29">
        <v>1283</v>
      </c>
      <c r="AB38" s="45">
        <v>2115</v>
      </c>
      <c r="AC38" s="40">
        <v>1564</v>
      </c>
      <c r="AD38" s="40" t="s">
        <v>534</v>
      </c>
      <c r="AE38" s="40" t="s">
        <v>534</v>
      </c>
      <c r="AF38" s="40">
        <v>33</v>
      </c>
      <c r="AG38" s="40">
        <v>4249</v>
      </c>
      <c r="AH38" s="40">
        <v>41</v>
      </c>
      <c r="AI38" s="40">
        <v>18977</v>
      </c>
      <c r="AJ38" s="40">
        <v>1179</v>
      </c>
      <c r="AK38" s="40">
        <v>82</v>
      </c>
      <c r="AL38" s="40">
        <v>18</v>
      </c>
      <c r="AM38" s="40">
        <v>9176</v>
      </c>
      <c r="AN38" s="40">
        <v>638</v>
      </c>
      <c r="AO38" s="40">
        <v>12</v>
      </c>
      <c r="AP38" s="40">
        <v>226</v>
      </c>
      <c r="AQ38" s="40">
        <v>23</v>
      </c>
      <c r="AR38" s="40">
        <v>53</v>
      </c>
      <c r="AS38" s="42">
        <v>72.2</v>
      </c>
      <c r="AT38" s="40">
        <v>110.3</v>
      </c>
      <c r="AU38" s="40">
        <v>103.7</v>
      </c>
      <c r="AV38" s="40">
        <v>8</v>
      </c>
      <c r="AW38" s="40">
        <v>8</v>
      </c>
      <c r="AX38" s="40">
        <v>26</v>
      </c>
      <c r="AY38" s="40">
        <v>0</v>
      </c>
      <c r="AZ38" s="40">
        <v>0</v>
      </c>
      <c r="BA38" s="40">
        <v>0</v>
      </c>
      <c r="BB38" s="40">
        <v>0</v>
      </c>
      <c r="BC38" s="40">
        <v>3</v>
      </c>
      <c r="BD38" s="40">
        <v>14693</v>
      </c>
      <c r="BE38" s="40">
        <v>1</v>
      </c>
      <c r="BF38" s="40">
        <v>26058</v>
      </c>
      <c r="BG38" s="40">
        <v>3</v>
      </c>
      <c r="BH38" s="40">
        <v>33943</v>
      </c>
      <c r="BI38" s="40">
        <v>4</v>
      </c>
      <c r="BJ38" s="40">
        <v>4056</v>
      </c>
      <c r="BK38" s="42">
        <v>29.7</v>
      </c>
      <c r="BL38" s="40">
        <v>1</v>
      </c>
      <c r="BM38" s="40">
        <v>4</v>
      </c>
      <c r="BN38" s="40" t="s">
        <v>534</v>
      </c>
      <c r="BO38" s="40" t="s">
        <v>534</v>
      </c>
      <c r="BP38" s="144" t="s">
        <v>1081</v>
      </c>
      <c r="BQ38" s="45">
        <v>0.56000000000000005</v>
      </c>
      <c r="BR38" s="42">
        <v>20.6</v>
      </c>
      <c r="BS38" s="45">
        <v>6.89</v>
      </c>
      <c r="BT38" s="42">
        <v>57.2</v>
      </c>
      <c r="BU38" s="40">
        <v>19</v>
      </c>
      <c r="BV38" s="40">
        <v>4451</v>
      </c>
      <c r="BW38" s="40">
        <v>282</v>
      </c>
      <c r="BX38" s="40">
        <v>1265</v>
      </c>
      <c r="BY38" s="40">
        <v>3165</v>
      </c>
      <c r="BZ38" s="40">
        <v>973</v>
      </c>
      <c r="CA38" s="40">
        <v>208</v>
      </c>
      <c r="CB38" s="40">
        <v>541</v>
      </c>
      <c r="CC38" s="58">
        <v>1.35</v>
      </c>
      <c r="CD38" s="40" t="s">
        <v>534</v>
      </c>
      <c r="CE38" s="40">
        <v>1</v>
      </c>
      <c r="CF38" s="40">
        <v>4</v>
      </c>
      <c r="CG38" s="40">
        <v>5</v>
      </c>
      <c r="CH38" s="40">
        <v>2</v>
      </c>
      <c r="CI38" s="40">
        <v>100</v>
      </c>
      <c r="CJ38" s="40">
        <v>19</v>
      </c>
      <c r="CK38" s="40">
        <v>1346</v>
      </c>
      <c r="CL38" s="40">
        <v>7</v>
      </c>
      <c r="CM38" s="40">
        <v>662</v>
      </c>
      <c r="CN38" s="40">
        <v>22</v>
      </c>
      <c r="CO38" s="40">
        <v>304</v>
      </c>
      <c r="CP38" s="40">
        <v>10</v>
      </c>
      <c r="CQ38" s="40">
        <v>101</v>
      </c>
      <c r="CR38" s="40">
        <v>7</v>
      </c>
      <c r="CS38" s="40">
        <v>175</v>
      </c>
      <c r="CT38" s="40">
        <v>9820</v>
      </c>
      <c r="CU38" s="40">
        <v>691</v>
      </c>
      <c r="CV38" s="40">
        <v>1747</v>
      </c>
      <c r="CW38" s="40">
        <v>963030.12100000004</v>
      </c>
      <c r="CX38" s="40">
        <v>154361.323</v>
      </c>
      <c r="CY38" s="40">
        <v>458768.37300000002</v>
      </c>
      <c r="CZ38" s="40">
        <v>93248</v>
      </c>
      <c r="DA38" s="40">
        <v>12</v>
      </c>
      <c r="DB38" s="40">
        <v>14782</v>
      </c>
      <c r="DC38" s="40">
        <v>1253</v>
      </c>
      <c r="DD38" s="40">
        <v>1197</v>
      </c>
      <c r="DE38" s="40">
        <v>82</v>
      </c>
      <c r="DF38" s="40">
        <v>1203</v>
      </c>
      <c r="DG38" s="40">
        <v>15566</v>
      </c>
      <c r="DH38" s="40">
        <v>12629</v>
      </c>
      <c r="DI38" s="40">
        <v>2855</v>
      </c>
      <c r="DJ38" s="40">
        <v>2698</v>
      </c>
      <c r="DK38" s="40">
        <v>251</v>
      </c>
      <c r="DL38" s="40">
        <v>223</v>
      </c>
      <c r="DM38" s="40">
        <v>7</v>
      </c>
      <c r="DN38" s="40">
        <v>1409</v>
      </c>
      <c r="DO38" s="40">
        <v>33</v>
      </c>
      <c r="DP38" s="40">
        <v>8871</v>
      </c>
      <c r="DQ38" s="40">
        <v>45</v>
      </c>
      <c r="DR38" s="40">
        <v>4755</v>
      </c>
      <c r="DS38" s="40">
        <v>5385</v>
      </c>
      <c r="DT38" s="40">
        <v>0</v>
      </c>
      <c r="DU38" s="40">
        <v>485</v>
      </c>
      <c r="DV38" s="40">
        <v>45</v>
      </c>
      <c r="DW38" s="40">
        <v>45</v>
      </c>
      <c r="DX38" s="91">
        <v>30</v>
      </c>
      <c r="DY38" s="40">
        <v>33</v>
      </c>
      <c r="DZ38" s="40">
        <v>83</v>
      </c>
      <c r="EA38" s="40">
        <v>1774</v>
      </c>
      <c r="EB38" s="40">
        <v>509</v>
      </c>
      <c r="EC38" s="40">
        <v>339</v>
      </c>
      <c r="ED38" s="40">
        <v>2333</v>
      </c>
      <c r="EE38" s="40">
        <v>2930</v>
      </c>
      <c r="EF38" s="42">
        <v>96.8</v>
      </c>
      <c r="EG38" s="42">
        <v>94.4</v>
      </c>
      <c r="EH38" s="40">
        <v>179</v>
      </c>
      <c r="EI38" s="42">
        <v>17.3</v>
      </c>
      <c r="EJ38" s="40">
        <v>94942</v>
      </c>
      <c r="EK38" s="42">
        <v>40</v>
      </c>
      <c r="EL38" s="40">
        <v>368958</v>
      </c>
      <c r="EM38" s="45">
        <v>0.77</v>
      </c>
      <c r="EN38" s="40">
        <v>175</v>
      </c>
      <c r="EO38" s="40">
        <v>4</v>
      </c>
      <c r="EP38" s="60">
        <v>3690</v>
      </c>
      <c r="EQ38" s="40">
        <v>83</v>
      </c>
      <c r="ER38" s="40">
        <v>619</v>
      </c>
      <c r="ES38" s="40">
        <v>100</v>
      </c>
      <c r="ET38" s="40">
        <v>120440</v>
      </c>
      <c r="EU38" s="40">
        <v>5736</v>
      </c>
      <c r="EV38" s="40">
        <v>0</v>
      </c>
      <c r="EW38" s="40">
        <v>103160</v>
      </c>
      <c r="EX38" s="40">
        <v>91734</v>
      </c>
      <c r="EY38" s="40">
        <v>4572</v>
      </c>
      <c r="EZ38" s="40">
        <v>6854</v>
      </c>
      <c r="FA38" s="40">
        <v>11544</v>
      </c>
      <c r="FB38" s="42">
        <v>13.2</v>
      </c>
      <c r="FC38" s="40">
        <v>217</v>
      </c>
      <c r="FD38" s="42">
        <v>5.0999999999999996</v>
      </c>
      <c r="FE38" s="40">
        <v>15696</v>
      </c>
      <c r="FF38" s="40">
        <v>0</v>
      </c>
      <c r="FG38" s="40">
        <v>0</v>
      </c>
      <c r="FH38" s="40">
        <v>0</v>
      </c>
      <c r="FI38" s="62">
        <v>3</v>
      </c>
      <c r="FJ38" s="62">
        <v>186</v>
      </c>
      <c r="FK38" s="45">
        <v>64.37</v>
      </c>
      <c r="FL38" s="42">
        <v>100</v>
      </c>
      <c r="FM38" s="42">
        <v>95.2</v>
      </c>
      <c r="FN38" s="42">
        <v>99.3</v>
      </c>
      <c r="FO38" s="42">
        <v>44.5</v>
      </c>
      <c r="FP38" s="40">
        <v>111</v>
      </c>
      <c r="FQ38" s="40">
        <v>9</v>
      </c>
      <c r="FR38" s="40">
        <v>68</v>
      </c>
      <c r="FS38" s="40">
        <v>1613</v>
      </c>
      <c r="FT38" s="40">
        <v>9</v>
      </c>
      <c r="FU38" s="40" t="s">
        <v>534</v>
      </c>
      <c r="FV38" s="40">
        <v>3435</v>
      </c>
      <c r="FW38" s="40">
        <v>5</v>
      </c>
      <c r="FX38" s="40">
        <v>691257</v>
      </c>
      <c r="FY38" s="40">
        <v>490</v>
      </c>
      <c r="FZ38" s="40" t="s">
        <v>534</v>
      </c>
      <c r="GA38" s="40" t="s">
        <v>534</v>
      </c>
      <c r="GB38" s="40">
        <v>9367</v>
      </c>
      <c r="GC38" s="40">
        <v>13</v>
      </c>
      <c r="GD38" s="40">
        <v>1224</v>
      </c>
      <c r="GE38" s="40">
        <v>8130</v>
      </c>
      <c r="GF38" s="40">
        <v>98482</v>
      </c>
      <c r="GG38" s="40">
        <v>117</v>
      </c>
      <c r="GH38" s="40">
        <v>16708</v>
      </c>
      <c r="GI38" s="40">
        <v>81657</v>
      </c>
      <c r="GJ38" s="40">
        <v>251</v>
      </c>
      <c r="GK38" s="40">
        <v>2641</v>
      </c>
      <c r="GL38" s="40">
        <v>246623</v>
      </c>
      <c r="GM38" s="40">
        <v>1432</v>
      </c>
      <c r="GN38" s="40">
        <v>13005</v>
      </c>
      <c r="GO38" s="40">
        <v>255693</v>
      </c>
      <c r="GP38" s="40">
        <v>217</v>
      </c>
      <c r="GQ38" s="40">
        <v>10718</v>
      </c>
      <c r="GR38" s="39">
        <v>378610.59</v>
      </c>
      <c r="GS38" s="40">
        <v>210</v>
      </c>
      <c r="GT38" s="40">
        <v>5860</v>
      </c>
      <c r="GU38" s="40">
        <v>142898</v>
      </c>
      <c r="GV38" s="59">
        <v>6.68</v>
      </c>
      <c r="GW38" s="40">
        <v>41</v>
      </c>
      <c r="GX38" s="40">
        <v>1457</v>
      </c>
      <c r="GY38" s="40">
        <v>546</v>
      </c>
      <c r="GZ38" s="34">
        <v>6</v>
      </c>
      <c r="HA38" s="40">
        <v>0</v>
      </c>
      <c r="HB38" s="40">
        <v>883772</v>
      </c>
      <c r="HC38" s="40">
        <v>5460439</v>
      </c>
      <c r="HD38" s="40">
        <v>665496</v>
      </c>
      <c r="HE38" s="40">
        <v>784662</v>
      </c>
      <c r="HF38" s="40">
        <v>109278</v>
      </c>
      <c r="HG38" s="40">
        <v>5290</v>
      </c>
      <c r="HH38" s="40">
        <v>9630</v>
      </c>
      <c r="HI38" s="40">
        <v>114710</v>
      </c>
      <c r="HJ38" s="40">
        <v>54762</v>
      </c>
      <c r="HK38" s="32">
        <v>49633</v>
      </c>
      <c r="HL38" s="40" t="s">
        <v>534</v>
      </c>
      <c r="HM38" s="32">
        <v>19536746</v>
      </c>
      <c r="HN38" s="32" t="s">
        <v>534</v>
      </c>
      <c r="HO38" s="32">
        <v>161</v>
      </c>
      <c r="HP38" s="32" t="s">
        <v>534</v>
      </c>
      <c r="HQ38" s="32">
        <v>107</v>
      </c>
      <c r="HR38" s="32" t="s">
        <v>534</v>
      </c>
      <c r="HS38" s="32">
        <v>109530</v>
      </c>
      <c r="HT38" s="32">
        <v>0</v>
      </c>
      <c r="HU38" s="40">
        <v>0</v>
      </c>
      <c r="HV38" s="45">
        <v>33.200000000000003</v>
      </c>
      <c r="HW38" s="32">
        <v>344050</v>
      </c>
      <c r="HX38" s="64">
        <v>3.6470675355450242</v>
      </c>
      <c r="HY38" s="45">
        <v>5.6</v>
      </c>
      <c r="HZ38" s="45">
        <v>5.6</v>
      </c>
      <c r="IA38" s="40">
        <v>21</v>
      </c>
      <c r="IB38" s="40">
        <v>21</v>
      </c>
      <c r="IC38" s="40">
        <v>38301</v>
      </c>
      <c r="ID38" s="42">
        <v>93.1</v>
      </c>
      <c r="IE38" s="42" t="s">
        <v>632</v>
      </c>
      <c r="IF38" s="42">
        <v>78.099999999999994</v>
      </c>
      <c r="IG38" s="42" t="s">
        <v>632</v>
      </c>
      <c r="IH38" s="42" t="s">
        <v>632</v>
      </c>
      <c r="II38" s="144" t="s">
        <v>1081</v>
      </c>
      <c r="IJ38" s="144" t="s">
        <v>1081</v>
      </c>
      <c r="IK38" s="42">
        <v>66.099999999999994</v>
      </c>
      <c r="IL38" s="122">
        <v>0.77400000000000002</v>
      </c>
      <c r="IM38" s="99">
        <v>91.2</v>
      </c>
      <c r="IN38" s="123">
        <v>-0.6</v>
      </c>
      <c r="IO38" s="99">
        <v>0.9</v>
      </c>
      <c r="IP38" s="36">
        <v>48932560</v>
      </c>
      <c r="IQ38" s="124">
        <v>51.7</v>
      </c>
      <c r="IR38" s="124">
        <v>52.1</v>
      </c>
      <c r="IS38" s="62" t="s">
        <v>534</v>
      </c>
      <c r="IT38" s="62" t="s">
        <v>534</v>
      </c>
      <c r="IU38" s="124" t="s">
        <v>534</v>
      </c>
      <c r="IV38" s="144" t="s">
        <v>1081</v>
      </c>
      <c r="IW38" s="36">
        <v>2536</v>
      </c>
      <c r="IX38" s="144" t="s">
        <v>1081</v>
      </c>
      <c r="IY38" s="124">
        <v>28.9</v>
      </c>
      <c r="IZ38" s="98">
        <v>72516</v>
      </c>
      <c r="JA38" s="98">
        <v>844</v>
      </c>
      <c r="JB38" s="98">
        <v>1189</v>
      </c>
      <c r="JC38" s="98">
        <v>5796</v>
      </c>
      <c r="JD38" s="98">
        <v>7534</v>
      </c>
      <c r="JE38" s="98">
        <v>7521</v>
      </c>
      <c r="JF38" s="98">
        <v>8731</v>
      </c>
      <c r="JG38" s="98">
        <v>8165</v>
      </c>
      <c r="JH38" s="98">
        <v>7071</v>
      </c>
      <c r="JI38" s="98">
        <v>6135</v>
      </c>
      <c r="JJ38" s="98">
        <v>6304</v>
      </c>
      <c r="JK38" s="98">
        <v>5821</v>
      </c>
      <c r="JL38" s="98">
        <v>2763</v>
      </c>
      <c r="JM38" s="98">
        <v>1041</v>
      </c>
      <c r="JN38" s="98">
        <v>448</v>
      </c>
      <c r="JO38" s="98">
        <v>178</v>
      </c>
      <c r="JP38" s="98">
        <v>87</v>
      </c>
      <c r="JQ38" s="98">
        <v>7494</v>
      </c>
      <c r="JR38" s="98">
        <v>8444</v>
      </c>
      <c r="JS38" s="98">
        <v>9479</v>
      </c>
      <c r="JT38" s="98">
        <v>11479</v>
      </c>
      <c r="JU38" s="98">
        <v>14117</v>
      </c>
      <c r="JV38" s="98">
        <v>12247</v>
      </c>
      <c r="JW38" s="98">
        <v>10080</v>
      </c>
      <c r="JX38" s="98">
        <v>9251</v>
      </c>
      <c r="JY38" s="98">
        <v>11328</v>
      </c>
      <c r="JZ38" s="98">
        <v>15078</v>
      </c>
      <c r="KA38" s="98">
        <v>13537</v>
      </c>
      <c r="KB38" s="98">
        <v>10310</v>
      </c>
      <c r="KC38" s="98">
        <v>7908</v>
      </c>
      <c r="KD38" s="98">
        <v>5446</v>
      </c>
      <c r="KE38" s="98">
        <v>5611</v>
      </c>
    </row>
    <row r="39" spans="1:291" ht="12">
      <c r="A39" s="3">
        <v>272108</v>
      </c>
      <c r="B39" s="2" t="s">
        <v>932</v>
      </c>
      <c r="C39" s="29">
        <v>65.08</v>
      </c>
      <c r="D39" s="30">
        <v>407558</v>
      </c>
      <c r="E39" s="37">
        <v>13.8</v>
      </c>
      <c r="F39" s="37">
        <v>62.1</v>
      </c>
      <c r="G39" s="37">
        <v>24.1</v>
      </c>
      <c r="H39" s="32">
        <v>20760</v>
      </c>
      <c r="I39" s="32">
        <v>43701</v>
      </c>
      <c r="J39" s="32">
        <v>68795</v>
      </c>
      <c r="K39" s="40">
        <v>40500</v>
      </c>
      <c r="L39" s="32">
        <v>174720</v>
      </c>
      <c r="M39" s="32">
        <v>3963</v>
      </c>
      <c r="N39" s="32">
        <v>13096</v>
      </c>
      <c r="O39" s="32">
        <v>14194</v>
      </c>
      <c r="P39" s="94">
        <v>409359</v>
      </c>
      <c r="Q39" s="32">
        <v>407978</v>
      </c>
      <c r="R39" s="32">
        <v>358077</v>
      </c>
      <c r="S39" s="40">
        <v>826235</v>
      </c>
      <c r="T39" s="40">
        <v>3784521</v>
      </c>
      <c r="U39" s="40">
        <v>938149</v>
      </c>
      <c r="V39" s="40">
        <v>1266282</v>
      </c>
      <c r="W39" s="40">
        <v>19</v>
      </c>
      <c r="X39" s="40">
        <v>83</v>
      </c>
      <c r="Y39" s="40">
        <v>64</v>
      </c>
      <c r="Z39" s="40" t="s">
        <v>534</v>
      </c>
      <c r="AA39" s="29">
        <v>1381.09</v>
      </c>
      <c r="AB39" s="45">
        <v>3961.91</v>
      </c>
      <c r="AC39" s="40">
        <v>1448</v>
      </c>
      <c r="AD39" s="40" t="s">
        <v>534</v>
      </c>
      <c r="AE39" s="40">
        <v>1448</v>
      </c>
      <c r="AF39" s="40">
        <v>30</v>
      </c>
      <c r="AG39" s="40">
        <v>6433</v>
      </c>
      <c r="AH39" s="40">
        <v>45</v>
      </c>
      <c r="AI39" s="40">
        <v>22363</v>
      </c>
      <c r="AJ39" s="40">
        <v>1263</v>
      </c>
      <c r="AK39" s="40">
        <v>60</v>
      </c>
      <c r="AL39" s="40">
        <v>19</v>
      </c>
      <c r="AM39" s="40">
        <v>11194</v>
      </c>
      <c r="AN39" s="40">
        <v>709</v>
      </c>
      <c r="AO39" s="40">
        <v>10</v>
      </c>
      <c r="AP39" s="40">
        <v>415</v>
      </c>
      <c r="AQ39" s="40">
        <v>19</v>
      </c>
      <c r="AR39" s="40">
        <v>35</v>
      </c>
      <c r="AS39" s="42">
        <v>100</v>
      </c>
      <c r="AT39" s="40">
        <v>76.3</v>
      </c>
      <c r="AU39" s="40">
        <v>94.4</v>
      </c>
      <c r="AV39" s="40">
        <v>9</v>
      </c>
      <c r="AW39" s="40">
        <v>9</v>
      </c>
      <c r="AX39" s="40">
        <v>12</v>
      </c>
      <c r="AY39" s="40">
        <v>2</v>
      </c>
      <c r="AZ39" s="40">
        <v>0</v>
      </c>
      <c r="BA39" s="40">
        <v>0</v>
      </c>
      <c r="BB39" s="40">
        <v>4</v>
      </c>
      <c r="BC39" s="40">
        <v>4</v>
      </c>
      <c r="BD39" s="40">
        <v>17904</v>
      </c>
      <c r="BE39" s="40">
        <v>1</v>
      </c>
      <c r="BF39" s="40">
        <v>25462</v>
      </c>
      <c r="BG39" s="40">
        <v>3</v>
      </c>
      <c r="BH39" s="40">
        <v>25978</v>
      </c>
      <c r="BI39" s="40">
        <v>2</v>
      </c>
      <c r="BJ39" s="40">
        <v>2792</v>
      </c>
      <c r="BK39" s="42">
        <v>37.799999999999997</v>
      </c>
      <c r="BL39" s="40">
        <v>0</v>
      </c>
      <c r="BM39" s="40">
        <v>6</v>
      </c>
      <c r="BN39" s="40">
        <v>0</v>
      </c>
      <c r="BO39" s="40">
        <v>19000</v>
      </c>
      <c r="BP39" s="144" t="s">
        <v>1081</v>
      </c>
      <c r="BQ39" s="45">
        <v>0.45</v>
      </c>
      <c r="BR39" s="42">
        <v>30.5</v>
      </c>
      <c r="BS39" s="45">
        <v>7.4</v>
      </c>
      <c r="BT39" s="42">
        <v>56.7</v>
      </c>
      <c r="BU39" s="40">
        <v>24</v>
      </c>
      <c r="BV39" s="40">
        <v>5633</v>
      </c>
      <c r="BW39" s="40">
        <v>280</v>
      </c>
      <c r="BX39" s="40">
        <v>1003</v>
      </c>
      <c r="BY39" s="40">
        <v>3233</v>
      </c>
      <c r="BZ39" s="40">
        <v>1059</v>
      </c>
      <c r="CA39" s="40">
        <v>222</v>
      </c>
      <c r="CB39" s="40">
        <v>548</v>
      </c>
      <c r="CC39" s="58">
        <v>1.27</v>
      </c>
      <c r="CD39" s="40">
        <v>0</v>
      </c>
      <c r="CE39" s="40" t="s">
        <v>534</v>
      </c>
      <c r="CF39" s="40" t="s">
        <v>534</v>
      </c>
      <c r="CG39" s="40">
        <v>2</v>
      </c>
      <c r="CH39" s="40">
        <v>1</v>
      </c>
      <c r="CI39" s="40">
        <v>100</v>
      </c>
      <c r="CJ39" s="40">
        <v>20</v>
      </c>
      <c r="CK39" s="40">
        <v>1253</v>
      </c>
      <c r="CL39" s="40">
        <v>9</v>
      </c>
      <c r="CM39" s="40">
        <v>973</v>
      </c>
      <c r="CN39" s="40">
        <v>34</v>
      </c>
      <c r="CO39" s="40">
        <v>440</v>
      </c>
      <c r="CP39" s="40">
        <v>11</v>
      </c>
      <c r="CQ39" s="40">
        <v>44</v>
      </c>
      <c r="CR39" s="40">
        <v>5</v>
      </c>
      <c r="CS39" s="40">
        <v>110</v>
      </c>
      <c r="CT39" s="40">
        <v>11604</v>
      </c>
      <c r="CU39" s="40">
        <v>595</v>
      </c>
      <c r="CV39" s="40">
        <v>1895</v>
      </c>
      <c r="CW39" s="40">
        <v>1232829.5279999999</v>
      </c>
      <c r="CX39" s="40">
        <v>140564.77799999999</v>
      </c>
      <c r="CY39" s="40">
        <v>516959.67599999998</v>
      </c>
      <c r="CZ39" s="40">
        <v>98570</v>
      </c>
      <c r="DA39" s="40">
        <v>13</v>
      </c>
      <c r="DB39" s="40">
        <v>18007</v>
      </c>
      <c r="DC39" s="40">
        <v>1955</v>
      </c>
      <c r="DD39" s="40">
        <v>1634</v>
      </c>
      <c r="DE39" s="40">
        <v>79</v>
      </c>
      <c r="DF39" s="40">
        <v>2719</v>
      </c>
      <c r="DG39" s="40" t="s">
        <v>534</v>
      </c>
      <c r="DH39" s="40">
        <v>14551</v>
      </c>
      <c r="DI39" s="40">
        <v>2919</v>
      </c>
      <c r="DJ39" s="40">
        <v>2447</v>
      </c>
      <c r="DK39" s="40">
        <v>298</v>
      </c>
      <c r="DL39" s="40">
        <v>199</v>
      </c>
      <c r="DM39" s="40">
        <v>1</v>
      </c>
      <c r="DN39" s="40">
        <v>1662</v>
      </c>
      <c r="DO39" s="40">
        <v>53</v>
      </c>
      <c r="DP39" s="40">
        <v>11161</v>
      </c>
      <c r="DQ39" s="40">
        <v>55</v>
      </c>
      <c r="DR39" s="40">
        <v>6153</v>
      </c>
      <c r="DS39" s="40">
        <v>6767</v>
      </c>
      <c r="DT39" s="40">
        <v>0</v>
      </c>
      <c r="DU39" s="40" t="s">
        <v>534</v>
      </c>
      <c r="DV39" s="40">
        <v>53</v>
      </c>
      <c r="DW39" s="40">
        <v>55</v>
      </c>
      <c r="DX39" s="42">
        <v>38</v>
      </c>
      <c r="DY39" s="40">
        <v>44</v>
      </c>
      <c r="DZ39" s="40">
        <v>126</v>
      </c>
      <c r="EA39" s="40">
        <v>1229</v>
      </c>
      <c r="EB39" s="40">
        <v>245</v>
      </c>
      <c r="EC39" s="40">
        <v>124</v>
      </c>
      <c r="ED39" s="40">
        <v>2447</v>
      </c>
      <c r="EE39" s="40">
        <v>3178</v>
      </c>
      <c r="EF39" s="42">
        <v>92.9</v>
      </c>
      <c r="EG39" s="42">
        <v>82.6</v>
      </c>
      <c r="EH39" s="40">
        <v>186</v>
      </c>
      <c r="EI39" s="42">
        <v>19.7</v>
      </c>
      <c r="EJ39" s="40">
        <v>106224</v>
      </c>
      <c r="EK39" s="42">
        <v>30.8</v>
      </c>
      <c r="EL39" s="40">
        <v>342895</v>
      </c>
      <c r="EM39" s="45">
        <v>2.99</v>
      </c>
      <c r="EN39" s="40">
        <v>330</v>
      </c>
      <c r="EO39" s="40">
        <v>15</v>
      </c>
      <c r="EP39" s="60">
        <v>1415</v>
      </c>
      <c r="EQ39" s="40">
        <v>147</v>
      </c>
      <c r="ER39" s="40">
        <v>148</v>
      </c>
      <c r="ES39" s="42">
        <v>67</v>
      </c>
      <c r="ET39" s="40">
        <v>127629</v>
      </c>
      <c r="EU39" s="40">
        <v>729</v>
      </c>
      <c r="EV39" s="40">
        <v>0</v>
      </c>
      <c r="EW39" s="40">
        <v>107775</v>
      </c>
      <c r="EX39" s="40">
        <v>92083</v>
      </c>
      <c r="EY39" s="40">
        <v>8667</v>
      </c>
      <c r="EZ39" s="40">
        <v>7025</v>
      </c>
      <c r="FA39" s="40">
        <v>19125</v>
      </c>
      <c r="FB39" s="42">
        <v>21.8</v>
      </c>
      <c r="FC39" s="40">
        <v>457</v>
      </c>
      <c r="FD39" s="42">
        <v>5.0999999999999996</v>
      </c>
      <c r="FE39" s="40">
        <v>15182</v>
      </c>
      <c r="FF39" s="40">
        <v>221</v>
      </c>
      <c r="FG39" s="40">
        <v>2</v>
      </c>
      <c r="FH39" s="40">
        <v>15</v>
      </c>
      <c r="FI39" s="62">
        <v>18</v>
      </c>
      <c r="FJ39" s="62">
        <v>804</v>
      </c>
      <c r="FK39" s="45">
        <v>67.03</v>
      </c>
      <c r="FL39" s="42">
        <v>100</v>
      </c>
      <c r="FM39" s="42">
        <v>94.4</v>
      </c>
      <c r="FN39" s="42">
        <v>94.2</v>
      </c>
      <c r="FO39" s="42">
        <v>32.6</v>
      </c>
      <c r="FP39" s="40">
        <v>129</v>
      </c>
      <c r="FQ39" s="40">
        <v>11</v>
      </c>
      <c r="FR39" s="40">
        <v>49</v>
      </c>
      <c r="FS39" s="40">
        <v>1856</v>
      </c>
      <c r="FT39" s="40">
        <v>9</v>
      </c>
      <c r="FU39" s="40">
        <v>4383</v>
      </c>
      <c r="FV39" s="40">
        <v>3291</v>
      </c>
      <c r="FW39" s="40">
        <v>5</v>
      </c>
      <c r="FX39" s="40" t="s">
        <v>534</v>
      </c>
      <c r="FY39" s="40" t="s">
        <v>534</v>
      </c>
      <c r="FZ39" s="40" t="s">
        <v>534</v>
      </c>
      <c r="GA39" s="40" t="s">
        <v>534</v>
      </c>
      <c r="GB39" s="40">
        <v>10102</v>
      </c>
      <c r="GC39" s="40">
        <v>4</v>
      </c>
      <c r="GD39" s="40">
        <v>1390</v>
      </c>
      <c r="GE39" s="40">
        <v>8708</v>
      </c>
      <c r="GF39" s="40">
        <v>113799</v>
      </c>
      <c r="GG39" s="40">
        <v>16</v>
      </c>
      <c r="GH39" s="40">
        <v>24992</v>
      </c>
      <c r="GI39" s="40">
        <v>88791</v>
      </c>
      <c r="GJ39" s="40">
        <v>276</v>
      </c>
      <c r="GK39" s="40">
        <v>2024</v>
      </c>
      <c r="GL39" s="40">
        <v>184213</v>
      </c>
      <c r="GM39" s="40">
        <v>1522</v>
      </c>
      <c r="GN39" s="40">
        <v>12933</v>
      </c>
      <c r="GO39" s="40">
        <v>260762</v>
      </c>
      <c r="GP39" s="40">
        <v>308</v>
      </c>
      <c r="GQ39" s="40">
        <v>16736</v>
      </c>
      <c r="GR39" s="39">
        <v>699660.29</v>
      </c>
      <c r="GS39" s="40">
        <v>302</v>
      </c>
      <c r="GT39" s="40" t="s">
        <v>534</v>
      </c>
      <c r="GU39" s="40" t="s">
        <v>534</v>
      </c>
      <c r="GV39" s="59">
        <v>6.58</v>
      </c>
      <c r="GW39" s="40">
        <v>38</v>
      </c>
      <c r="GX39" s="40">
        <v>1342</v>
      </c>
      <c r="GY39" s="40">
        <v>520</v>
      </c>
      <c r="GZ39" s="34">
        <v>7</v>
      </c>
      <c r="HA39" s="40">
        <v>0</v>
      </c>
      <c r="HB39" s="40">
        <v>712111</v>
      </c>
      <c r="HC39" s="40">
        <v>4671879</v>
      </c>
      <c r="HD39" s="40">
        <v>580123</v>
      </c>
      <c r="HE39" s="40">
        <v>688682</v>
      </c>
      <c r="HF39" s="40">
        <v>165927</v>
      </c>
      <c r="HG39" s="40">
        <v>380</v>
      </c>
      <c r="HH39" s="40">
        <v>0</v>
      </c>
      <c r="HI39" s="40">
        <v>106800</v>
      </c>
      <c r="HJ39" s="40">
        <v>65720</v>
      </c>
      <c r="HK39" s="32">
        <v>62369</v>
      </c>
      <c r="HL39" s="40">
        <v>14293274</v>
      </c>
      <c r="HM39" s="32" t="s">
        <v>534</v>
      </c>
      <c r="HN39" s="32">
        <v>323</v>
      </c>
      <c r="HO39" s="32" t="s">
        <v>534</v>
      </c>
      <c r="HP39" s="32">
        <v>207</v>
      </c>
      <c r="HQ39" s="32" t="s">
        <v>534</v>
      </c>
      <c r="HR39" s="32">
        <v>0</v>
      </c>
      <c r="HS39" s="32">
        <v>138584</v>
      </c>
      <c r="HT39" s="32">
        <v>3972</v>
      </c>
      <c r="HU39" s="40">
        <v>0</v>
      </c>
      <c r="HV39" s="45">
        <v>40.89</v>
      </c>
      <c r="HW39" s="32">
        <v>393370</v>
      </c>
      <c r="HX39" s="64" t="s">
        <v>534</v>
      </c>
      <c r="HY39" s="45">
        <v>3.56</v>
      </c>
      <c r="HZ39" s="45">
        <v>3.56</v>
      </c>
      <c r="IA39" s="40">
        <v>558</v>
      </c>
      <c r="IB39" s="40">
        <v>556</v>
      </c>
      <c r="IC39" s="40">
        <v>100000</v>
      </c>
      <c r="ID39" s="42">
        <v>96.1</v>
      </c>
      <c r="IE39" s="42" t="s">
        <v>632</v>
      </c>
      <c r="IF39" s="42">
        <v>87.5</v>
      </c>
      <c r="IG39" s="42" t="s">
        <v>632</v>
      </c>
      <c r="IH39" s="42" t="s">
        <v>632</v>
      </c>
      <c r="II39" s="144" t="s">
        <v>1081</v>
      </c>
      <c r="IJ39" s="144" t="s">
        <v>1081</v>
      </c>
      <c r="IK39" s="42">
        <v>71</v>
      </c>
      <c r="IL39" s="122">
        <v>0.80400000000000005</v>
      </c>
      <c r="IM39" s="99">
        <v>87.8</v>
      </c>
      <c r="IN39" s="123">
        <v>1.5</v>
      </c>
      <c r="IO39" s="99">
        <v>2.2000000000000002</v>
      </c>
      <c r="IP39" s="36">
        <v>96848355</v>
      </c>
      <c r="IQ39" s="124">
        <v>52.7</v>
      </c>
      <c r="IR39" s="124">
        <v>59.1</v>
      </c>
      <c r="IS39" s="62" t="s">
        <v>534</v>
      </c>
      <c r="IT39" s="62" t="s">
        <v>534</v>
      </c>
      <c r="IU39" s="124" t="s">
        <v>534</v>
      </c>
      <c r="IV39" s="144" t="s">
        <v>1081</v>
      </c>
      <c r="IW39" s="36">
        <v>2762</v>
      </c>
      <c r="IX39" s="144" t="s">
        <v>1081</v>
      </c>
      <c r="IY39" s="124">
        <v>34.200000000000003</v>
      </c>
      <c r="IZ39" s="98">
        <v>84259</v>
      </c>
      <c r="JA39" s="98">
        <v>1185</v>
      </c>
      <c r="JB39" s="98">
        <v>1563</v>
      </c>
      <c r="JC39" s="98">
        <v>6757</v>
      </c>
      <c r="JD39" s="98">
        <v>8044</v>
      </c>
      <c r="JE39" s="98">
        <v>7920</v>
      </c>
      <c r="JF39" s="98">
        <v>9572</v>
      </c>
      <c r="JG39" s="98">
        <v>9172</v>
      </c>
      <c r="JH39" s="98">
        <v>8484</v>
      </c>
      <c r="JI39" s="98">
        <v>7259</v>
      </c>
      <c r="JJ39" s="98">
        <v>7385</v>
      </c>
      <c r="JK39" s="98">
        <v>6595</v>
      </c>
      <c r="JL39" s="98">
        <v>2729</v>
      </c>
      <c r="JM39" s="98">
        <v>1042</v>
      </c>
      <c r="JN39" s="98">
        <v>443</v>
      </c>
      <c r="JO39" s="98">
        <v>189</v>
      </c>
      <c r="JP39" s="98">
        <v>89</v>
      </c>
      <c r="JQ39" s="98">
        <v>10061</v>
      </c>
      <c r="JR39" s="98">
        <v>10540</v>
      </c>
      <c r="JS39" s="98">
        <v>10326</v>
      </c>
      <c r="JT39" s="98">
        <v>12412</v>
      </c>
      <c r="JU39" s="98">
        <v>15783</v>
      </c>
      <c r="JV39" s="98">
        <v>14024</v>
      </c>
      <c r="JW39" s="98">
        <v>12271</v>
      </c>
      <c r="JX39" s="98">
        <v>11160</v>
      </c>
      <c r="JY39" s="98">
        <v>13653</v>
      </c>
      <c r="JZ39" s="98">
        <v>17798</v>
      </c>
      <c r="KA39" s="98">
        <v>14943</v>
      </c>
      <c r="KB39" s="98">
        <v>10999</v>
      </c>
      <c r="KC39" s="98">
        <v>8207</v>
      </c>
      <c r="KD39" s="98">
        <v>5721</v>
      </c>
      <c r="KE39" s="98">
        <v>6014</v>
      </c>
    </row>
    <row r="40" spans="1:291" ht="12">
      <c r="A40" s="3">
        <v>272124</v>
      </c>
      <c r="B40" s="2" t="s">
        <v>992</v>
      </c>
      <c r="C40" s="147" t="s">
        <v>616</v>
      </c>
      <c r="D40" s="147" t="s">
        <v>616</v>
      </c>
      <c r="E40" s="147" t="s">
        <v>616</v>
      </c>
      <c r="F40" s="147" t="s">
        <v>616</v>
      </c>
      <c r="G40" s="147" t="s">
        <v>616</v>
      </c>
      <c r="H40" s="147" t="s">
        <v>616</v>
      </c>
      <c r="I40" s="147" t="s">
        <v>616</v>
      </c>
      <c r="J40" s="147" t="s">
        <v>616</v>
      </c>
      <c r="K40" s="147" t="s">
        <v>616</v>
      </c>
      <c r="L40" s="147" t="s">
        <v>616</v>
      </c>
      <c r="M40" s="147" t="s">
        <v>616</v>
      </c>
      <c r="N40" s="147" t="s">
        <v>616</v>
      </c>
      <c r="O40" s="147" t="s">
        <v>616</v>
      </c>
      <c r="P40" s="147" t="s">
        <v>616</v>
      </c>
      <c r="Q40" s="147" t="s">
        <v>616</v>
      </c>
      <c r="R40" s="147" t="s">
        <v>616</v>
      </c>
      <c r="S40" s="147" t="s">
        <v>616</v>
      </c>
      <c r="T40" s="147" t="s">
        <v>616</v>
      </c>
      <c r="U40" s="147" t="s">
        <v>616</v>
      </c>
      <c r="V40" s="147" t="s">
        <v>616</v>
      </c>
      <c r="W40" s="147" t="s">
        <v>616</v>
      </c>
      <c r="X40" s="147" t="s">
        <v>616</v>
      </c>
      <c r="Y40" s="147" t="s">
        <v>616</v>
      </c>
      <c r="Z40" s="147" t="s">
        <v>616</v>
      </c>
      <c r="AA40" s="147" t="s">
        <v>616</v>
      </c>
      <c r="AB40" s="147" t="s">
        <v>616</v>
      </c>
      <c r="AC40" s="147" t="s">
        <v>616</v>
      </c>
      <c r="AD40" s="147" t="s">
        <v>616</v>
      </c>
      <c r="AE40" s="147" t="s">
        <v>616</v>
      </c>
      <c r="AF40" s="147" t="s">
        <v>616</v>
      </c>
      <c r="AG40" s="147" t="s">
        <v>616</v>
      </c>
      <c r="AH40" s="147" t="s">
        <v>616</v>
      </c>
      <c r="AI40" s="147" t="s">
        <v>616</v>
      </c>
      <c r="AJ40" s="147" t="s">
        <v>616</v>
      </c>
      <c r="AK40" s="147" t="s">
        <v>616</v>
      </c>
      <c r="AL40" s="147" t="s">
        <v>616</v>
      </c>
      <c r="AM40" s="147" t="s">
        <v>616</v>
      </c>
      <c r="AN40" s="147" t="s">
        <v>616</v>
      </c>
      <c r="AO40" s="147" t="s">
        <v>616</v>
      </c>
      <c r="AP40" s="147" t="s">
        <v>616</v>
      </c>
      <c r="AQ40" s="147" t="s">
        <v>616</v>
      </c>
      <c r="AR40" s="147" t="s">
        <v>616</v>
      </c>
      <c r="AS40" s="147" t="s">
        <v>616</v>
      </c>
      <c r="AT40" s="147" t="s">
        <v>616</v>
      </c>
      <c r="AU40" s="147" t="s">
        <v>616</v>
      </c>
      <c r="AV40" s="147" t="s">
        <v>616</v>
      </c>
      <c r="AW40" s="147" t="s">
        <v>616</v>
      </c>
      <c r="AX40" s="147" t="s">
        <v>616</v>
      </c>
      <c r="AY40" s="147" t="s">
        <v>616</v>
      </c>
      <c r="AZ40" s="147" t="s">
        <v>616</v>
      </c>
      <c r="BA40" s="147" t="s">
        <v>616</v>
      </c>
      <c r="BB40" s="147" t="s">
        <v>616</v>
      </c>
      <c r="BC40" s="147" t="s">
        <v>616</v>
      </c>
      <c r="BD40" s="147" t="s">
        <v>616</v>
      </c>
      <c r="BE40" s="147" t="s">
        <v>616</v>
      </c>
      <c r="BF40" s="147" t="s">
        <v>616</v>
      </c>
      <c r="BG40" s="147" t="s">
        <v>616</v>
      </c>
      <c r="BH40" s="147" t="s">
        <v>616</v>
      </c>
      <c r="BI40" s="147" t="s">
        <v>616</v>
      </c>
      <c r="BJ40" s="147" t="s">
        <v>616</v>
      </c>
      <c r="BK40" s="147" t="s">
        <v>616</v>
      </c>
      <c r="BL40" s="147" t="s">
        <v>616</v>
      </c>
      <c r="BM40" s="147" t="s">
        <v>616</v>
      </c>
      <c r="BN40" s="147" t="s">
        <v>616</v>
      </c>
      <c r="BO40" s="147" t="s">
        <v>616</v>
      </c>
      <c r="BP40" s="144" t="s">
        <v>1081</v>
      </c>
      <c r="BQ40" s="147" t="s">
        <v>616</v>
      </c>
      <c r="BR40" s="147" t="s">
        <v>616</v>
      </c>
      <c r="BS40" s="147" t="s">
        <v>616</v>
      </c>
      <c r="BT40" s="147" t="s">
        <v>616</v>
      </c>
      <c r="BU40" s="147" t="s">
        <v>616</v>
      </c>
      <c r="BV40" s="147" t="s">
        <v>616</v>
      </c>
      <c r="BW40" s="147" t="s">
        <v>616</v>
      </c>
      <c r="BX40" s="147" t="s">
        <v>616</v>
      </c>
      <c r="BY40" s="147" t="s">
        <v>616</v>
      </c>
      <c r="BZ40" s="147" t="s">
        <v>616</v>
      </c>
      <c r="CA40" s="147" t="s">
        <v>616</v>
      </c>
      <c r="CB40" s="147" t="s">
        <v>616</v>
      </c>
      <c r="CC40" s="147" t="s">
        <v>616</v>
      </c>
      <c r="CD40" s="147" t="s">
        <v>616</v>
      </c>
      <c r="CE40" s="147" t="s">
        <v>616</v>
      </c>
      <c r="CF40" s="147" t="s">
        <v>616</v>
      </c>
      <c r="CG40" s="147" t="s">
        <v>616</v>
      </c>
      <c r="CH40" s="147" t="s">
        <v>616</v>
      </c>
      <c r="CI40" s="147" t="s">
        <v>616</v>
      </c>
      <c r="CJ40" s="147" t="s">
        <v>616</v>
      </c>
      <c r="CK40" s="147" t="s">
        <v>616</v>
      </c>
      <c r="CL40" s="147" t="s">
        <v>616</v>
      </c>
      <c r="CM40" s="147" t="s">
        <v>616</v>
      </c>
      <c r="CN40" s="147" t="s">
        <v>616</v>
      </c>
      <c r="CO40" s="147" t="s">
        <v>616</v>
      </c>
      <c r="CP40" s="147" t="s">
        <v>616</v>
      </c>
      <c r="CQ40" s="147" t="s">
        <v>616</v>
      </c>
      <c r="CR40" s="147" t="s">
        <v>616</v>
      </c>
      <c r="CS40" s="147" t="s">
        <v>616</v>
      </c>
      <c r="CT40" s="147" t="s">
        <v>616</v>
      </c>
      <c r="CU40" s="147" t="s">
        <v>616</v>
      </c>
      <c r="CV40" s="147" t="s">
        <v>616</v>
      </c>
      <c r="CW40" s="147" t="s">
        <v>616</v>
      </c>
      <c r="CX40" s="147" t="s">
        <v>616</v>
      </c>
      <c r="CY40" s="147" t="s">
        <v>616</v>
      </c>
      <c r="CZ40" s="147" t="s">
        <v>616</v>
      </c>
      <c r="DA40" s="147" t="s">
        <v>616</v>
      </c>
      <c r="DB40" s="147" t="s">
        <v>616</v>
      </c>
      <c r="DC40" s="147" t="s">
        <v>616</v>
      </c>
      <c r="DD40" s="147" t="s">
        <v>616</v>
      </c>
      <c r="DE40" s="147" t="s">
        <v>616</v>
      </c>
      <c r="DF40" s="147" t="s">
        <v>616</v>
      </c>
      <c r="DG40" s="147" t="s">
        <v>616</v>
      </c>
      <c r="DH40" s="147" t="s">
        <v>616</v>
      </c>
      <c r="DI40" s="147" t="s">
        <v>616</v>
      </c>
      <c r="DJ40" s="147" t="s">
        <v>616</v>
      </c>
      <c r="DK40" s="147" t="s">
        <v>616</v>
      </c>
      <c r="DL40" s="147" t="s">
        <v>616</v>
      </c>
      <c r="DM40" s="147" t="s">
        <v>616</v>
      </c>
      <c r="DN40" s="147" t="s">
        <v>616</v>
      </c>
      <c r="DO40" s="147" t="s">
        <v>616</v>
      </c>
      <c r="DP40" s="147" t="s">
        <v>616</v>
      </c>
      <c r="DQ40" s="147" t="s">
        <v>616</v>
      </c>
      <c r="DR40" s="147" t="s">
        <v>616</v>
      </c>
      <c r="DS40" s="147" t="s">
        <v>616</v>
      </c>
      <c r="DT40" s="147" t="s">
        <v>616</v>
      </c>
      <c r="DU40" s="147" t="s">
        <v>616</v>
      </c>
      <c r="DV40" s="147" t="s">
        <v>616</v>
      </c>
      <c r="DW40" s="147" t="s">
        <v>616</v>
      </c>
      <c r="DX40" s="147" t="s">
        <v>616</v>
      </c>
      <c r="DY40" s="147" t="s">
        <v>616</v>
      </c>
      <c r="DZ40" s="147" t="s">
        <v>616</v>
      </c>
      <c r="EA40" s="147" t="s">
        <v>616</v>
      </c>
      <c r="EB40" s="147" t="s">
        <v>616</v>
      </c>
      <c r="EC40" s="147" t="s">
        <v>616</v>
      </c>
      <c r="ED40" s="147" t="s">
        <v>616</v>
      </c>
      <c r="EE40" s="147" t="s">
        <v>616</v>
      </c>
      <c r="EF40" s="147" t="s">
        <v>616</v>
      </c>
      <c r="EG40" s="147" t="s">
        <v>616</v>
      </c>
      <c r="EH40" s="147" t="s">
        <v>616</v>
      </c>
      <c r="EI40" s="147" t="s">
        <v>616</v>
      </c>
      <c r="EJ40" s="147" t="s">
        <v>616</v>
      </c>
      <c r="EK40" s="147" t="s">
        <v>616</v>
      </c>
      <c r="EL40" s="147" t="s">
        <v>616</v>
      </c>
      <c r="EM40" s="147" t="s">
        <v>616</v>
      </c>
      <c r="EN40" s="147" t="s">
        <v>616</v>
      </c>
      <c r="EO40" s="147" t="s">
        <v>616</v>
      </c>
      <c r="EP40" s="147" t="s">
        <v>616</v>
      </c>
      <c r="EQ40" s="147" t="s">
        <v>616</v>
      </c>
      <c r="ER40" s="147" t="s">
        <v>616</v>
      </c>
      <c r="ES40" s="147" t="s">
        <v>616</v>
      </c>
      <c r="ET40" s="147" t="s">
        <v>616</v>
      </c>
      <c r="EU40" s="147" t="s">
        <v>616</v>
      </c>
      <c r="EV40" s="147" t="s">
        <v>616</v>
      </c>
      <c r="EW40" s="147" t="s">
        <v>616</v>
      </c>
      <c r="EX40" s="147" t="s">
        <v>616</v>
      </c>
      <c r="EY40" s="147" t="s">
        <v>616</v>
      </c>
      <c r="EZ40" s="147" t="s">
        <v>616</v>
      </c>
      <c r="FA40" s="147" t="s">
        <v>616</v>
      </c>
      <c r="FB40" s="147" t="s">
        <v>616</v>
      </c>
      <c r="FC40" s="147" t="s">
        <v>616</v>
      </c>
      <c r="FD40" s="147" t="s">
        <v>616</v>
      </c>
      <c r="FE40" s="147" t="s">
        <v>616</v>
      </c>
      <c r="FF40" s="147" t="s">
        <v>616</v>
      </c>
      <c r="FG40" s="147" t="s">
        <v>616</v>
      </c>
      <c r="FH40" s="147" t="s">
        <v>616</v>
      </c>
      <c r="FI40" s="147" t="s">
        <v>616</v>
      </c>
      <c r="FJ40" s="147" t="s">
        <v>616</v>
      </c>
      <c r="FK40" s="147" t="s">
        <v>616</v>
      </c>
      <c r="FL40" s="147" t="s">
        <v>616</v>
      </c>
      <c r="FM40" s="147" t="s">
        <v>616</v>
      </c>
      <c r="FN40" s="147" t="s">
        <v>616</v>
      </c>
      <c r="FO40" s="147" t="s">
        <v>616</v>
      </c>
      <c r="FP40" s="147" t="s">
        <v>616</v>
      </c>
      <c r="FQ40" s="147" t="s">
        <v>616</v>
      </c>
      <c r="FR40" s="147" t="s">
        <v>616</v>
      </c>
      <c r="FS40" s="147" t="s">
        <v>616</v>
      </c>
      <c r="FT40" s="147" t="s">
        <v>616</v>
      </c>
      <c r="FU40" s="147" t="s">
        <v>616</v>
      </c>
      <c r="FV40" s="147" t="s">
        <v>616</v>
      </c>
      <c r="FW40" s="147" t="s">
        <v>616</v>
      </c>
      <c r="FX40" s="147" t="s">
        <v>616</v>
      </c>
      <c r="FY40" s="147" t="s">
        <v>616</v>
      </c>
      <c r="FZ40" s="147" t="s">
        <v>616</v>
      </c>
      <c r="GA40" s="147" t="s">
        <v>616</v>
      </c>
      <c r="GB40" s="147" t="s">
        <v>616</v>
      </c>
      <c r="GC40" s="147" t="s">
        <v>616</v>
      </c>
      <c r="GD40" s="147" t="s">
        <v>616</v>
      </c>
      <c r="GE40" s="147" t="s">
        <v>616</v>
      </c>
      <c r="GF40" s="147" t="s">
        <v>616</v>
      </c>
      <c r="GG40" s="147" t="s">
        <v>616</v>
      </c>
      <c r="GH40" s="147" t="s">
        <v>616</v>
      </c>
      <c r="GI40" s="147" t="s">
        <v>616</v>
      </c>
      <c r="GJ40" s="147" t="s">
        <v>616</v>
      </c>
      <c r="GK40" s="147" t="s">
        <v>616</v>
      </c>
      <c r="GL40" s="147" t="s">
        <v>616</v>
      </c>
      <c r="GM40" s="147" t="s">
        <v>616</v>
      </c>
      <c r="GN40" s="147" t="s">
        <v>616</v>
      </c>
      <c r="GO40" s="147" t="s">
        <v>616</v>
      </c>
      <c r="GP40" s="147" t="s">
        <v>616</v>
      </c>
      <c r="GQ40" s="147" t="s">
        <v>616</v>
      </c>
      <c r="GR40" s="147" t="s">
        <v>616</v>
      </c>
      <c r="GS40" s="147" t="s">
        <v>616</v>
      </c>
      <c r="GT40" s="147" t="s">
        <v>616</v>
      </c>
      <c r="GU40" s="147" t="s">
        <v>616</v>
      </c>
      <c r="GV40" s="147" t="s">
        <v>616</v>
      </c>
      <c r="GW40" s="147" t="s">
        <v>616</v>
      </c>
      <c r="GX40" s="147" t="s">
        <v>616</v>
      </c>
      <c r="GY40" s="147" t="s">
        <v>616</v>
      </c>
      <c r="GZ40" s="147" t="s">
        <v>616</v>
      </c>
      <c r="HA40" s="147" t="s">
        <v>616</v>
      </c>
      <c r="HB40" s="147" t="s">
        <v>616</v>
      </c>
      <c r="HC40" s="147" t="s">
        <v>616</v>
      </c>
      <c r="HD40" s="147" t="s">
        <v>616</v>
      </c>
      <c r="HE40" s="147" t="s">
        <v>616</v>
      </c>
      <c r="HF40" s="147" t="s">
        <v>616</v>
      </c>
      <c r="HG40" s="147" t="s">
        <v>616</v>
      </c>
      <c r="HH40" s="147" t="s">
        <v>616</v>
      </c>
      <c r="HI40" s="147" t="s">
        <v>616</v>
      </c>
      <c r="HJ40" s="147" t="s">
        <v>616</v>
      </c>
      <c r="HK40" s="147" t="s">
        <v>616</v>
      </c>
      <c r="HL40" s="147" t="s">
        <v>616</v>
      </c>
      <c r="HM40" s="147" t="s">
        <v>616</v>
      </c>
      <c r="HN40" s="147" t="s">
        <v>616</v>
      </c>
      <c r="HO40" s="147" t="s">
        <v>616</v>
      </c>
      <c r="HP40" s="147" t="s">
        <v>616</v>
      </c>
      <c r="HQ40" s="147" t="s">
        <v>616</v>
      </c>
      <c r="HR40" s="147" t="s">
        <v>616</v>
      </c>
      <c r="HS40" s="147" t="s">
        <v>616</v>
      </c>
      <c r="HT40" s="147" t="s">
        <v>616</v>
      </c>
      <c r="HU40" s="147" t="s">
        <v>616</v>
      </c>
      <c r="HV40" s="147" t="s">
        <v>616</v>
      </c>
      <c r="HW40" s="147" t="s">
        <v>616</v>
      </c>
      <c r="HX40" s="147" t="s">
        <v>616</v>
      </c>
      <c r="HY40" s="147" t="s">
        <v>616</v>
      </c>
      <c r="HZ40" s="147" t="s">
        <v>616</v>
      </c>
      <c r="IA40" s="147" t="s">
        <v>616</v>
      </c>
      <c r="IB40" s="147" t="s">
        <v>616</v>
      </c>
      <c r="IC40" s="147" t="s">
        <v>616</v>
      </c>
      <c r="ID40" s="147" t="s">
        <v>616</v>
      </c>
      <c r="IE40" s="42" t="s">
        <v>632</v>
      </c>
      <c r="IF40" s="147" t="s">
        <v>616</v>
      </c>
      <c r="IG40" s="42" t="s">
        <v>632</v>
      </c>
      <c r="IH40" s="42" t="s">
        <v>632</v>
      </c>
      <c r="II40" s="144" t="s">
        <v>1081</v>
      </c>
      <c r="IJ40" s="144" t="s">
        <v>1081</v>
      </c>
      <c r="IK40" s="147" t="s">
        <v>616</v>
      </c>
      <c r="IL40" s="147" t="s">
        <v>616</v>
      </c>
      <c r="IM40" s="147" t="s">
        <v>616</v>
      </c>
      <c r="IN40" s="147" t="s">
        <v>616</v>
      </c>
      <c r="IO40" s="147" t="s">
        <v>616</v>
      </c>
      <c r="IP40" s="147" t="s">
        <v>616</v>
      </c>
      <c r="IQ40" s="147" t="s">
        <v>616</v>
      </c>
      <c r="IR40" s="147" t="s">
        <v>616</v>
      </c>
      <c r="IS40" s="147" t="s">
        <v>616</v>
      </c>
      <c r="IT40" s="147" t="s">
        <v>616</v>
      </c>
      <c r="IU40" s="147" t="s">
        <v>616</v>
      </c>
      <c r="IV40" s="144" t="s">
        <v>1081</v>
      </c>
      <c r="IW40" s="147" t="s">
        <v>616</v>
      </c>
      <c r="IX40" s="144" t="s">
        <v>1081</v>
      </c>
      <c r="IY40" s="147" t="s">
        <v>616</v>
      </c>
      <c r="IZ40" s="147" t="s">
        <v>616</v>
      </c>
      <c r="JA40" s="147" t="s">
        <v>616</v>
      </c>
      <c r="JB40" s="147" t="s">
        <v>616</v>
      </c>
      <c r="JC40" s="147" t="s">
        <v>616</v>
      </c>
      <c r="JD40" s="147" t="s">
        <v>616</v>
      </c>
      <c r="JE40" s="147" t="s">
        <v>616</v>
      </c>
      <c r="JF40" s="147" t="s">
        <v>616</v>
      </c>
      <c r="JG40" s="147" t="s">
        <v>616</v>
      </c>
      <c r="JH40" s="147" t="s">
        <v>616</v>
      </c>
      <c r="JI40" s="147" t="s">
        <v>616</v>
      </c>
      <c r="JJ40" s="147" t="s">
        <v>616</v>
      </c>
      <c r="JK40" s="147" t="s">
        <v>616</v>
      </c>
      <c r="JL40" s="147" t="s">
        <v>616</v>
      </c>
      <c r="JM40" s="147" t="s">
        <v>616</v>
      </c>
      <c r="JN40" s="147" t="s">
        <v>616</v>
      </c>
      <c r="JO40" s="147" t="s">
        <v>616</v>
      </c>
      <c r="JP40" s="147" t="s">
        <v>616</v>
      </c>
      <c r="JQ40" s="147" t="s">
        <v>616</v>
      </c>
      <c r="JR40" s="147" t="s">
        <v>616</v>
      </c>
      <c r="JS40" s="147" t="s">
        <v>616</v>
      </c>
      <c r="JT40" s="147" t="s">
        <v>616</v>
      </c>
      <c r="JU40" s="147" t="s">
        <v>616</v>
      </c>
      <c r="JV40" s="147" t="s">
        <v>616</v>
      </c>
      <c r="JW40" s="147" t="s">
        <v>616</v>
      </c>
      <c r="JX40" s="147" t="s">
        <v>616</v>
      </c>
      <c r="JY40" s="147" t="s">
        <v>616</v>
      </c>
      <c r="JZ40" s="147" t="s">
        <v>616</v>
      </c>
      <c r="KA40" s="147" t="s">
        <v>616</v>
      </c>
      <c r="KB40" s="147" t="s">
        <v>616</v>
      </c>
      <c r="KC40" s="147" t="s">
        <v>616</v>
      </c>
      <c r="KD40" s="147" t="s">
        <v>616</v>
      </c>
      <c r="KE40" s="147" t="s">
        <v>616</v>
      </c>
    </row>
    <row r="41" spans="1:291" ht="12">
      <c r="A41" s="3">
        <v>272159</v>
      </c>
      <c r="B41" s="639" t="s">
        <v>991</v>
      </c>
      <c r="C41" s="147" t="s">
        <v>1080</v>
      </c>
      <c r="D41" s="147" t="s">
        <v>1080</v>
      </c>
      <c r="E41" s="147" t="s">
        <v>1080</v>
      </c>
      <c r="F41" s="147" t="s">
        <v>1080</v>
      </c>
      <c r="G41" s="147" t="s">
        <v>1080</v>
      </c>
      <c r="H41" s="147" t="s">
        <v>1080</v>
      </c>
      <c r="I41" s="147" t="s">
        <v>1080</v>
      </c>
      <c r="J41" s="147" t="s">
        <v>1080</v>
      </c>
      <c r="K41" s="147" t="s">
        <v>1080</v>
      </c>
      <c r="L41" s="147" t="s">
        <v>1080</v>
      </c>
      <c r="M41" s="147" t="s">
        <v>1080</v>
      </c>
      <c r="N41" s="147" t="s">
        <v>1080</v>
      </c>
      <c r="O41" s="147" t="s">
        <v>1080</v>
      </c>
      <c r="P41" s="147" t="s">
        <v>1080</v>
      </c>
      <c r="Q41" s="147" t="s">
        <v>1080</v>
      </c>
      <c r="R41" s="147" t="s">
        <v>1080</v>
      </c>
      <c r="S41" s="147" t="s">
        <v>1080</v>
      </c>
      <c r="T41" s="147" t="s">
        <v>1080</v>
      </c>
      <c r="U41" s="147" t="s">
        <v>1080</v>
      </c>
      <c r="V41" s="147" t="s">
        <v>1080</v>
      </c>
      <c r="W41" s="147" t="s">
        <v>1080</v>
      </c>
      <c r="X41" s="147" t="s">
        <v>1080</v>
      </c>
      <c r="Y41" s="147" t="s">
        <v>1080</v>
      </c>
      <c r="Z41" s="147" t="s">
        <v>1080</v>
      </c>
      <c r="AA41" s="147" t="s">
        <v>1080</v>
      </c>
      <c r="AB41" s="147" t="s">
        <v>1080</v>
      </c>
      <c r="AC41" s="147" t="s">
        <v>1080</v>
      </c>
      <c r="AD41" s="147" t="s">
        <v>1080</v>
      </c>
      <c r="AE41" s="147" t="s">
        <v>1080</v>
      </c>
      <c r="AF41" s="147" t="s">
        <v>1080</v>
      </c>
      <c r="AG41" s="147" t="s">
        <v>1080</v>
      </c>
      <c r="AH41" s="147" t="s">
        <v>1080</v>
      </c>
      <c r="AI41" s="147" t="s">
        <v>1080</v>
      </c>
      <c r="AJ41" s="147" t="s">
        <v>1080</v>
      </c>
      <c r="AK41" s="147" t="s">
        <v>1080</v>
      </c>
      <c r="AL41" s="147" t="s">
        <v>1080</v>
      </c>
      <c r="AM41" s="147" t="s">
        <v>1080</v>
      </c>
      <c r="AN41" s="147" t="s">
        <v>1080</v>
      </c>
      <c r="AO41" s="147" t="s">
        <v>1080</v>
      </c>
      <c r="AP41" s="147" t="s">
        <v>1080</v>
      </c>
      <c r="AQ41" s="147" t="s">
        <v>1080</v>
      </c>
      <c r="AR41" s="147" t="s">
        <v>1080</v>
      </c>
      <c r="AS41" s="147" t="s">
        <v>1080</v>
      </c>
      <c r="AT41" s="147" t="s">
        <v>1080</v>
      </c>
      <c r="AU41" s="147" t="s">
        <v>1080</v>
      </c>
      <c r="AV41" s="147" t="s">
        <v>1080</v>
      </c>
      <c r="AW41" s="147" t="s">
        <v>1080</v>
      </c>
      <c r="AX41" s="147" t="s">
        <v>1080</v>
      </c>
      <c r="AY41" s="147" t="s">
        <v>1080</v>
      </c>
      <c r="AZ41" s="147" t="s">
        <v>1080</v>
      </c>
      <c r="BA41" s="147" t="s">
        <v>1080</v>
      </c>
      <c r="BB41" s="147" t="s">
        <v>1080</v>
      </c>
      <c r="BC41" s="147" t="s">
        <v>1080</v>
      </c>
      <c r="BD41" s="147" t="s">
        <v>1080</v>
      </c>
      <c r="BE41" s="147" t="s">
        <v>1080</v>
      </c>
      <c r="BF41" s="147" t="s">
        <v>1080</v>
      </c>
      <c r="BG41" s="147" t="s">
        <v>1080</v>
      </c>
      <c r="BH41" s="147" t="s">
        <v>1080</v>
      </c>
      <c r="BI41" s="147" t="s">
        <v>1080</v>
      </c>
      <c r="BJ41" s="147" t="s">
        <v>1080</v>
      </c>
      <c r="BK41" s="147" t="s">
        <v>1080</v>
      </c>
      <c r="BL41" s="147" t="s">
        <v>1080</v>
      </c>
      <c r="BM41" s="147" t="s">
        <v>1080</v>
      </c>
      <c r="BN41" s="147" t="s">
        <v>1080</v>
      </c>
      <c r="BO41" s="147" t="s">
        <v>1080</v>
      </c>
      <c r="BP41" s="144" t="s">
        <v>1081</v>
      </c>
      <c r="BQ41" s="147" t="s">
        <v>1080</v>
      </c>
      <c r="BR41" s="147" t="s">
        <v>1080</v>
      </c>
      <c r="BS41" s="147" t="s">
        <v>1080</v>
      </c>
      <c r="BT41" s="147" t="s">
        <v>1080</v>
      </c>
      <c r="BU41" s="147" t="s">
        <v>1080</v>
      </c>
      <c r="BV41" s="147" t="s">
        <v>1080</v>
      </c>
      <c r="BW41" s="147" t="s">
        <v>1080</v>
      </c>
      <c r="BX41" s="147" t="s">
        <v>1080</v>
      </c>
      <c r="BY41" s="147" t="s">
        <v>1080</v>
      </c>
      <c r="BZ41" s="147" t="s">
        <v>1080</v>
      </c>
      <c r="CA41" s="147" t="s">
        <v>1080</v>
      </c>
      <c r="CB41" s="147" t="s">
        <v>1080</v>
      </c>
      <c r="CC41" s="147" t="s">
        <v>1080</v>
      </c>
      <c r="CD41" s="147" t="s">
        <v>1080</v>
      </c>
      <c r="CE41" s="147" t="s">
        <v>1080</v>
      </c>
      <c r="CF41" s="147" t="s">
        <v>1080</v>
      </c>
      <c r="CG41" s="147" t="s">
        <v>1080</v>
      </c>
      <c r="CH41" s="147" t="s">
        <v>1080</v>
      </c>
      <c r="CI41" s="147" t="s">
        <v>1080</v>
      </c>
      <c r="CJ41" s="147" t="s">
        <v>1080</v>
      </c>
      <c r="CK41" s="147" t="s">
        <v>1080</v>
      </c>
      <c r="CL41" s="147" t="s">
        <v>1080</v>
      </c>
      <c r="CM41" s="147" t="s">
        <v>1080</v>
      </c>
      <c r="CN41" s="147" t="s">
        <v>1080</v>
      </c>
      <c r="CO41" s="147" t="s">
        <v>1080</v>
      </c>
      <c r="CP41" s="147" t="s">
        <v>1080</v>
      </c>
      <c r="CQ41" s="147" t="s">
        <v>1080</v>
      </c>
      <c r="CR41" s="147" t="s">
        <v>1080</v>
      </c>
      <c r="CS41" s="147" t="s">
        <v>1080</v>
      </c>
      <c r="CT41" s="147" t="s">
        <v>1080</v>
      </c>
      <c r="CU41" s="147" t="s">
        <v>1080</v>
      </c>
      <c r="CV41" s="147" t="s">
        <v>1080</v>
      </c>
      <c r="CW41" s="147" t="s">
        <v>1080</v>
      </c>
      <c r="CX41" s="147" t="s">
        <v>1080</v>
      </c>
      <c r="CY41" s="147" t="s">
        <v>1080</v>
      </c>
      <c r="CZ41" s="147" t="s">
        <v>1080</v>
      </c>
      <c r="DA41" s="147" t="s">
        <v>1080</v>
      </c>
      <c r="DB41" s="147" t="s">
        <v>1080</v>
      </c>
      <c r="DC41" s="147" t="s">
        <v>1080</v>
      </c>
      <c r="DD41" s="147" t="s">
        <v>1080</v>
      </c>
      <c r="DE41" s="147" t="s">
        <v>1080</v>
      </c>
      <c r="DF41" s="147" t="s">
        <v>1080</v>
      </c>
      <c r="DG41" s="147" t="s">
        <v>1080</v>
      </c>
      <c r="DH41" s="147" t="s">
        <v>1080</v>
      </c>
      <c r="DI41" s="147" t="s">
        <v>1080</v>
      </c>
      <c r="DJ41" s="147" t="s">
        <v>1080</v>
      </c>
      <c r="DK41" s="147" t="s">
        <v>1080</v>
      </c>
      <c r="DL41" s="147" t="s">
        <v>1080</v>
      </c>
      <c r="DM41" s="147" t="s">
        <v>1080</v>
      </c>
      <c r="DN41" s="147" t="s">
        <v>1080</v>
      </c>
      <c r="DO41" s="147" t="s">
        <v>1080</v>
      </c>
      <c r="DP41" s="147" t="s">
        <v>1080</v>
      </c>
      <c r="DQ41" s="147" t="s">
        <v>1080</v>
      </c>
      <c r="DR41" s="147" t="s">
        <v>1080</v>
      </c>
      <c r="DS41" s="147" t="s">
        <v>1080</v>
      </c>
      <c r="DT41" s="147" t="s">
        <v>1080</v>
      </c>
      <c r="DU41" s="147" t="s">
        <v>1080</v>
      </c>
      <c r="DV41" s="147" t="s">
        <v>1080</v>
      </c>
      <c r="DW41" s="147" t="s">
        <v>1080</v>
      </c>
      <c r="DX41" s="147" t="s">
        <v>1080</v>
      </c>
      <c r="DY41" s="147" t="s">
        <v>1080</v>
      </c>
      <c r="DZ41" s="147" t="s">
        <v>1080</v>
      </c>
      <c r="EA41" s="147" t="s">
        <v>1080</v>
      </c>
      <c r="EB41" s="147" t="s">
        <v>1080</v>
      </c>
      <c r="EC41" s="147" t="s">
        <v>1080</v>
      </c>
      <c r="ED41" s="147" t="s">
        <v>1080</v>
      </c>
      <c r="EE41" s="147" t="s">
        <v>1080</v>
      </c>
      <c r="EF41" s="147" t="s">
        <v>1080</v>
      </c>
      <c r="EG41" s="147" t="s">
        <v>1080</v>
      </c>
      <c r="EH41" s="147" t="s">
        <v>1080</v>
      </c>
      <c r="EI41" s="147" t="s">
        <v>1080</v>
      </c>
      <c r="EJ41" s="147" t="s">
        <v>1080</v>
      </c>
      <c r="EK41" s="147" t="s">
        <v>1080</v>
      </c>
      <c r="EL41" s="147" t="s">
        <v>1080</v>
      </c>
      <c r="EM41" s="147" t="s">
        <v>1080</v>
      </c>
      <c r="EN41" s="147" t="s">
        <v>1080</v>
      </c>
      <c r="EO41" s="147" t="s">
        <v>1080</v>
      </c>
      <c r="EP41" s="147" t="s">
        <v>1080</v>
      </c>
      <c r="EQ41" s="147" t="s">
        <v>1080</v>
      </c>
      <c r="ER41" s="147" t="s">
        <v>1080</v>
      </c>
      <c r="ES41" s="147" t="s">
        <v>1080</v>
      </c>
      <c r="ET41" s="147" t="s">
        <v>1080</v>
      </c>
      <c r="EU41" s="147" t="s">
        <v>1080</v>
      </c>
      <c r="EV41" s="147" t="s">
        <v>1080</v>
      </c>
      <c r="EW41" s="147" t="s">
        <v>1080</v>
      </c>
      <c r="EX41" s="147" t="s">
        <v>1080</v>
      </c>
      <c r="EY41" s="147" t="s">
        <v>1080</v>
      </c>
      <c r="EZ41" s="147" t="s">
        <v>1080</v>
      </c>
      <c r="FA41" s="147" t="s">
        <v>1080</v>
      </c>
      <c r="FB41" s="147" t="s">
        <v>1080</v>
      </c>
      <c r="FC41" s="147" t="s">
        <v>1080</v>
      </c>
      <c r="FD41" s="147" t="s">
        <v>1080</v>
      </c>
      <c r="FE41" s="147" t="s">
        <v>1080</v>
      </c>
      <c r="FF41" s="147" t="s">
        <v>1080</v>
      </c>
      <c r="FG41" s="147" t="s">
        <v>1080</v>
      </c>
      <c r="FH41" s="147" t="s">
        <v>1080</v>
      </c>
      <c r="FI41" s="147" t="s">
        <v>1080</v>
      </c>
      <c r="FJ41" s="147" t="s">
        <v>1080</v>
      </c>
      <c r="FK41" s="147" t="s">
        <v>1080</v>
      </c>
      <c r="FL41" s="147" t="s">
        <v>1080</v>
      </c>
      <c r="FM41" s="147" t="s">
        <v>1080</v>
      </c>
      <c r="FN41" s="147" t="s">
        <v>1080</v>
      </c>
      <c r="FO41" s="147" t="s">
        <v>1080</v>
      </c>
      <c r="FP41" s="147" t="s">
        <v>1080</v>
      </c>
      <c r="FQ41" s="147" t="s">
        <v>1080</v>
      </c>
      <c r="FR41" s="147" t="s">
        <v>1080</v>
      </c>
      <c r="FS41" s="147" t="s">
        <v>1080</v>
      </c>
      <c r="FT41" s="147" t="s">
        <v>1080</v>
      </c>
      <c r="FU41" s="147" t="s">
        <v>1080</v>
      </c>
      <c r="FV41" s="147" t="s">
        <v>1080</v>
      </c>
      <c r="FW41" s="147" t="s">
        <v>1080</v>
      </c>
      <c r="FX41" s="147" t="s">
        <v>1080</v>
      </c>
      <c r="FY41" s="147" t="s">
        <v>1080</v>
      </c>
      <c r="FZ41" s="147" t="s">
        <v>1080</v>
      </c>
      <c r="GA41" s="147" t="s">
        <v>1080</v>
      </c>
      <c r="GB41" s="147" t="s">
        <v>1080</v>
      </c>
      <c r="GC41" s="147" t="s">
        <v>1080</v>
      </c>
      <c r="GD41" s="147" t="s">
        <v>1080</v>
      </c>
      <c r="GE41" s="147" t="s">
        <v>1080</v>
      </c>
      <c r="GF41" s="147" t="s">
        <v>1080</v>
      </c>
      <c r="GG41" s="147" t="s">
        <v>1080</v>
      </c>
      <c r="GH41" s="147" t="s">
        <v>1080</v>
      </c>
      <c r="GI41" s="147" t="s">
        <v>1080</v>
      </c>
      <c r="GJ41" s="147" t="s">
        <v>1080</v>
      </c>
      <c r="GK41" s="147" t="s">
        <v>1080</v>
      </c>
      <c r="GL41" s="147" t="s">
        <v>1080</v>
      </c>
      <c r="GM41" s="147" t="s">
        <v>1080</v>
      </c>
      <c r="GN41" s="147" t="s">
        <v>1080</v>
      </c>
      <c r="GO41" s="147" t="s">
        <v>1080</v>
      </c>
      <c r="GP41" s="147" t="s">
        <v>1080</v>
      </c>
      <c r="GQ41" s="147" t="s">
        <v>1080</v>
      </c>
      <c r="GR41" s="147" t="s">
        <v>1080</v>
      </c>
      <c r="GS41" s="147" t="s">
        <v>1080</v>
      </c>
      <c r="GT41" s="147" t="s">
        <v>1080</v>
      </c>
      <c r="GU41" s="147" t="s">
        <v>1080</v>
      </c>
      <c r="GV41" s="147" t="s">
        <v>1080</v>
      </c>
      <c r="GW41" s="147" t="s">
        <v>1080</v>
      </c>
      <c r="GX41" s="147" t="s">
        <v>1080</v>
      </c>
      <c r="GY41" s="147" t="s">
        <v>1080</v>
      </c>
      <c r="GZ41" s="147" t="s">
        <v>1080</v>
      </c>
      <c r="HA41" s="147" t="s">
        <v>1080</v>
      </c>
      <c r="HB41" s="147" t="s">
        <v>1080</v>
      </c>
      <c r="HC41" s="147" t="s">
        <v>1080</v>
      </c>
      <c r="HD41" s="147" t="s">
        <v>1080</v>
      </c>
      <c r="HE41" s="147" t="s">
        <v>1080</v>
      </c>
      <c r="HF41" s="147" t="s">
        <v>1080</v>
      </c>
      <c r="HG41" s="147" t="s">
        <v>1080</v>
      </c>
      <c r="HH41" s="147" t="s">
        <v>1080</v>
      </c>
      <c r="HI41" s="147" t="s">
        <v>1080</v>
      </c>
      <c r="HJ41" s="147" t="s">
        <v>1080</v>
      </c>
      <c r="HK41" s="147" t="s">
        <v>1080</v>
      </c>
      <c r="HL41" s="147" t="s">
        <v>1080</v>
      </c>
      <c r="HM41" s="147" t="s">
        <v>1080</v>
      </c>
      <c r="HN41" s="147" t="s">
        <v>1080</v>
      </c>
      <c r="HO41" s="147" t="s">
        <v>1080</v>
      </c>
      <c r="HP41" s="147" t="s">
        <v>1080</v>
      </c>
      <c r="HQ41" s="147" t="s">
        <v>1080</v>
      </c>
      <c r="HR41" s="147" t="s">
        <v>1080</v>
      </c>
      <c r="HS41" s="147" t="s">
        <v>1080</v>
      </c>
      <c r="HT41" s="147" t="s">
        <v>1080</v>
      </c>
      <c r="HU41" s="147" t="s">
        <v>1080</v>
      </c>
      <c r="HV41" s="147" t="s">
        <v>1080</v>
      </c>
      <c r="HW41" s="147" t="s">
        <v>1080</v>
      </c>
      <c r="HX41" s="147" t="s">
        <v>1080</v>
      </c>
      <c r="HY41" s="147" t="s">
        <v>1080</v>
      </c>
      <c r="HZ41" s="147" t="s">
        <v>1080</v>
      </c>
      <c r="IA41" s="147" t="s">
        <v>1080</v>
      </c>
      <c r="IB41" s="147" t="s">
        <v>1080</v>
      </c>
      <c r="IC41" s="147" t="s">
        <v>1080</v>
      </c>
      <c r="ID41" s="147" t="s">
        <v>1080</v>
      </c>
      <c r="IE41" s="147" t="s">
        <v>1080</v>
      </c>
      <c r="IF41" s="147" t="s">
        <v>1080</v>
      </c>
      <c r="IG41" s="147" t="s">
        <v>1080</v>
      </c>
      <c r="IH41" s="147" t="s">
        <v>1080</v>
      </c>
      <c r="II41" s="144" t="s">
        <v>1081</v>
      </c>
      <c r="IJ41" s="144" t="s">
        <v>1081</v>
      </c>
      <c r="IK41" s="147" t="s">
        <v>1080</v>
      </c>
      <c r="IL41" s="147" t="s">
        <v>1080</v>
      </c>
      <c r="IM41" s="147" t="s">
        <v>1080</v>
      </c>
      <c r="IN41" s="147" t="s">
        <v>1080</v>
      </c>
      <c r="IO41" s="147" t="s">
        <v>1080</v>
      </c>
      <c r="IP41" s="147" t="s">
        <v>1080</v>
      </c>
      <c r="IQ41" s="147" t="s">
        <v>1080</v>
      </c>
      <c r="IR41" s="147" t="s">
        <v>1080</v>
      </c>
      <c r="IS41" s="147" t="s">
        <v>1080</v>
      </c>
      <c r="IT41" s="147" t="s">
        <v>1080</v>
      </c>
      <c r="IU41" s="147" t="s">
        <v>1080</v>
      </c>
      <c r="IV41" s="144" t="s">
        <v>1081</v>
      </c>
      <c r="IW41" s="147" t="s">
        <v>1080</v>
      </c>
      <c r="IX41" s="144" t="s">
        <v>1081</v>
      </c>
      <c r="IY41" s="147" t="s">
        <v>1080</v>
      </c>
      <c r="IZ41" s="147" t="s">
        <v>1080</v>
      </c>
      <c r="JA41" s="147" t="s">
        <v>1080</v>
      </c>
      <c r="JB41" s="147" t="s">
        <v>1080</v>
      </c>
      <c r="JC41" s="147" t="s">
        <v>1080</v>
      </c>
      <c r="JD41" s="147" t="s">
        <v>1080</v>
      </c>
      <c r="JE41" s="147" t="s">
        <v>1080</v>
      </c>
      <c r="JF41" s="147" t="s">
        <v>1080</v>
      </c>
      <c r="JG41" s="147" t="s">
        <v>1080</v>
      </c>
      <c r="JH41" s="147" t="s">
        <v>1080</v>
      </c>
      <c r="JI41" s="147" t="s">
        <v>1080</v>
      </c>
      <c r="JJ41" s="147" t="s">
        <v>1080</v>
      </c>
      <c r="JK41" s="147" t="s">
        <v>1080</v>
      </c>
      <c r="JL41" s="147" t="s">
        <v>1080</v>
      </c>
      <c r="JM41" s="147" t="s">
        <v>1080</v>
      </c>
      <c r="JN41" s="147" t="s">
        <v>1080</v>
      </c>
      <c r="JO41" s="147" t="s">
        <v>1080</v>
      </c>
      <c r="JP41" s="147" t="s">
        <v>1080</v>
      </c>
      <c r="JQ41" s="147" t="s">
        <v>1080</v>
      </c>
      <c r="JR41" s="147" t="s">
        <v>1080</v>
      </c>
      <c r="JS41" s="147" t="s">
        <v>1080</v>
      </c>
      <c r="JT41" s="147" t="s">
        <v>1080</v>
      </c>
      <c r="JU41" s="147" t="s">
        <v>1080</v>
      </c>
      <c r="JV41" s="147" t="s">
        <v>1080</v>
      </c>
      <c r="JW41" s="147" t="s">
        <v>1080</v>
      </c>
      <c r="JX41" s="147" t="s">
        <v>1080</v>
      </c>
      <c r="JY41" s="147" t="s">
        <v>1080</v>
      </c>
      <c r="JZ41" s="147" t="s">
        <v>1080</v>
      </c>
      <c r="KA41" s="147" t="s">
        <v>1080</v>
      </c>
      <c r="KB41" s="147" t="s">
        <v>1080</v>
      </c>
      <c r="KC41" s="147" t="s">
        <v>1080</v>
      </c>
      <c r="KD41" s="147" t="s">
        <v>1080</v>
      </c>
      <c r="KE41" s="147" t="s">
        <v>1080</v>
      </c>
    </row>
    <row r="42" spans="1:291" ht="12">
      <c r="A42" s="3">
        <v>272272</v>
      </c>
      <c r="B42" s="2" t="s">
        <v>933</v>
      </c>
      <c r="C42" s="29">
        <v>61.81</v>
      </c>
      <c r="D42" s="30">
        <v>500370</v>
      </c>
      <c r="E42" s="95">
        <v>12.6</v>
      </c>
      <c r="F42" s="95">
        <v>61.9</v>
      </c>
      <c r="G42" s="95">
        <v>25.5</v>
      </c>
      <c r="H42" s="38">
        <v>19131</v>
      </c>
      <c r="I42" s="38">
        <v>48692</v>
      </c>
      <c r="J42" s="38">
        <v>78350</v>
      </c>
      <c r="K42" s="39">
        <v>55117</v>
      </c>
      <c r="L42" s="32">
        <v>231957</v>
      </c>
      <c r="M42" s="32">
        <v>16635</v>
      </c>
      <c r="N42" s="32">
        <v>16174</v>
      </c>
      <c r="O42" s="32">
        <v>15702</v>
      </c>
      <c r="P42" s="96">
        <v>504822</v>
      </c>
      <c r="Q42" s="32">
        <v>509533</v>
      </c>
      <c r="R42" s="32">
        <v>526015</v>
      </c>
      <c r="S42" s="39">
        <v>444595</v>
      </c>
      <c r="T42" s="39">
        <v>1963940</v>
      </c>
      <c r="U42" s="39">
        <v>663088</v>
      </c>
      <c r="V42" s="97">
        <v>760579</v>
      </c>
      <c r="W42" s="40">
        <v>26</v>
      </c>
      <c r="X42" s="40">
        <v>73</v>
      </c>
      <c r="Y42" s="40">
        <v>0</v>
      </c>
      <c r="Z42" s="41">
        <v>43327</v>
      </c>
      <c r="AA42" s="41">
        <v>4476</v>
      </c>
      <c r="AB42" s="40">
        <v>2861</v>
      </c>
      <c r="AC42" s="98">
        <v>2024</v>
      </c>
      <c r="AD42" s="39">
        <v>287116</v>
      </c>
      <c r="AE42" s="39">
        <v>2024</v>
      </c>
      <c r="AF42" s="36">
        <v>41</v>
      </c>
      <c r="AG42" s="36">
        <v>6020</v>
      </c>
      <c r="AH42" s="36">
        <v>54</v>
      </c>
      <c r="AI42" s="36">
        <v>24608</v>
      </c>
      <c r="AJ42" s="39">
        <v>1432</v>
      </c>
      <c r="AK42" s="39">
        <v>131</v>
      </c>
      <c r="AL42" s="36">
        <v>26</v>
      </c>
      <c r="AM42" s="97">
        <v>12783</v>
      </c>
      <c r="AN42" s="39">
        <v>877</v>
      </c>
      <c r="AO42" s="39">
        <v>2</v>
      </c>
      <c r="AP42" s="39">
        <v>426</v>
      </c>
      <c r="AQ42" s="39">
        <v>28</v>
      </c>
      <c r="AR42" s="39">
        <v>100</v>
      </c>
      <c r="AS42" s="42">
        <v>52.5</v>
      </c>
      <c r="AT42" s="44">
        <v>73.05</v>
      </c>
      <c r="AU42" s="44">
        <v>72.73</v>
      </c>
      <c r="AV42" s="40">
        <v>19</v>
      </c>
      <c r="AW42" s="43">
        <v>21</v>
      </c>
      <c r="AX42" s="43">
        <v>16</v>
      </c>
      <c r="AY42" s="40">
        <v>3</v>
      </c>
      <c r="AZ42" s="40">
        <v>1</v>
      </c>
      <c r="BA42" s="43">
        <v>2</v>
      </c>
      <c r="BB42" s="43">
        <v>6</v>
      </c>
      <c r="BC42" s="36">
        <v>2</v>
      </c>
      <c r="BD42" s="36">
        <v>16141</v>
      </c>
      <c r="BE42" s="36">
        <v>1</v>
      </c>
      <c r="BF42" s="36">
        <v>13500</v>
      </c>
      <c r="BG42" s="60">
        <v>6</v>
      </c>
      <c r="BH42" s="60">
        <v>46820</v>
      </c>
      <c r="BI42" s="60">
        <v>1</v>
      </c>
      <c r="BJ42" s="36">
        <v>850</v>
      </c>
      <c r="BK42" s="45" t="s">
        <v>534</v>
      </c>
      <c r="BL42" s="40">
        <v>2</v>
      </c>
      <c r="BM42" s="40">
        <v>4</v>
      </c>
      <c r="BN42" s="40">
        <v>385</v>
      </c>
      <c r="BO42" s="40">
        <v>29843</v>
      </c>
      <c r="BP42" s="144" t="s">
        <v>1081</v>
      </c>
      <c r="BQ42" s="45">
        <v>0.75</v>
      </c>
      <c r="BR42" s="44">
        <v>33.4</v>
      </c>
      <c r="BS42" s="45">
        <v>7.55</v>
      </c>
      <c r="BT42" s="42">
        <v>61.2</v>
      </c>
      <c r="BU42" s="97">
        <v>25</v>
      </c>
      <c r="BV42" s="97">
        <v>4607</v>
      </c>
      <c r="BW42" s="97">
        <v>411</v>
      </c>
      <c r="BX42" s="36">
        <v>881</v>
      </c>
      <c r="BY42" s="40">
        <v>4865</v>
      </c>
      <c r="BZ42" s="40">
        <v>1601</v>
      </c>
      <c r="CA42" s="40">
        <v>341</v>
      </c>
      <c r="CB42" s="40">
        <v>827</v>
      </c>
      <c r="CC42" s="45">
        <v>1.32</v>
      </c>
      <c r="CD42" s="45" t="s">
        <v>534</v>
      </c>
      <c r="CE42" s="40">
        <v>2</v>
      </c>
      <c r="CF42" s="40">
        <v>25</v>
      </c>
      <c r="CG42" s="36">
        <v>6</v>
      </c>
      <c r="CH42" s="36">
        <v>1</v>
      </c>
      <c r="CI42" s="36">
        <v>150</v>
      </c>
      <c r="CJ42" s="36">
        <v>27</v>
      </c>
      <c r="CK42" s="36">
        <v>1811</v>
      </c>
      <c r="CL42" s="36">
        <v>11</v>
      </c>
      <c r="CM42" s="36">
        <v>1061</v>
      </c>
      <c r="CN42" s="40">
        <v>38</v>
      </c>
      <c r="CO42" s="40">
        <v>559</v>
      </c>
      <c r="CP42" s="40">
        <v>19</v>
      </c>
      <c r="CQ42" s="40">
        <v>171</v>
      </c>
      <c r="CR42" s="40">
        <v>3</v>
      </c>
      <c r="CS42" s="40">
        <v>67</v>
      </c>
      <c r="CT42" s="40">
        <v>17227</v>
      </c>
      <c r="CU42" s="40">
        <v>884</v>
      </c>
      <c r="CV42" s="40">
        <v>2932</v>
      </c>
      <c r="CW42" s="40">
        <v>1747736.9069999999</v>
      </c>
      <c r="CX42" s="40">
        <v>193746.45</v>
      </c>
      <c r="CY42" s="40">
        <v>796156.56</v>
      </c>
      <c r="CZ42" s="98">
        <v>127263</v>
      </c>
      <c r="DA42" s="98">
        <v>19</v>
      </c>
      <c r="DB42" s="40">
        <v>25812</v>
      </c>
      <c r="DC42" s="40">
        <v>2554</v>
      </c>
      <c r="DD42" s="40">
        <v>2305</v>
      </c>
      <c r="DE42" s="40">
        <v>129</v>
      </c>
      <c r="DF42" s="40">
        <v>1518</v>
      </c>
      <c r="DG42" s="40">
        <v>32530</v>
      </c>
      <c r="DH42" s="40">
        <v>24959</v>
      </c>
      <c r="DI42" s="90">
        <v>4371</v>
      </c>
      <c r="DJ42" s="90">
        <v>4014</v>
      </c>
      <c r="DK42" s="90">
        <v>411</v>
      </c>
      <c r="DL42" s="90">
        <v>255</v>
      </c>
      <c r="DM42" s="90">
        <v>6</v>
      </c>
      <c r="DN42" s="90">
        <v>2117</v>
      </c>
      <c r="DO42" s="90">
        <v>37</v>
      </c>
      <c r="DP42" s="90">
        <v>9261</v>
      </c>
      <c r="DQ42" s="97">
        <v>66</v>
      </c>
      <c r="DR42" s="36">
        <v>6807</v>
      </c>
      <c r="DS42" s="97">
        <v>7455</v>
      </c>
      <c r="DT42" s="40">
        <v>284</v>
      </c>
      <c r="DU42" s="40">
        <v>1143</v>
      </c>
      <c r="DV42" s="40">
        <v>67</v>
      </c>
      <c r="DW42" s="40">
        <v>67</v>
      </c>
      <c r="DX42" s="46">
        <v>27.5</v>
      </c>
      <c r="DY42" s="40">
        <v>66</v>
      </c>
      <c r="DZ42" s="40">
        <v>433</v>
      </c>
      <c r="EA42" s="40">
        <v>323</v>
      </c>
      <c r="EB42" s="41">
        <v>148</v>
      </c>
      <c r="EC42" s="41">
        <v>62</v>
      </c>
      <c r="ED42" s="41">
        <v>3497</v>
      </c>
      <c r="EE42" s="41">
        <v>3768</v>
      </c>
      <c r="EF42" s="44">
        <v>95.1</v>
      </c>
      <c r="EG42" s="44">
        <v>90.2</v>
      </c>
      <c r="EH42" s="41">
        <v>156</v>
      </c>
      <c r="EI42" s="99">
        <v>41.5</v>
      </c>
      <c r="EJ42" s="41">
        <v>148692</v>
      </c>
      <c r="EK42" s="44">
        <v>23.4</v>
      </c>
      <c r="EL42" s="41">
        <v>342774</v>
      </c>
      <c r="EM42" s="55">
        <v>2.4700000000000002</v>
      </c>
      <c r="EN42" s="40">
        <v>86</v>
      </c>
      <c r="EO42" s="40">
        <v>2</v>
      </c>
      <c r="EP42" s="47">
        <v>1762</v>
      </c>
      <c r="EQ42" s="40">
        <v>298</v>
      </c>
      <c r="ER42" s="40">
        <v>18652</v>
      </c>
      <c r="ES42" s="40">
        <v>100</v>
      </c>
      <c r="ET42" s="36">
        <v>205938</v>
      </c>
      <c r="EU42" s="36">
        <v>5654</v>
      </c>
      <c r="EV42" s="36">
        <v>0</v>
      </c>
      <c r="EW42" s="97">
        <v>185613</v>
      </c>
      <c r="EX42" s="36" t="s">
        <v>534</v>
      </c>
      <c r="EY42" s="36">
        <v>7277</v>
      </c>
      <c r="EZ42" s="97">
        <v>7309</v>
      </c>
      <c r="FA42" s="40">
        <v>14671</v>
      </c>
      <c r="FB42" s="42">
        <v>10.6</v>
      </c>
      <c r="FC42" s="36">
        <v>250</v>
      </c>
      <c r="FD42" s="99">
        <v>2.7</v>
      </c>
      <c r="FE42" s="36">
        <v>11356</v>
      </c>
      <c r="FF42" s="40">
        <v>15</v>
      </c>
      <c r="FG42" s="40">
        <v>59</v>
      </c>
      <c r="FH42" s="40">
        <v>378</v>
      </c>
      <c r="FI42" s="48">
        <v>36</v>
      </c>
      <c r="FJ42" s="48">
        <v>1196</v>
      </c>
      <c r="FK42" s="45">
        <v>57.65</v>
      </c>
      <c r="FL42" s="99">
        <v>99.9</v>
      </c>
      <c r="FM42" s="99">
        <v>94.6</v>
      </c>
      <c r="FN42" s="99">
        <v>98.4</v>
      </c>
      <c r="FO42" s="46">
        <v>91.9</v>
      </c>
      <c r="FP42" s="40">
        <v>136</v>
      </c>
      <c r="FQ42" s="97">
        <v>15</v>
      </c>
      <c r="FR42" s="97">
        <v>79</v>
      </c>
      <c r="FS42" s="40">
        <v>2602</v>
      </c>
      <c r="FT42" s="40">
        <v>15</v>
      </c>
      <c r="FU42" s="40">
        <v>9049</v>
      </c>
      <c r="FV42" s="40">
        <v>3739</v>
      </c>
      <c r="FW42" s="40">
        <v>6</v>
      </c>
      <c r="FX42" s="40" t="s">
        <v>534</v>
      </c>
      <c r="FY42" s="40">
        <v>1091</v>
      </c>
      <c r="FZ42" s="40" t="s">
        <v>534</v>
      </c>
      <c r="GA42" s="40" t="s">
        <v>534</v>
      </c>
      <c r="GB42" s="40">
        <v>26285</v>
      </c>
      <c r="GC42" s="40">
        <v>13</v>
      </c>
      <c r="GD42" s="40">
        <v>8088</v>
      </c>
      <c r="GE42" s="40">
        <v>18184</v>
      </c>
      <c r="GF42" s="40">
        <v>235585</v>
      </c>
      <c r="GG42" s="40">
        <v>56</v>
      </c>
      <c r="GH42" s="40">
        <v>75770</v>
      </c>
      <c r="GI42" s="40">
        <v>159759</v>
      </c>
      <c r="GJ42" s="97">
        <v>1659</v>
      </c>
      <c r="GK42" s="40">
        <v>19260</v>
      </c>
      <c r="GL42" s="36">
        <v>1346673</v>
      </c>
      <c r="GM42" s="97">
        <v>2892</v>
      </c>
      <c r="GN42" s="40">
        <v>19092</v>
      </c>
      <c r="GO42" s="97">
        <v>357547</v>
      </c>
      <c r="GP42" s="40">
        <v>2709</v>
      </c>
      <c r="GQ42" s="40">
        <v>48080</v>
      </c>
      <c r="GR42" s="39">
        <v>1004008.54</v>
      </c>
      <c r="GS42" s="40">
        <v>2701</v>
      </c>
      <c r="GT42" s="40">
        <v>43534</v>
      </c>
      <c r="GU42" s="40">
        <v>865043</v>
      </c>
      <c r="GV42" s="51">
        <v>2.34</v>
      </c>
      <c r="GW42" s="40" t="s">
        <v>534</v>
      </c>
      <c r="GX42" s="40">
        <v>689</v>
      </c>
      <c r="GY42" s="40">
        <v>192</v>
      </c>
      <c r="GZ42" s="34">
        <v>1</v>
      </c>
      <c r="HA42" s="40" t="s">
        <v>534</v>
      </c>
      <c r="HB42" s="40">
        <v>861260</v>
      </c>
      <c r="HC42" s="40">
        <v>5322700</v>
      </c>
      <c r="HD42" s="40">
        <v>577455</v>
      </c>
      <c r="HE42" s="40">
        <v>848637</v>
      </c>
      <c r="HF42" s="40">
        <v>165212</v>
      </c>
      <c r="HG42" s="40">
        <v>1570</v>
      </c>
      <c r="HH42" s="40" t="s">
        <v>534</v>
      </c>
      <c r="HI42" s="40">
        <v>168500</v>
      </c>
      <c r="HJ42" s="40">
        <v>79430</v>
      </c>
      <c r="HK42" s="32">
        <v>79629</v>
      </c>
      <c r="HL42" s="32" t="s">
        <v>534</v>
      </c>
      <c r="HM42" s="32" t="s">
        <v>534</v>
      </c>
      <c r="HN42" s="32" t="s">
        <v>534</v>
      </c>
      <c r="HO42" s="32" t="s">
        <v>534</v>
      </c>
      <c r="HP42" s="32" t="s">
        <v>534</v>
      </c>
      <c r="HQ42" s="32" t="s">
        <v>534</v>
      </c>
      <c r="HR42" s="32" t="s">
        <v>534</v>
      </c>
      <c r="HS42" s="32">
        <v>154174</v>
      </c>
      <c r="HT42" s="32" t="s">
        <v>534</v>
      </c>
      <c r="HU42" s="40" t="s">
        <v>534</v>
      </c>
      <c r="HV42" s="45">
        <v>49.47</v>
      </c>
      <c r="HW42" s="32">
        <v>507906</v>
      </c>
      <c r="HX42" s="32" t="s">
        <v>534</v>
      </c>
      <c r="HY42" s="46">
        <v>4.0999999999999996</v>
      </c>
      <c r="HZ42" s="46">
        <v>4.0999999999999996</v>
      </c>
      <c r="IA42" s="46">
        <v>652.79999999999995</v>
      </c>
      <c r="IB42" s="46">
        <v>652.79999999999995</v>
      </c>
      <c r="IC42" s="103">
        <v>55526</v>
      </c>
      <c r="ID42" s="42">
        <v>96.7</v>
      </c>
      <c r="IE42" s="42" t="s">
        <v>632</v>
      </c>
      <c r="IF42" s="42">
        <v>64.2</v>
      </c>
      <c r="IG42" s="42" t="s">
        <v>632</v>
      </c>
      <c r="IH42" s="42" t="s">
        <v>632</v>
      </c>
      <c r="II42" s="144" t="s">
        <v>1081</v>
      </c>
      <c r="IJ42" s="144" t="s">
        <v>1081</v>
      </c>
      <c r="IK42" s="42">
        <v>76</v>
      </c>
      <c r="IL42" s="122">
        <v>0.72599999999999998</v>
      </c>
      <c r="IM42" s="99">
        <v>94.5</v>
      </c>
      <c r="IN42" s="123">
        <v>5.9</v>
      </c>
      <c r="IO42" s="99">
        <v>1.3</v>
      </c>
      <c r="IP42" s="36">
        <v>172261044</v>
      </c>
      <c r="IQ42" s="124">
        <v>44.8</v>
      </c>
      <c r="IR42" s="124">
        <v>58</v>
      </c>
      <c r="IS42" s="62" t="s">
        <v>534</v>
      </c>
      <c r="IT42" s="62" t="s">
        <v>534</v>
      </c>
      <c r="IU42" s="124">
        <v>8.5</v>
      </c>
      <c r="IV42" s="144" t="s">
        <v>1081</v>
      </c>
      <c r="IW42" s="36">
        <v>3653</v>
      </c>
      <c r="IX42" s="144" t="s">
        <v>1081</v>
      </c>
      <c r="IY42" s="124">
        <v>28</v>
      </c>
      <c r="IZ42" s="98">
        <v>98410</v>
      </c>
      <c r="JA42" s="98">
        <v>1090</v>
      </c>
      <c r="JB42" s="98">
        <v>2119</v>
      </c>
      <c r="JC42" s="98">
        <v>7898</v>
      </c>
      <c r="JD42" s="98">
        <v>9099</v>
      </c>
      <c r="JE42" s="98">
        <v>9036</v>
      </c>
      <c r="JF42" s="98">
        <v>11571</v>
      </c>
      <c r="JG42" s="98">
        <v>11816</v>
      </c>
      <c r="JH42" s="98">
        <v>10484</v>
      </c>
      <c r="JI42" s="98">
        <v>8352</v>
      </c>
      <c r="JJ42" s="98">
        <v>8922</v>
      </c>
      <c r="JK42" s="98">
        <v>9592</v>
      </c>
      <c r="JL42" s="98">
        <v>5311</v>
      </c>
      <c r="JM42" s="98">
        <v>2430</v>
      </c>
      <c r="JN42" s="98">
        <v>1006</v>
      </c>
      <c r="JO42" s="98">
        <v>473</v>
      </c>
      <c r="JP42" s="98">
        <v>221</v>
      </c>
      <c r="JQ42" s="98">
        <v>11435</v>
      </c>
      <c r="JR42" s="98">
        <v>11634</v>
      </c>
      <c r="JS42" s="98">
        <v>11764</v>
      </c>
      <c r="JT42" s="98">
        <v>13632</v>
      </c>
      <c r="JU42" s="98">
        <v>18362</v>
      </c>
      <c r="JV42" s="98">
        <v>16946</v>
      </c>
      <c r="JW42" s="98">
        <v>14510</v>
      </c>
      <c r="JX42" s="98">
        <v>12114</v>
      </c>
      <c r="JY42" s="98">
        <v>14577</v>
      </c>
      <c r="JZ42" s="98">
        <v>19716</v>
      </c>
      <c r="KA42" s="98">
        <v>17525</v>
      </c>
      <c r="KB42" s="98">
        <v>13926</v>
      </c>
      <c r="KC42" s="98">
        <v>10313</v>
      </c>
      <c r="KD42" s="98">
        <v>6986</v>
      </c>
      <c r="KE42" s="98">
        <v>7317</v>
      </c>
    </row>
    <row r="43" spans="1:291" ht="12">
      <c r="A43" s="3">
        <v>282014</v>
      </c>
      <c r="B43" s="2" t="s">
        <v>934</v>
      </c>
      <c r="C43" s="100">
        <v>534.42999999999995</v>
      </c>
      <c r="D43" s="101">
        <v>542603</v>
      </c>
      <c r="E43" s="37">
        <v>14.4</v>
      </c>
      <c r="F43" s="37">
        <v>61.8</v>
      </c>
      <c r="G43" s="37">
        <v>23.7</v>
      </c>
      <c r="H43" s="32">
        <v>29313</v>
      </c>
      <c r="I43" s="32">
        <v>60189</v>
      </c>
      <c r="J43" s="32">
        <v>94743</v>
      </c>
      <c r="K43" s="40">
        <v>60194</v>
      </c>
      <c r="L43" s="32">
        <v>230056</v>
      </c>
      <c r="M43" s="32">
        <v>10127</v>
      </c>
      <c r="N43" s="32">
        <v>13745</v>
      </c>
      <c r="O43" s="32">
        <v>14257</v>
      </c>
      <c r="P43" s="38">
        <v>532971</v>
      </c>
      <c r="Q43" s="32">
        <v>536270</v>
      </c>
      <c r="R43" s="32">
        <v>542402</v>
      </c>
      <c r="S43" s="40">
        <v>1036973</v>
      </c>
      <c r="T43" s="40">
        <v>2527955</v>
      </c>
      <c r="U43" s="40">
        <v>886372</v>
      </c>
      <c r="V43" s="40">
        <v>1281484</v>
      </c>
      <c r="W43" s="40">
        <v>0</v>
      </c>
      <c r="X43" s="40">
        <v>106</v>
      </c>
      <c r="Y43" s="40">
        <v>0</v>
      </c>
      <c r="Z43" s="40">
        <v>70056</v>
      </c>
      <c r="AA43" s="29">
        <v>204</v>
      </c>
      <c r="AB43" s="45">
        <v>1952</v>
      </c>
      <c r="AC43" s="40">
        <v>800</v>
      </c>
      <c r="AD43" s="40">
        <v>268202</v>
      </c>
      <c r="AE43" s="40" t="s">
        <v>534</v>
      </c>
      <c r="AF43" s="40">
        <v>57</v>
      </c>
      <c r="AG43" s="40">
        <v>4520</v>
      </c>
      <c r="AH43" s="40">
        <v>69</v>
      </c>
      <c r="AI43" s="40">
        <v>30843</v>
      </c>
      <c r="AJ43" s="40">
        <v>1736</v>
      </c>
      <c r="AK43" s="40">
        <v>68</v>
      </c>
      <c r="AL43" s="40">
        <v>35</v>
      </c>
      <c r="AM43" s="40">
        <v>15968</v>
      </c>
      <c r="AN43" s="40">
        <v>1052</v>
      </c>
      <c r="AO43" s="40">
        <v>4</v>
      </c>
      <c r="AP43" s="40">
        <v>323</v>
      </c>
      <c r="AQ43" s="40">
        <v>18</v>
      </c>
      <c r="AR43" s="40">
        <v>148</v>
      </c>
      <c r="AS43" s="42">
        <v>97.8</v>
      </c>
      <c r="AT43" s="40">
        <v>94.3</v>
      </c>
      <c r="AU43" s="40">
        <v>98.2</v>
      </c>
      <c r="AV43" s="40">
        <v>6</v>
      </c>
      <c r="AW43" s="40">
        <v>6</v>
      </c>
      <c r="AX43" s="40">
        <v>24</v>
      </c>
      <c r="AY43" s="40">
        <v>2</v>
      </c>
      <c r="AZ43" s="40">
        <v>0</v>
      </c>
      <c r="BA43" s="40">
        <v>0</v>
      </c>
      <c r="BB43" s="40">
        <v>3</v>
      </c>
      <c r="BC43" s="40">
        <v>7</v>
      </c>
      <c r="BD43" s="40">
        <v>28763</v>
      </c>
      <c r="BE43" s="40">
        <v>1</v>
      </c>
      <c r="BF43" s="40">
        <v>39600</v>
      </c>
      <c r="BG43" s="40">
        <v>8</v>
      </c>
      <c r="BH43" s="40">
        <v>139175</v>
      </c>
      <c r="BI43" s="40">
        <v>5</v>
      </c>
      <c r="BJ43" s="40">
        <v>2077</v>
      </c>
      <c r="BK43" s="42">
        <v>41.6</v>
      </c>
      <c r="BL43" s="40">
        <v>1</v>
      </c>
      <c r="BM43" s="40">
        <v>3</v>
      </c>
      <c r="BN43" s="40">
        <v>89</v>
      </c>
      <c r="BO43" s="40">
        <v>5138</v>
      </c>
      <c r="BP43" s="144" t="s">
        <v>1081</v>
      </c>
      <c r="BQ43" s="45">
        <v>0.92</v>
      </c>
      <c r="BR43" s="42">
        <v>36.28</v>
      </c>
      <c r="BS43" s="45">
        <v>6.51</v>
      </c>
      <c r="BT43" s="42">
        <v>59.5</v>
      </c>
      <c r="BU43" s="40">
        <v>35</v>
      </c>
      <c r="BV43" s="40">
        <v>6505</v>
      </c>
      <c r="BW43" s="40">
        <v>410</v>
      </c>
      <c r="BX43" s="40">
        <v>1111</v>
      </c>
      <c r="BY43" s="40">
        <v>5107</v>
      </c>
      <c r="BZ43" s="40">
        <v>1533</v>
      </c>
      <c r="CA43" s="40">
        <v>437</v>
      </c>
      <c r="CB43" s="40">
        <v>853</v>
      </c>
      <c r="CC43" s="58">
        <v>1.56</v>
      </c>
      <c r="CD43" s="40">
        <v>0</v>
      </c>
      <c r="CE43" s="40">
        <v>5</v>
      </c>
      <c r="CF43" s="40">
        <v>133</v>
      </c>
      <c r="CG43" s="40">
        <v>4</v>
      </c>
      <c r="CH43" s="40">
        <v>3</v>
      </c>
      <c r="CI43" s="40">
        <v>250</v>
      </c>
      <c r="CJ43" s="40">
        <v>42</v>
      </c>
      <c r="CK43" s="40">
        <v>2101</v>
      </c>
      <c r="CL43" s="40">
        <v>11</v>
      </c>
      <c r="CM43" s="40">
        <v>968</v>
      </c>
      <c r="CN43" s="40">
        <v>23</v>
      </c>
      <c r="CO43" s="40">
        <v>402</v>
      </c>
      <c r="CP43" s="40">
        <v>6</v>
      </c>
      <c r="CQ43" s="40">
        <v>71</v>
      </c>
      <c r="CR43" s="40">
        <v>21</v>
      </c>
      <c r="CS43" s="40">
        <v>525</v>
      </c>
      <c r="CT43" s="40">
        <v>17091</v>
      </c>
      <c r="CU43" s="40">
        <v>1133</v>
      </c>
      <c r="CV43" s="40">
        <v>3019</v>
      </c>
      <c r="CW43" s="40">
        <v>1684300.3289999999</v>
      </c>
      <c r="CX43" s="40">
        <v>245710.005</v>
      </c>
      <c r="CY43" s="40">
        <v>812011.35800000001</v>
      </c>
      <c r="CZ43" s="40">
        <v>129074</v>
      </c>
      <c r="DA43" s="40">
        <v>23</v>
      </c>
      <c r="DB43" s="40">
        <v>26913</v>
      </c>
      <c r="DC43" s="40">
        <v>2736</v>
      </c>
      <c r="DD43" s="40">
        <v>2315</v>
      </c>
      <c r="DE43" s="40" t="s">
        <v>534</v>
      </c>
      <c r="DF43" s="40">
        <v>3197</v>
      </c>
      <c r="DG43" s="40">
        <v>52497</v>
      </c>
      <c r="DH43" s="40">
        <v>22265</v>
      </c>
      <c r="DI43" s="40">
        <v>3790</v>
      </c>
      <c r="DJ43" s="40">
        <v>2793</v>
      </c>
      <c r="DK43" s="40">
        <v>200</v>
      </c>
      <c r="DL43" s="40">
        <v>620</v>
      </c>
      <c r="DM43" s="40" t="s">
        <v>534</v>
      </c>
      <c r="DN43" s="40">
        <v>2334</v>
      </c>
      <c r="DO43" s="40">
        <v>19</v>
      </c>
      <c r="DP43" s="40" t="s">
        <v>534</v>
      </c>
      <c r="DQ43" s="40">
        <v>83</v>
      </c>
      <c r="DR43" s="40">
        <v>10296</v>
      </c>
      <c r="DS43" s="40">
        <v>10118</v>
      </c>
      <c r="DT43" s="40">
        <v>0</v>
      </c>
      <c r="DU43" s="40">
        <v>1063</v>
      </c>
      <c r="DV43" s="40">
        <v>75</v>
      </c>
      <c r="DW43" s="40">
        <v>65</v>
      </c>
      <c r="DX43" s="42">
        <v>19</v>
      </c>
      <c r="DY43" s="40">
        <v>64</v>
      </c>
      <c r="DZ43" s="40">
        <v>177</v>
      </c>
      <c r="EA43" s="40">
        <v>1197</v>
      </c>
      <c r="EB43" s="40">
        <v>452</v>
      </c>
      <c r="EC43" s="40">
        <v>270</v>
      </c>
      <c r="ED43" s="40">
        <v>4693</v>
      </c>
      <c r="EE43" s="40">
        <v>4820</v>
      </c>
      <c r="EF43" s="42">
        <v>96.4</v>
      </c>
      <c r="EG43" s="42">
        <v>95.8</v>
      </c>
      <c r="EH43" s="40">
        <v>531</v>
      </c>
      <c r="EI43" s="42">
        <v>16.8</v>
      </c>
      <c r="EJ43" s="40">
        <v>140071</v>
      </c>
      <c r="EK43" s="42">
        <v>35.1</v>
      </c>
      <c r="EL43" s="40">
        <v>330292</v>
      </c>
      <c r="EM43" s="45">
        <v>2.37</v>
      </c>
      <c r="EN43" s="40">
        <v>596</v>
      </c>
      <c r="EO43" s="40">
        <v>15</v>
      </c>
      <c r="EP43" s="60">
        <v>3747</v>
      </c>
      <c r="EQ43" s="40">
        <v>231</v>
      </c>
      <c r="ER43" s="40">
        <v>2198</v>
      </c>
      <c r="ES43" s="40">
        <v>100</v>
      </c>
      <c r="ET43" s="40">
        <v>193151</v>
      </c>
      <c r="EU43" s="40">
        <v>23546</v>
      </c>
      <c r="EV43" s="40">
        <v>18</v>
      </c>
      <c r="EW43" s="40">
        <v>187499</v>
      </c>
      <c r="EX43" s="40">
        <v>153641</v>
      </c>
      <c r="EY43" s="40">
        <v>11444</v>
      </c>
      <c r="EZ43" s="40">
        <v>22414</v>
      </c>
      <c r="FA43" s="40">
        <v>5652</v>
      </c>
      <c r="FB43" s="42">
        <v>15.9</v>
      </c>
      <c r="FC43" s="40">
        <v>857</v>
      </c>
      <c r="FD43" s="42">
        <v>8.8000000000000007</v>
      </c>
      <c r="FE43" s="40">
        <v>12773</v>
      </c>
      <c r="FF43" s="40">
        <v>169</v>
      </c>
      <c r="FG43" s="40">
        <v>125</v>
      </c>
      <c r="FH43" s="40">
        <v>624</v>
      </c>
      <c r="FI43" s="62">
        <v>20</v>
      </c>
      <c r="FJ43" s="62">
        <v>703</v>
      </c>
      <c r="FK43" s="45">
        <v>65.8</v>
      </c>
      <c r="FL43" s="42">
        <v>99.6</v>
      </c>
      <c r="FM43" s="42">
        <v>90.2</v>
      </c>
      <c r="FN43" s="42">
        <v>90.8</v>
      </c>
      <c r="FO43" s="42">
        <v>35.799999999999997</v>
      </c>
      <c r="FP43" s="40">
        <v>208</v>
      </c>
      <c r="FQ43" s="40">
        <v>20</v>
      </c>
      <c r="FR43" s="40">
        <v>107</v>
      </c>
      <c r="FS43" s="40">
        <v>4034</v>
      </c>
      <c r="FT43" s="40">
        <v>18</v>
      </c>
      <c r="FU43" s="40">
        <v>7528</v>
      </c>
      <c r="FV43" s="40">
        <v>3779</v>
      </c>
      <c r="FW43" s="40">
        <v>6</v>
      </c>
      <c r="FX43" s="40">
        <v>9187000</v>
      </c>
      <c r="FY43" s="40">
        <v>4856</v>
      </c>
      <c r="FZ43" s="40">
        <v>10295510</v>
      </c>
      <c r="GA43" s="40">
        <v>17619524</v>
      </c>
      <c r="GB43" s="40">
        <v>24173</v>
      </c>
      <c r="GC43" s="40">
        <v>53</v>
      </c>
      <c r="GD43" s="40">
        <v>4446</v>
      </c>
      <c r="GE43" s="40">
        <v>19674</v>
      </c>
      <c r="GF43" s="40">
        <v>245409</v>
      </c>
      <c r="GG43" s="40">
        <v>1016</v>
      </c>
      <c r="GH43" s="40">
        <v>68892</v>
      </c>
      <c r="GI43" s="40">
        <v>175501</v>
      </c>
      <c r="GJ43" s="40">
        <v>1337</v>
      </c>
      <c r="GK43" s="40">
        <v>11672</v>
      </c>
      <c r="GL43" s="40">
        <v>1022600</v>
      </c>
      <c r="GM43" s="40">
        <v>3504</v>
      </c>
      <c r="GN43" s="40">
        <v>24277</v>
      </c>
      <c r="GO43" s="40">
        <v>449084</v>
      </c>
      <c r="GP43" s="40">
        <v>1077</v>
      </c>
      <c r="GQ43" s="40">
        <v>45915</v>
      </c>
      <c r="GR43" s="39">
        <v>2137607.33</v>
      </c>
      <c r="GS43" s="40">
        <v>1051</v>
      </c>
      <c r="GT43" s="40">
        <v>25700</v>
      </c>
      <c r="GU43" s="40">
        <v>703680</v>
      </c>
      <c r="GV43" s="59">
        <v>54</v>
      </c>
      <c r="GW43" s="40">
        <v>2072</v>
      </c>
      <c r="GX43" s="40">
        <v>9158</v>
      </c>
      <c r="GY43" s="40">
        <v>3625</v>
      </c>
      <c r="GZ43" s="34">
        <v>50</v>
      </c>
      <c r="HA43" s="40">
        <v>7</v>
      </c>
      <c r="HB43" s="40">
        <v>2451411</v>
      </c>
      <c r="HC43" s="40">
        <v>16674299</v>
      </c>
      <c r="HD43" s="40">
        <v>1641290</v>
      </c>
      <c r="HE43" s="40">
        <v>2398438</v>
      </c>
      <c r="HF43" s="40">
        <v>450494</v>
      </c>
      <c r="HG43" s="40">
        <v>27219</v>
      </c>
      <c r="HH43" s="40">
        <v>35903</v>
      </c>
      <c r="HI43" s="40">
        <v>322370</v>
      </c>
      <c r="HJ43" s="40">
        <v>208120</v>
      </c>
      <c r="HK43" s="32">
        <v>43274</v>
      </c>
      <c r="HL43" s="32">
        <v>14808780</v>
      </c>
      <c r="HM43" s="32" t="s">
        <v>534</v>
      </c>
      <c r="HN43" s="32">
        <v>218</v>
      </c>
      <c r="HO43" s="32" t="s">
        <v>534</v>
      </c>
      <c r="HP43" s="32">
        <v>267</v>
      </c>
      <c r="HQ43" s="32">
        <v>0</v>
      </c>
      <c r="HR43" s="32">
        <v>221890</v>
      </c>
      <c r="HS43" s="32">
        <v>278291</v>
      </c>
      <c r="HT43" s="32">
        <v>3000</v>
      </c>
      <c r="HU43" s="32">
        <v>3056</v>
      </c>
      <c r="HV43" s="45">
        <v>92.78</v>
      </c>
      <c r="HW43" s="32">
        <v>384137</v>
      </c>
      <c r="HX43" s="64">
        <v>-20.96</v>
      </c>
      <c r="HY43" s="45">
        <v>2.41</v>
      </c>
      <c r="HZ43" s="45">
        <v>2.41</v>
      </c>
      <c r="IA43" s="40">
        <v>2884</v>
      </c>
      <c r="IB43" s="40">
        <v>2628.8</v>
      </c>
      <c r="IC43" s="40">
        <v>91732</v>
      </c>
      <c r="ID43" s="42">
        <v>95.5</v>
      </c>
      <c r="IE43" s="42" t="s">
        <v>632</v>
      </c>
      <c r="IF43" s="42">
        <v>78.900000000000006</v>
      </c>
      <c r="IG43" s="42" t="s">
        <v>632</v>
      </c>
      <c r="IH43" s="42" t="s">
        <v>632</v>
      </c>
      <c r="II43" s="144" t="s">
        <v>1081</v>
      </c>
      <c r="IJ43" s="144" t="s">
        <v>1081</v>
      </c>
      <c r="IK43" s="42">
        <v>90</v>
      </c>
      <c r="IL43" s="122">
        <v>0.84299999999999997</v>
      </c>
      <c r="IM43" s="99">
        <v>82.8</v>
      </c>
      <c r="IN43" s="123">
        <v>7.9</v>
      </c>
      <c r="IO43" s="99">
        <v>5.3</v>
      </c>
      <c r="IP43" s="36">
        <v>199618888</v>
      </c>
      <c r="IQ43" s="124">
        <v>57.9</v>
      </c>
      <c r="IR43" s="124">
        <v>47.1</v>
      </c>
      <c r="IS43" s="62" t="s">
        <v>534</v>
      </c>
      <c r="IT43" s="62" t="s">
        <v>534</v>
      </c>
      <c r="IU43" s="124">
        <v>42.4</v>
      </c>
      <c r="IV43" s="144" t="s">
        <v>1081</v>
      </c>
      <c r="IW43" s="36">
        <v>3789</v>
      </c>
      <c r="IX43" s="144" t="s">
        <v>1081</v>
      </c>
      <c r="IY43" s="124">
        <v>24.7</v>
      </c>
      <c r="IZ43" s="98">
        <v>113681</v>
      </c>
      <c r="JA43" s="98">
        <v>1420</v>
      </c>
      <c r="JB43" s="98">
        <v>2071</v>
      </c>
      <c r="JC43" s="98">
        <v>8872</v>
      </c>
      <c r="JD43" s="98">
        <v>10450</v>
      </c>
      <c r="JE43" s="98">
        <v>10880</v>
      </c>
      <c r="JF43" s="98">
        <v>13689</v>
      </c>
      <c r="JG43" s="98">
        <v>12811</v>
      </c>
      <c r="JH43" s="98">
        <v>12306</v>
      </c>
      <c r="JI43" s="98">
        <v>10233</v>
      </c>
      <c r="JJ43" s="98">
        <v>9870</v>
      </c>
      <c r="JK43" s="98">
        <v>8720</v>
      </c>
      <c r="JL43" s="98">
        <v>4204</v>
      </c>
      <c r="JM43" s="98">
        <v>1820</v>
      </c>
      <c r="JN43" s="98">
        <v>939</v>
      </c>
      <c r="JO43" s="98">
        <v>424</v>
      </c>
      <c r="JP43" s="98">
        <v>225</v>
      </c>
      <c r="JQ43" s="98">
        <v>13195</v>
      </c>
      <c r="JR43" s="98">
        <v>12624</v>
      </c>
      <c r="JS43" s="98">
        <v>14164</v>
      </c>
      <c r="JT43" s="98">
        <v>16852</v>
      </c>
      <c r="JU43" s="98">
        <v>20918</v>
      </c>
      <c r="JV43" s="98">
        <v>18180</v>
      </c>
      <c r="JW43" s="98">
        <v>16786</v>
      </c>
      <c r="JX43" s="98">
        <v>14971</v>
      </c>
      <c r="JY43" s="98">
        <v>16938</v>
      </c>
      <c r="JZ43" s="98">
        <v>21025</v>
      </c>
      <c r="KA43" s="98">
        <v>17972</v>
      </c>
      <c r="KB43" s="98">
        <v>14292</v>
      </c>
      <c r="KC43" s="98">
        <v>12574</v>
      </c>
      <c r="KD43" s="98">
        <v>9280</v>
      </c>
      <c r="KE43" s="98">
        <v>9337</v>
      </c>
    </row>
    <row r="44" spans="1:291" ht="12">
      <c r="A44" s="3">
        <v>282022</v>
      </c>
      <c r="B44" s="2" t="s">
        <v>935</v>
      </c>
      <c r="C44" s="100">
        <v>50.27</v>
      </c>
      <c r="D44" s="101">
        <v>466034</v>
      </c>
      <c r="E44" s="37">
        <v>12.4</v>
      </c>
      <c r="F44" s="37">
        <v>62.4</v>
      </c>
      <c r="G44" s="37">
        <v>25.3</v>
      </c>
      <c r="H44" s="32">
        <v>23284</v>
      </c>
      <c r="I44" s="32">
        <v>45794</v>
      </c>
      <c r="J44" s="32">
        <v>69666</v>
      </c>
      <c r="K44" s="40">
        <v>53954</v>
      </c>
      <c r="L44" s="32">
        <v>225589</v>
      </c>
      <c r="M44" s="32">
        <v>10855</v>
      </c>
      <c r="N44" s="32">
        <v>18224</v>
      </c>
      <c r="O44" s="32">
        <v>19188</v>
      </c>
      <c r="P44" s="38">
        <v>447597</v>
      </c>
      <c r="Q44" s="32">
        <v>453748</v>
      </c>
      <c r="R44" s="32">
        <v>439358</v>
      </c>
      <c r="S44" s="40">
        <v>292274</v>
      </c>
      <c r="T44" s="40">
        <v>1397127</v>
      </c>
      <c r="U44" s="40">
        <v>613386</v>
      </c>
      <c r="V44" s="32">
        <v>729955</v>
      </c>
      <c r="W44" s="40">
        <v>0</v>
      </c>
      <c r="X44" s="40">
        <v>47</v>
      </c>
      <c r="Y44" s="40">
        <v>43</v>
      </c>
      <c r="Z44" s="40" t="s">
        <v>534</v>
      </c>
      <c r="AA44" s="29">
        <v>799</v>
      </c>
      <c r="AB44" s="45">
        <v>1124</v>
      </c>
      <c r="AC44" s="40">
        <v>812</v>
      </c>
      <c r="AD44" s="40">
        <v>538211</v>
      </c>
      <c r="AE44" s="40" t="s">
        <v>534</v>
      </c>
      <c r="AF44" s="32">
        <v>42</v>
      </c>
      <c r="AG44" s="32">
        <v>7063</v>
      </c>
      <c r="AH44" s="32">
        <v>42</v>
      </c>
      <c r="AI44" s="32">
        <v>21896</v>
      </c>
      <c r="AJ44" s="40">
        <v>1180</v>
      </c>
      <c r="AK44" s="40">
        <v>141</v>
      </c>
      <c r="AL44" s="32">
        <v>19</v>
      </c>
      <c r="AM44" s="32">
        <v>10117</v>
      </c>
      <c r="AN44" s="40">
        <v>633</v>
      </c>
      <c r="AO44" s="40">
        <v>2</v>
      </c>
      <c r="AP44" s="40">
        <v>431</v>
      </c>
      <c r="AQ44" s="40">
        <v>10</v>
      </c>
      <c r="AR44" s="40">
        <v>32</v>
      </c>
      <c r="AS44" s="42">
        <v>71.3</v>
      </c>
      <c r="AT44" s="40">
        <v>111.7</v>
      </c>
      <c r="AU44" s="40">
        <v>109.5</v>
      </c>
      <c r="AV44" s="40">
        <v>17</v>
      </c>
      <c r="AW44" s="40">
        <v>17</v>
      </c>
      <c r="AX44" s="40">
        <v>22</v>
      </c>
      <c r="AY44" s="40">
        <v>0</v>
      </c>
      <c r="AZ44" s="40">
        <v>0</v>
      </c>
      <c r="BA44" s="40">
        <v>0</v>
      </c>
      <c r="BB44" s="40">
        <v>0</v>
      </c>
      <c r="BC44" s="32">
        <v>7</v>
      </c>
      <c r="BD44" s="32">
        <v>23557</v>
      </c>
      <c r="BE44" s="32">
        <v>1</v>
      </c>
      <c r="BF44" s="32">
        <v>30215</v>
      </c>
      <c r="BG44" s="32">
        <v>6</v>
      </c>
      <c r="BH44" s="32">
        <v>52035</v>
      </c>
      <c r="BI44" s="32">
        <v>3</v>
      </c>
      <c r="BJ44" s="32">
        <v>4606</v>
      </c>
      <c r="BK44" s="42">
        <v>35.5</v>
      </c>
      <c r="BL44" s="40">
        <v>2</v>
      </c>
      <c r="BM44" s="40">
        <v>2</v>
      </c>
      <c r="BN44" s="40">
        <v>845</v>
      </c>
      <c r="BO44" s="40">
        <v>1555</v>
      </c>
      <c r="BP44" s="144" t="s">
        <v>1081</v>
      </c>
      <c r="BQ44" s="45">
        <v>1.08</v>
      </c>
      <c r="BR44" s="42">
        <v>30.8</v>
      </c>
      <c r="BS44" s="45">
        <v>7.51</v>
      </c>
      <c r="BT44" s="42">
        <v>62.5</v>
      </c>
      <c r="BU44" s="32">
        <v>25</v>
      </c>
      <c r="BV44" s="32">
        <v>4102</v>
      </c>
      <c r="BW44" s="32">
        <v>497</v>
      </c>
      <c r="BX44" s="32">
        <v>1164</v>
      </c>
      <c r="BY44" s="40">
        <v>4541</v>
      </c>
      <c r="BZ44" s="40">
        <v>1486</v>
      </c>
      <c r="CA44" s="40">
        <v>421</v>
      </c>
      <c r="CB44" s="40">
        <v>651</v>
      </c>
      <c r="CC44" s="58">
        <v>1.38</v>
      </c>
      <c r="CD44" s="40" t="s">
        <v>534</v>
      </c>
      <c r="CE44" s="40">
        <v>4</v>
      </c>
      <c r="CF44" s="40">
        <v>26</v>
      </c>
      <c r="CG44" s="32">
        <v>5</v>
      </c>
      <c r="CH44" s="32">
        <v>1</v>
      </c>
      <c r="CI44" s="32">
        <v>100</v>
      </c>
      <c r="CJ44" s="32">
        <v>21</v>
      </c>
      <c r="CK44" s="32">
        <v>1244</v>
      </c>
      <c r="CL44" s="32">
        <v>12</v>
      </c>
      <c r="CM44" s="32">
        <v>1054</v>
      </c>
      <c r="CN44" s="40">
        <v>22</v>
      </c>
      <c r="CO44" s="40">
        <v>395</v>
      </c>
      <c r="CP44" s="40">
        <v>15</v>
      </c>
      <c r="CQ44" s="40">
        <v>177</v>
      </c>
      <c r="CR44" s="40">
        <v>5</v>
      </c>
      <c r="CS44" s="40">
        <v>123</v>
      </c>
      <c r="CT44" s="40">
        <v>16596</v>
      </c>
      <c r="CU44" s="32">
        <v>732</v>
      </c>
      <c r="CV44" s="40">
        <v>2611</v>
      </c>
      <c r="CW44" s="32">
        <v>1770186.83</v>
      </c>
      <c r="CX44" s="32">
        <v>153084.65599999999</v>
      </c>
      <c r="CY44" s="32">
        <v>693116.68799999997</v>
      </c>
      <c r="CZ44" s="32">
        <v>118250</v>
      </c>
      <c r="DA44" s="32">
        <v>12</v>
      </c>
      <c r="DB44" s="32">
        <v>24654</v>
      </c>
      <c r="DC44" s="32">
        <v>2503</v>
      </c>
      <c r="DD44" s="32">
        <v>2139</v>
      </c>
      <c r="DE44" s="40">
        <v>301</v>
      </c>
      <c r="DF44" s="40">
        <v>5134</v>
      </c>
      <c r="DG44" s="32">
        <v>22162</v>
      </c>
      <c r="DH44" s="40">
        <v>23464</v>
      </c>
      <c r="DI44" s="40">
        <v>4240</v>
      </c>
      <c r="DJ44" s="40">
        <v>3906</v>
      </c>
      <c r="DK44" s="40">
        <v>237</v>
      </c>
      <c r="DL44" s="40">
        <v>419</v>
      </c>
      <c r="DM44" s="40">
        <v>2</v>
      </c>
      <c r="DN44" s="40">
        <v>2061</v>
      </c>
      <c r="DO44" s="40">
        <v>17</v>
      </c>
      <c r="DP44" s="40">
        <v>13020</v>
      </c>
      <c r="DQ44" s="32">
        <v>81</v>
      </c>
      <c r="DR44" s="32">
        <v>6195</v>
      </c>
      <c r="DS44" s="32">
        <v>6438</v>
      </c>
      <c r="DT44" s="40">
        <v>80</v>
      </c>
      <c r="DU44" s="32">
        <v>956</v>
      </c>
      <c r="DV44" s="40">
        <v>60</v>
      </c>
      <c r="DW44" s="40">
        <v>81</v>
      </c>
      <c r="DX44" s="42">
        <v>16.3</v>
      </c>
      <c r="DY44" s="40">
        <v>58</v>
      </c>
      <c r="DZ44" s="40">
        <v>138</v>
      </c>
      <c r="EA44" s="40">
        <v>1221</v>
      </c>
      <c r="EB44" s="40">
        <v>349</v>
      </c>
      <c r="EC44" s="40">
        <v>78</v>
      </c>
      <c r="ED44" s="40">
        <v>3504</v>
      </c>
      <c r="EE44" s="40">
        <v>4066</v>
      </c>
      <c r="EF44" s="42">
        <v>93.8</v>
      </c>
      <c r="EG44" s="42">
        <v>91.4</v>
      </c>
      <c r="EH44" s="40">
        <v>1104</v>
      </c>
      <c r="EI44" s="86">
        <v>40.5</v>
      </c>
      <c r="EJ44" s="40">
        <v>129194</v>
      </c>
      <c r="EK44" s="42">
        <v>37.1</v>
      </c>
      <c r="EL44" s="40">
        <v>338657</v>
      </c>
      <c r="EM44" s="45">
        <v>2.4</v>
      </c>
      <c r="EN44" s="40">
        <v>221</v>
      </c>
      <c r="EO44" s="40">
        <v>62</v>
      </c>
      <c r="EP44" s="60">
        <v>434</v>
      </c>
      <c r="EQ44" s="40">
        <v>269</v>
      </c>
      <c r="ER44" s="40">
        <v>1233</v>
      </c>
      <c r="ES44" s="40">
        <v>100</v>
      </c>
      <c r="ET44" s="32">
        <v>163613</v>
      </c>
      <c r="EU44" s="32">
        <v>7699</v>
      </c>
      <c r="EV44" s="32">
        <v>5</v>
      </c>
      <c r="EW44" s="32">
        <v>147187</v>
      </c>
      <c r="EX44" s="32">
        <v>126604</v>
      </c>
      <c r="EY44" s="32">
        <v>16145</v>
      </c>
      <c r="EZ44" s="32">
        <v>4438</v>
      </c>
      <c r="FA44" s="40">
        <v>8727</v>
      </c>
      <c r="FB44" s="42">
        <v>13.8</v>
      </c>
      <c r="FC44" s="32">
        <v>343</v>
      </c>
      <c r="FD44" s="86">
        <v>4.3</v>
      </c>
      <c r="FE44" s="32">
        <v>17306</v>
      </c>
      <c r="FF44" s="40">
        <v>368</v>
      </c>
      <c r="FG44" s="40">
        <v>496</v>
      </c>
      <c r="FH44" s="40">
        <v>3512</v>
      </c>
      <c r="FI44" s="62">
        <v>22</v>
      </c>
      <c r="FJ44" s="62">
        <v>679</v>
      </c>
      <c r="FK44" s="45">
        <v>50.25</v>
      </c>
      <c r="FL44" s="86">
        <v>100</v>
      </c>
      <c r="FM44" s="86">
        <v>91</v>
      </c>
      <c r="FN44" s="86">
        <v>99.9</v>
      </c>
      <c r="FO44" s="42">
        <v>99.3</v>
      </c>
      <c r="FP44" s="40">
        <v>201</v>
      </c>
      <c r="FQ44" s="32">
        <v>10</v>
      </c>
      <c r="FR44" s="32">
        <v>59</v>
      </c>
      <c r="FS44" s="40">
        <v>2441</v>
      </c>
      <c r="FT44" s="40">
        <v>7</v>
      </c>
      <c r="FU44" s="40">
        <v>9439</v>
      </c>
      <c r="FV44" s="40">
        <v>3392</v>
      </c>
      <c r="FW44" s="40">
        <v>8</v>
      </c>
      <c r="FX44" s="40">
        <v>1764215</v>
      </c>
      <c r="FY44" s="40">
        <v>1628</v>
      </c>
      <c r="FZ44" s="40" t="s">
        <v>534</v>
      </c>
      <c r="GA44" s="40" t="s">
        <v>534</v>
      </c>
      <c r="GB44" s="40">
        <v>17878</v>
      </c>
      <c r="GC44" s="40">
        <v>7</v>
      </c>
      <c r="GD44" s="40">
        <v>3261</v>
      </c>
      <c r="GE44" s="40">
        <v>14610</v>
      </c>
      <c r="GF44" s="40">
        <v>189050</v>
      </c>
      <c r="GG44" s="40">
        <v>237</v>
      </c>
      <c r="GH44" s="40">
        <v>54819</v>
      </c>
      <c r="GI44" s="40">
        <v>133994</v>
      </c>
      <c r="GJ44" s="32">
        <v>692</v>
      </c>
      <c r="GK44" s="40">
        <v>6452</v>
      </c>
      <c r="GL44" s="32">
        <v>586846</v>
      </c>
      <c r="GM44" s="32">
        <v>2388</v>
      </c>
      <c r="GN44" s="40">
        <v>16156</v>
      </c>
      <c r="GO44" s="32">
        <v>304536</v>
      </c>
      <c r="GP44" s="40">
        <v>824</v>
      </c>
      <c r="GQ44" s="40">
        <v>34085</v>
      </c>
      <c r="GR44" s="39">
        <v>1315212.33</v>
      </c>
      <c r="GS44" s="40">
        <v>805</v>
      </c>
      <c r="GT44" s="40">
        <v>21690</v>
      </c>
      <c r="GU44" s="40">
        <v>625208</v>
      </c>
      <c r="GV44" s="59">
        <v>1</v>
      </c>
      <c r="GW44" s="40">
        <v>0</v>
      </c>
      <c r="GX44" s="40">
        <v>334</v>
      </c>
      <c r="GY44" s="40">
        <v>152</v>
      </c>
      <c r="GZ44" s="34">
        <v>0</v>
      </c>
      <c r="HA44" s="40">
        <v>2</v>
      </c>
      <c r="HB44" s="40">
        <v>834007</v>
      </c>
      <c r="HC44" s="40">
        <v>5643648</v>
      </c>
      <c r="HD44" s="40">
        <v>672073</v>
      </c>
      <c r="HE44" s="40">
        <v>811301</v>
      </c>
      <c r="HF44" s="40">
        <v>282726</v>
      </c>
      <c r="HG44" s="40">
        <v>12910</v>
      </c>
      <c r="HH44" s="40">
        <v>13260</v>
      </c>
      <c r="HI44" s="40">
        <v>170520</v>
      </c>
      <c r="HJ44" s="40">
        <v>146170</v>
      </c>
      <c r="HK44" s="32">
        <v>81214</v>
      </c>
      <c r="HL44" s="32" t="s">
        <v>534</v>
      </c>
      <c r="HM44" s="32">
        <v>12802121</v>
      </c>
      <c r="HN44" s="32" t="s">
        <v>534</v>
      </c>
      <c r="HO44" s="32">
        <v>123</v>
      </c>
      <c r="HP44" s="32" t="s">
        <v>534</v>
      </c>
      <c r="HQ44" s="32">
        <v>123</v>
      </c>
      <c r="HR44" s="32" t="s">
        <v>534</v>
      </c>
      <c r="HS44" s="32">
        <v>123041</v>
      </c>
      <c r="HT44" s="32">
        <v>5980</v>
      </c>
      <c r="HU44" s="32" t="s">
        <v>534</v>
      </c>
      <c r="HV44" s="45">
        <v>49.97</v>
      </c>
      <c r="HW44" s="32">
        <v>453748</v>
      </c>
      <c r="HX44" s="45" t="s">
        <v>534</v>
      </c>
      <c r="HY44" s="45">
        <v>16.100000000000001</v>
      </c>
      <c r="HZ44" s="45">
        <v>16.100000000000001</v>
      </c>
      <c r="IA44" s="40">
        <v>2668.5</v>
      </c>
      <c r="IB44" s="40">
        <v>2668.5</v>
      </c>
      <c r="IC44" s="40">
        <v>180400</v>
      </c>
      <c r="ID44" s="42">
        <v>90.8</v>
      </c>
      <c r="IE44" s="42" t="s">
        <v>632</v>
      </c>
      <c r="IF44" s="42">
        <v>71</v>
      </c>
      <c r="IG44" s="42" t="s">
        <v>632</v>
      </c>
      <c r="IH44" s="42" t="s">
        <v>632</v>
      </c>
      <c r="II44" s="144" t="s">
        <v>1081</v>
      </c>
      <c r="IJ44" s="144" t="s">
        <v>1081</v>
      </c>
      <c r="IK44" s="42">
        <v>55.9</v>
      </c>
      <c r="IL44" s="122">
        <v>0.81799999999999995</v>
      </c>
      <c r="IM44" s="99">
        <v>95.2</v>
      </c>
      <c r="IN44" s="123">
        <v>13</v>
      </c>
      <c r="IO44" s="99">
        <v>0.2</v>
      </c>
      <c r="IP44" s="36">
        <v>264270516</v>
      </c>
      <c r="IQ44" s="124">
        <v>50.8</v>
      </c>
      <c r="IR44" s="124">
        <v>63</v>
      </c>
      <c r="IS44" s="62" t="s">
        <v>534</v>
      </c>
      <c r="IT44" s="62" t="s">
        <v>534</v>
      </c>
      <c r="IU44" s="124">
        <v>147.69999999999999</v>
      </c>
      <c r="IV44" s="144" t="s">
        <v>1081</v>
      </c>
      <c r="IW44" s="36">
        <v>3197</v>
      </c>
      <c r="IX44" s="144" t="s">
        <v>1081</v>
      </c>
      <c r="IY44" s="124">
        <v>36.700000000000003</v>
      </c>
      <c r="IZ44" s="98">
        <v>91642</v>
      </c>
      <c r="JA44" s="98">
        <v>1151</v>
      </c>
      <c r="JB44" s="98">
        <v>1663</v>
      </c>
      <c r="JC44" s="98">
        <v>7316</v>
      </c>
      <c r="JD44" s="98">
        <v>9574</v>
      </c>
      <c r="JE44" s="98">
        <v>9735</v>
      </c>
      <c r="JF44" s="98">
        <v>11264</v>
      </c>
      <c r="JG44" s="98">
        <v>10663</v>
      </c>
      <c r="JH44" s="98">
        <v>9670</v>
      </c>
      <c r="JI44" s="98">
        <v>8164</v>
      </c>
      <c r="JJ44" s="98">
        <v>8619</v>
      </c>
      <c r="JK44" s="98">
        <v>8404</v>
      </c>
      <c r="JL44" s="98">
        <v>4286</v>
      </c>
      <c r="JM44" s="98">
        <v>2032</v>
      </c>
      <c r="JN44" s="98">
        <v>936</v>
      </c>
      <c r="JO44" s="98">
        <v>484</v>
      </c>
      <c r="JP44" s="98">
        <v>228</v>
      </c>
      <c r="JQ44" s="98">
        <v>9054</v>
      </c>
      <c r="JR44" s="98">
        <v>10353</v>
      </c>
      <c r="JS44" s="98">
        <v>12396</v>
      </c>
      <c r="JT44" s="98">
        <v>14535</v>
      </c>
      <c r="JU44" s="98">
        <v>17297</v>
      </c>
      <c r="JV44" s="98">
        <v>15049</v>
      </c>
      <c r="JW44" s="98">
        <v>13010</v>
      </c>
      <c r="JX44" s="98">
        <v>11438</v>
      </c>
      <c r="JY44" s="98">
        <v>13696</v>
      </c>
      <c r="JZ44" s="98">
        <v>17465</v>
      </c>
      <c r="KA44" s="98">
        <v>14616</v>
      </c>
      <c r="KB44" s="98">
        <v>12059</v>
      </c>
      <c r="KC44" s="98">
        <v>9803</v>
      </c>
      <c r="KD44" s="98">
        <v>6985</v>
      </c>
      <c r="KE44" s="98">
        <v>6940</v>
      </c>
    </row>
    <row r="45" spans="1:291" ht="12">
      <c r="A45" s="3">
        <v>282031</v>
      </c>
      <c r="B45" s="2" t="s">
        <v>990</v>
      </c>
      <c r="C45" s="147" t="s">
        <v>616</v>
      </c>
      <c r="D45" s="147" t="s">
        <v>616</v>
      </c>
      <c r="E45" s="147" t="s">
        <v>616</v>
      </c>
      <c r="F45" s="147" t="s">
        <v>616</v>
      </c>
      <c r="G45" s="147" t="s">
        <v>616</v>
      </c>
      <c r="H45" s="147" t="s">
        <v>616</v>
      </c>
      <c r="I45" s="147" t="s">
        <v>616</v>
      </c>
      <c r="J45" s="147" t="s">
        <v>616</v>
      </c>
      <c r="K45" s="147" t="s">
        <v>616</v>
      </c>
      <c r="L45" s="147" t="s">
        <v>616</v>
      </c>
      <c r="M45" s="147" t="s">
        <v>616</v>
      </c>
      <c r="N45" s="147" t="s">
        <v>616</v>
      </c>
      <c r="O45" s="147" t="s">
        <v>616</v>
      </c>
      <c r="P45" s="147" t="s">
        <v>616</v>
      </c>
      <c r="Q45" s="147" t="s">
        <v>616</v>
      </c>
      <c r="R45" s="147" t="s">
        <v>616</v>
      </c>
      <c r="S45" s="147" t="s">
        <v>616</v>
      </c>
      <c r="T45" s="147" t="s">
        <v>616</v>
      </c>
      <c r="U45" s="147" t="s">
        <v>616</v>
      </c>
      <c r="V45" s="147" t="s">
        <v>616</v>
      </c>
      <c r="W45" s="147" t="s">
        <v>616</v>
      </c>
      <c r="X45" s="147" t="s">
        <v>616</v>
      </c>
      <c r="Y45" s="147" t="s">
        <v>616</v>
      </c>
      <c r="Z45" s="147" t="s">
        <v>616</v>
      </c>
      <c r="AA45" s="147" t="s">
        <v>616</v>
      </c>
      <c r="AB45" s="147" t="s">
        <v>616</v>
      </c>
      <c r="AC45" s="147" t="s">
        <v>616</v>
      </c>
      <c r="AD45" s="147" t="s">
        <v>616</v>
      </c>
      <c r="AE45" s="147" t="s">
        <v>616</v>
      </c>
      <c r="AF45" s="147" t="s">
        <v>616</v>
      </c>
      <c r="AG45" s="147" t="s">
        <v>616</v>
      </c>
      <c r="AH45" s="147" t="s">
        <v>616</v>
      </c>
      <c r="AI45" s="147" t="s">
        <v>616</v>
      </c>
      <c r="AJ45" s="147" t="s">
        <v>616</v>
      </c>
      <c r="AK45" s="147" t="s">
        <v>616</v>
      </c>
      <c r="AL45" s="147" t="s">
        <v>616</v>
      </c>
      <c r="AM45" s="147" t="s">
        <v>616</v>
      </c>
      <c r="AN45" s="147" t="s">
        <v>616</v>
      </c>
      <c r="AO45" s="147" t="s">
        <v>616</v>
      </c>
      <c r="AP45" s="147" t="s">
        <v>616</v>
      </c>
      <c r="AQ45" s="147" t="s">
        <v>616</v>
      </c>
      <c r="AR45" s="147" t="s">
        <v>616</v>
      </c>
      <c r="AS45" s="147" t="s">
        <v>616</v>
      </c>
      <c r="AT45" s="147" t="s">
        <v>616</v>
      </c>
      <c r="AU45" s="147" t="s">
        <v>616</v>
      </c>
      <c r="AV45" s="147" t="s">
        <v>616</v>
      </c>
      <c r="AW45" s="147" t="s">
        <v>616</v>
      </c>
      <c r="AX45" s="147" t="s">
        <v>616</v>
      </c>
      <c r="AY45" s="147" t="s">
        <v>616</v>
      </c>
      <c r="AZ45" s="147" t="s">
        <v>616</v>
      </c>
      <c r="BA45" s="147" t="s">
        <v>616</v>
      </c>
      <c r="BB45" s="147" t="s">
        <v>616</v>
      </c>
      <c r="BC45" s="147" t="s">
        <v>616</v>
      </c>
      <c r="BD45" s="147" t="s">
        <v>616</v>
      </c>
      <c r="BE45" s="147" t="s">
        <v>616</v>
      </c>
      <c r="BF45" s="147" t="s">
        <v>616</v>
      </c>
      <c r="BG45" s="147" t="s">
        <v>616</v>
      </c>
      <c r="BH45" s="147" t="s">
        <v>616</v>
      </c>
      <c r="BI45" s="147" t="s">
        <v>616</v>
      </c>
      <c r="BJ45" s="147" t="s">
        <v>616</v>
      </c>
      <c r="BK45" s="147" t="s">
        <v>616</v>
      </c>
      <c r="BL45" s="147" t="s">
        <v>616</v>
      </c>
      <c r="BM45" s="147" t="s">
        <v>616</v>
      </c>
      <c r="BN45" s="147" t="s">
        <v>616</v>
      </c>
      <c r="BO45" s="147" t="s">
        <v>616</v>
      </c>
      <c r="BP45" s="144" t="s">
        <v>1081</v>
      </c>
      <c r="BQ45" s="147" t="s">
        <v>616</v>
      </c>
      <c r="BR45" s="147" t="s">
        <v>616</v>
      </c>
      <c r="BS45" s="147" t="s">
        <v>616</v>
      </c>
      <c r="BT45" s="147" t="s">
        <v>616</v>
      </c>
      <c r="BU45" s="147" t="s">
        <v>616</v>
      </c>
      <c r="BV45" s="147" t="s">
        <v>616</v>
      </c>
      <c r="BW45" s="147" t="s">
        <v>616</v>
      </c>
      <c r="BX45" s="147" t="s">
        <v>616</v>
      </c>
      <c r="BY45" s="147" t="s">
        <v>616</v>
      </c>
      <c r="BZ45" s="147" t="s">
        <v>616</v>
      </c>
      <c r="CA45" s="147" t="s">
        <v>616</v>
      </c>
      <c r="CB45" s="147" t="s">
        <v>616</v>
      </c>
      <c r="CC45" s="147" t="s">
        <v>616</v>
      </c>
      <c r="CD45" s="147" t="s">
        <v>616</v>
      </c>
      <c r="CE45" s="147" t="s">
        <v>616</v>
      </c>
      <c r="CF45" s="147" t="s">
        <v>616</v>
      </c>
      <c r="CG45" s="147" t="s">
        <v>616</v>
      </c>
      <c r="CH45" s="147" t="s">
        <v>616</v>
      </c>
      <c r="CI45" s="147" t="s">
        <v>616</v>
      </c>
      <c r="CJ45" s="147" t="s">
        <v>616</v>
      </c>
      <c r="CK45" s="147" t="s">
        <v>616</v>
      </c>
      <c r="CL45" s="147" t="s">
        <v>616</v>
      </c>
      <c r="CM45" s="147" t="s">
        <v>616</v>
      </c>
      <c r="CN45" s="147" t="s">
        <v>616</v>
      </c>
      <c r="CO45" s="147" t="s">
        <v>616</v>
      </c>
      <c r="CP45" s="147" t="s">
        <v>616</v>
      </c>
      <c r="CQ45" s="147" t="s">
        <v>616</v>
      </c>
      <c r="CR45" s="147" t="s">
        <v>616</v>
      </c>
      <c r="CS45" s="147" t="s">
        <v>616</v>
      </c>
      <c r="CT45" s="147" t="s">
        <v>616</v>
      </c>
      <c r="CU45" s="147" t="s">
        <v>616</v>
      </c>
      <c r="CV45" s="147" t="s">
        <v>616</v>
      </c>
      <c r="CW45" s="147" t="s">
        <v>616</v>
      </c>
      <c r="CX45" s="147" t="s">
        <v>616</v>
      </c>
      <c r="CY45" s="147" t="s">
        <v>616</v>
      </c>
      <c r="CZ45" s="147" t="s">
        <v>616</v>
      </c>
      <c r="DA45" s="147" t="s">
        <v>616</v>
      </c>
      <c r="DB45" s="147" t="s">
        <v>616</v>
      </c>
      <c r="DC45" s="147" t="s">
        <v>616</v>
      </c>
      <c r="DD45" s="147" t="s">
        <v>616</v>
      </c>
      <c r="DE45" s="147" t="s">
        <v>616</v>
      </c>
      <c r="DF45" s="147" t="s">
        <v>616</v>
      </c>
      <c r="DG45" s="147" t="s">
        <v>616</v>
      </c>
      <c r="DH45" s="147" t="s">
        <v>616</v>
      </c>
      <c r="DI45" s="147" t="s">
        <v>616</v>
      </c>
      <c r="DJ45" s="147" t="s">
        <v>616</v>
      </c>
      <c r="DK45" s="147" t="s">
        <v>616</v>
      </c>
      <c r="DL45" s="147" t="s">
        <v>616</v>
      </c>
      <c r="DM45" s="147" t="s">
        <v>616</v>
      </c>
      <c r="DN45" s="147" t="s">
        <v>616</v>
      </c>
      <c r="DO45" s="147" t="s">
        <v>616</v>
      </c>
      <c r="DP45" s="147" t="s">
        <v>616</v>
      </c>
      <c r="DQ45" s="147" t="s">
        <v>616</v>
      </c>
      <c r="DR45" s="147" t="s">
        <v>616</v>
      </c>
      <c r="DS45" s="147" t="s">
        <v>616</v>
      </c>
      <c r="DT45" s="147" t="s">
        <v>616</v>
      </c>
      <c r="DU45" s="147" t="s">
        <v>616</v>
      </c>
      <c r="DV45" s="147" t="s">
        <v>616</v>
      </c>
      <c r="DW45" s="147" t="s">
        <v>616</v>
      </c>
      <c r="DX45" s="147" t="s">
        <v>616</v>
      </c>
      <c r="DY45" s="147" t="s">
        <v>616</v>
      </c>
      <c r="DZ45" s="147" t="s">
        <v>616</v>
      </c>
      <c r="EA45" s="147" t="s">
        <v>616</v>
      </c>
      <c r="EB45" s="147" t="s">
        <v>616</v>
      </c>
      <c r="EC45" s="147" t="s">
        <v>616</v>
      </c>
      <c r="ED45" s="147" t="s">
        <v>616</v>
      </c>
      <c r="EE45" s="147" t="s">
        <v>616</v>
      </c>
      <c r="EF45" s="147" t="s">
        <v>616</v>
      </c>
      <c r="EG45" s="147" t="s">
        <v>616</v>
      </c>
      <c r="EH45" s="147" t="s">
        <v>616</v>
      </c>
      <c r="EI45" s="147" t="s">
        <v>616</v>
      </c>
      <c r="EJ45" s="147" t="s">
        <v>616</v>
      </c>
      <c r="EK45" s="147" t="s">
        <v>616</v>
      </c>
      <c r="EL45" s="147" t="s">
        <v>616</v>
      </c>
      <c r="EM45" s="147" t="s">
        <v>616</v>
      </c>
      <c r="EN45" s="147" t="s">
        <v>616</v>
      </c>
      <c r="EO45" s="147" t="s">
        <v>616</v>
      </c>
      <c r="EP45" s="147" t="s">
        <v>616</v>
      </c>
      <c r="EQ45" s="147" t="s">
        <v>616</v>
      </c>
      <c r="ER45" s="147" t="s">
        <v>616</v>
      </c>
      <c r="ES45" s="147" t="s">
        <v>616</v>
      </c>
      <c r="ET45" s="147" t="s">
        <v>616</v>
      </c>
      <c r="EU45" s="147" t="s">
        <v>616</v>
      </c>
      <c r="EV45" s="147" t="s">
        <v>616</v>
      </c>
      <c r="EW45" s="147" t="s">
        <v>616</v>
      </c>
      <c r="EX45" s="147" t="s">
        <v>616</v>
      </c>
      <c r="EY45" s="147" t="s">
        <v>616</v>
      </c>
      <c r="EZ45" s="147" t="s">
        <v>616</v>
      </c>
      <c r="FA45" s="147" t="s">
        <v>616</v>
      </c>
      <c r="FB45" s="147" t="s">
        <v>616</v>
      </c>
      <c r="FC45" s="147" t="s">
        <v>616</v>
      </c>
      <c r="FD45" s="147" t="s">
        <v>616</v>
      </c>
      <c r="FE45" s="147" t="s">
        <v>616</v>
      </c>
      <c r="FF45" s="147" t="s">
        <v>616</v>
      </c>
      <c r="FG45" s="147" t="s">
        <v>616</v>
      </c>
      <c r="FH45" s="147" t="s">
        <v>616</v>
      </c>
      <c r="FI45" s="147" t="s">
        <v>616</v>
      </c>
      <c r="FJ45" s="147" t="s">
        <v>616</v>
      </c>
      <c r="FK45" s="147" t="s">
        <v>616</v>
      </c>
      <c r="FL45" s="147" t="s">
        <v>616</v>
      </c>
      <c r="FM45" s="147" t="s">
        <v>616</v>
      </c>
      <c r="FN45" s="147" t="s">
        <v>616</v>
      </c>
      <c r="FO45" s="147" t="s">
        <v>616</v>
      </c>
      <c r="FP45" s="147" t="s">
        <v>616</v>
      </c>
      <c r="FQ45" s="147" t="s">
        <v>616</v>
      </c>
      <c r="FR45" s="147" t="s">
        <v>616</v>
      </c>
      <c r="FS45" s="147" t="s">
        <v>616</v>
      </c>
      <c r="FT45" s="147" t="s">
        <v>616</v>
      </c>
      <c r="FU45" s="147" t="s">
        <v>616</v>
      </c>
      <c r="FV45" s="147" t="s">
        <v>616</v>
      </c>
      <c r="FW45" s="147" t="s">
        <v>616</v>
      </c>
      <c r="FX45" s="147" t="s">
        <v>616</v>
      </c>
      <c r="FY45" s="147" t="s">
        <v>616</v>
      </c>
      <c r="FZ45" s="147" t="s">
        <v>616</v>
      </c>
      <c r="GA45" s="147" t="s">
        <v>616</v>
      </c>
      <c r="GB45" s="147" t="s">
        <v>616</v>
      </c>
      <c r="GC45" s="147" t="s">
        <v>616</v>
      </c>
      <c r="GD45" s="147" t="s">
        <v>616</v>
      </c>
      <c r="GE45" s="147" t="s">
        <v>616</v>
      </c>
      <c r="GF45" s="147" t="s">
        <v>616</v>
      </c>
      <c r="GG45" s="147" t="s">
        <v>616</v>
      </c>
      <c r="GH45" s="147" t="s">
        <v>616</v>
      </c>
      <c r="GI45" s="147" t="s">
        <v>616</v>
      </c>
      <c r="GJ45" s="147" t="s">
        <v>616</v>
      </c>
      <c r="GK45" s="147" t="s">
        <v>616</v>
      </c>
      <c r="GL45" s="147" t="s">
        <v>616</v>
      </c>
      <c r="GM45" s="147" t="s">
        <v>616</v>
      </c>
      <c r="GN45" s="147" t="s">
        <v>616</v>
      </c>
      <c r="GO45" s="147" t="s">
        <v>616</v>
      </c>
      <c r="GP45" s="147" t="s">
        <v>616</v>
      </c>
      <c r="GQ45" s="147" t="s">
        <v>616</v>
      </c>
      <c r="GR45" s="147" t="s">
        <v>616</v>
      </c>
      <c r="GS45" s="147" t="s">
        <v>616</v>
      </c>
      <c r="GT45" s="147" t="s">
        <v>616</v>
      </c>
      <c r="GU45" s="147" t="s">
        <v>616</v>
      </c>
      <c r="GV45" s="147" t="s">
        <v>616</v>
      </c>
      <c r="GW45" s="147" t="s">
        <v>616</v>
      </c>
      <c r="GX45" s="147" t="s">
        <v>616</v>
      </c>
      <c r="GY45" s="147" t="s">
        <v>616</v>
      </c>
      <c r="GZ45" s="147" t="s">
        <v>616</v>
      </c>
      <c r="HA45" s="147" t="s">
        <v>616</v>
      </c>
      <c r="HB45" s="147" t="s">
        <v>616</v>
      </c>
      <c r="HC45" s="147" t="s">
        <v>616</v>
      </c>
      <c r="HD45" s="147" t="s">
        <v>616</v>
      </c>
      <c r="HE45" s="147" t="s">
        <v>616</v>
      </c>
      <c r="HF45" s="147" t="s">
        <v>616</v>
      </c>
      <c r="HG45" s="147" t="s">
        <v>616</v>
      </c>
      <c r="HH45" s="147" t="s">
        <v>616</v>
      </c>
      <c r="HI45" s="147" t="s">
        <v>616</v>
      </c>
      <c r="HJ45" s="147" t="s">
        <v>616</v>
      </c>
      <c r="HK45" s="147" t="s">
        <v>616</v>
      </c>
      <c r="HL45" s="147" t="s">
        <v>616</v>
      </c>
      <c r="HM45" s="147" t="s">
        <v>616</v>
      </c>
      <c r="HN45" s="147" t="s">
        <v>616</v>
      </c>
      <c r="HO45" s="147" t="s">
        <v>616</v>
      </c>
      <c r="HP45" s="147" t="s">
        <v>616</v>
      </c>
      <c r="HQ45" s="147" t="s">
        <v>616</v>
      </c>
      <c r="HR45" s="147" t="s">
        <v>616</v>
      </c>
      <c r="HS45" s="147" t="s">
        <v>616</v>
      </c>
      <c r="HT45" s="147" t="s">
        <v>616</v>
      </c>
      <c r="HU45" s="147" t="s">
        <v>616</v>
      </c>
      <c r="HV45" s="147" t="s">
        <v>616</v>
      </c>
      <c r="HW45" s="147" t="s">
        <v>616</v>
      </c>
      <c r="HX45" s="147" t="s">
        <v>616</v>
      </c>
      <c r="HY45" s="147" t="s">
        <v>616</v>
      </c>
      <c r="HZ45" s="147" t="s">
        <v>616</v>
      </c>
      <c r="IA45" s="147" t="s">
        <v>616</v>
      </c>
      <c r="IB45" s="147" t="s">
        <v>616</v>
      </c>
      <c r="IC45" s="147" t="s">
        <v>616</v>
      </c>
      <c r="ID45" s="147" t="s">
        <v>616</v>
      </c>
      <c r="IE45" s="42" t="s">
        <v>632</v>
      </c>
      <c r="IF45" s="147" t="s">
        <v>616</v>
      </c>
      <c r="IG45" s="42" t="s">
        <v>632</v>
      </c>
      <c r="IH45" s="42" t="s">
        <v>632</v>
      </c>
      <c r="II45" s="144" t="s">
        <v>1081</v>
      </c>
      <c r="IJ45" s="144" t="s">
        <v>1081</v>
      </c>
      <c r="IK45" s="147" t="s">
        <v>616</v>
      </c>
      <c r="IL45" s="147" t="s">
        <v>616</v>
      </c>
      <c r="IM45" s="147" t="s">
        <v>616</v>
      </c>
      <c r="IN45" s="147" t="s">
        <v>616</v>
      </c>
      <c r="IO45" s="147" t="s">
        <v>616</v>
      </c>
      <c r="IP45" s="147" t="s">
        <v>616</v>
      </c>
      <c r="IQ45" s="147" t="s">
        <v>616</v>
      </c>
      <c r="IR45" s="147" t="s">
        <v>616</v>
      </c>
      <c r="IS45" s="147" t="s">
        <v>616</v>
      </c>
      <c r="IT45" s="147" t="s">
        <v>616</v>
      </c>
      <c r="IU45" s="147" t="s">
        <v>616</v>
      </c>
      <c r="IV45" s="144" t="s">
        <v>1081</v>
      </c>
      <c r="IW45" s="147" t="s">
        <v>616</v>
      </c>
      <c r="IX45" s="144" t="s">
        <v>1081</v>
      </c>
      <c r="IY45" s="147" t="s">
        <v>616</v>
      </c>
      <c r="IZ45" s="147" t="s">
        <v>616</v>
      </c>
      <c r="JA45" s="147" t="s">
        <v>616</v>
      </c>
      <c r="JB45" s="147" t="s">
        <v>616</v>
      </c>
      <c r="JC45" s="147" t="s">
        <v>616</v>
      </c>
      <c r="JD45" s="147" t="s">
        <v>616</v>
      </c>
      <c r="JE45" s="147" t="s">
        <v>616</v>
      </c>
      <c r="JF45" s="147" t="s">
        <v>616</v>
      </c>
      <c r="JG45" s="147" t="s">
        <v>616</v>
      </c>
      <c r="JH45" s="147" t="s">
        <v>616</v>
      </c>
      <c r="JI45" s="147" t="s">
        <v>616</v>
      </c>
      <c r="JJ45" s="147" t="s">
        <v>616</v>
      </c>
      <c r="JK45" s="147" t="s">
        <v>616</v>
      </c>
      <c r="JL45" s="147" t="s">
        <v>616</v>
      </c>
      <c r="JM45" s="147" t="s">
        <v>616</v>
      </c>
      <c r="JN45" s="147" t="s">
        <v>616</v>
      </c>
      <c r="JO45" s="147" t="s">
        <v>616</v>
      </c>
      <c r="JP45" s="147" t="s">
        <v>616</v>
      </c>
      <c r="JQ45" s="147" t="s">
        <v>616</v>
      </c>
      <c r="JR45" s="147" t="s">
        <v>616</v>
      </c>
      <c r="JS45" s="147" t="s">
        <v>616</v>
      </c>
      <c r="JT45" s="147" t="s">
        <v>616</v>
      </c>
      <c r="JU45" s="147" t="s">
        <v>616</v>
      </c>
      <c r="JV45" s="147" t="s">
        <v>616</v>
      </c>
      <c r="JW45" s="147" t="s">
        <v>616</v>
      </c>
      <c r="JX45" s="147" t="s">
        <v>616</v>
      </c>
      <c r="JY45" s="147" t="s">
        <v>616</v>
      </c>
      <c r="JZ45" s="147" t="s">
        <v>616</v>
      </c>
      <c r="KA45" s="147" t="s">
        <v>616</v>
      </c>
      <c r="KB45" s="147" t="s">
        <v>616</v>
      </c>
      <c r="KC45" s="147" t="s">
        <v>616</v>
      </c>
      <c r="KD45" s="147" t="s">
        <v>616</v>
      </c>
      <c r="KE45" s="147" t="s">
        <v>616</v>
      </c>
    </row>
    <row r="46" spans="1:291" ht="12">
      <c r="A46" s="3">
        <v>282049</v>
      </c>
      <c r="B46" s="2" t="s">
        <v>936</v>
      </c>
      <c r="C46" s="29">
        <v>100.18</v>
      </c>
      <c r="D46" s="30">
        <v>482301</v>
      </c>
      <c r="E46" s="37">
        <v>14.9</v>
      </c>
      <c r="F46" s="37">
        <v>63.6</v>
      </c>
      <c r="G46" s="37">
        <v>21.5</v>
      </c>
      <c r="H46" s="32">
        <v>27370</v>
      </c>
      <c r="I46" s="32">
        <v>56652</v>
      </c>
      <c r="J46" s="32">
        <v>86293</v>
      </c>
      <c r="K46" s="40">
        <v>47565</v>
      </c>
      <c r="L46" s="32">
        <v>214887</v>
      </c>
      <c r="M46" s="32">
        <v>6093</v>
      </c>
      <c r="N46" s="32">
        <v>22632</v>
      </c>
      <c r="O46" s="32">
        <v>22401</v>
      </c>
      <c r="P46" s="38">
        <v>486145</v>
      </c>
      <c r="Q46" s="40">
        <v>482640</v>
      </c>
      <c r="R46" s="40">
        <v>430285</v>
      </c>
      <c r="S46" s="40">
        <v>1053814</v>
      </c>
      <c r="T46" s="40">
        <v>3594278</v>
      </c>
      <c r="U46" s="40">
        <v>1424128</v>
      </c>
      <c r="V46" s="40">
        <v>1023080</v>
      </c>
      <c r="W46" s="40">
        <v>60</v>
      </c>
      <c r="X46" s="40">
        <v>40</v>
      </c>
      <c r="Y46" s="40">
        <v>37</v>
      </c>
      <c r="Z46" s="40">
        <v>0</v>
      </c>
      <c r="AA46" s="29">
        <v>308</v>
      </c>
      <c r="AB46" s="45">
        <v>501</v>
      </c>
      <c r="AC46" s="40">
        <v>3259</v>
      </c>
      <c r="AD46" s="40" t="s">
        <v>534</v>
      </c>
      <c r="AE46" s="40">
        <v>2121</v>
      </c>
      <c r="AF46" s="40">
        <v>61</v>
      </c>
      <c r="AG46" s="40">
        <v>10290</v>
      </c>
      <c r="AH46" s="40">
        <v>40</v>
      </c>
      <c r="AI46" s="40">
        <v>28410</v>
      </c>
      <c r="AJ46" s="40">
        <v>1461</v>
      </c>
      <c r="AK46" s="40">
        <v>71</v>
      </c>
      <c r="AL46" s="40">
        <v>20</v>
      </c>
      <c r="AM46" s="40">
        <v>12076</v>
      </c>
      <c r="AN46" s="40">
        <v>756</v>
      </c>
      <c r="AO46" s="40">
        <v>11</v>
      </c>
      <c r="AP46" s="40">
        <v>315</v>
      </c>
      <c r="AQ46" s="40">
        <v>3</v>
      </c>
      <c r="AR46" s="40">
        <v>15</v>
      </c>
      <c r="AS46" s="42">
        <v>98.9</v>
      </c>
      <c r="AT46" s="40">
        <v>128.9</v>
      </c>
      <c r="AU46" s="40">
        <v>110.7</v>
      </c>
      <c r="AV46" s="40">
        <v>35</v>
      </c>
      <c r="AW46" s="40">
        <v>1</v>
      </c>
      <c r="AX46" s="40">
        <v>34</v>
      </c>
      <c r="AY46" s="40">
        <v>0</v>
      </c>
      <c r="AZ46" s="40">
        <v>0</v>
      </c>
      <c r="BA46" s="40">
        <v>0</v>
      </c>
      <c r="BB46" s="40">
        <v>0</v>
      </c>
      <c r="BC46" s="40">
        <v>9</v>
      </c>
      <c r="BD46" s="40">
        <v>19585</v>
      </c>
      <c r="BE46" s="40">
        <v>1</v>
      </c>
      <c r="BF46" s="40">
        <v>14093</v>
      </c>
      <c r="BG46" s="40">
        <v>7</v>
      </c>
      <c r="BH46" s="40">
        <v>103403</v>
      </c>
      <c r="BI46" s="40">
        <v>1</v>
      </c>
      <c r="BJ46" s="40">
        <v>1242</v>
      </c>
      <c r="BK46" s="42">
        <v>36.700000000000003</v>
      </c>
      <c r="BL46" s="40">
        <v>3</v>
      </c>
      <c r="BM46" s="40">
        <v>6</v>
      </c>
      <c r="BN46" s="40">
        <v>2173</v>
      </c>
      <c r="BO46" s="40">
        <v>33028</v>
      </c>
      <c r="BP46" s="144" t="s">
        <v>1081</v>
      </c>
      <c r="BQ46" s="45">
        <v>0.63</v>
      </c>
      <c r="BR46" s="42">
        <v>25.7</v>
      </c>
      <c r="BS46" s="45">
        <v>5.45</v>
      </c>
      <c r="BT46" s="42">
        <v>61.61</v>
      </c>
      <c r="BU46" s="40">
        <v>24</v>
      </c>
      <c r="BV46" s="40">
        <v>5301</v>
      </c>
      <c r="BW46" s="40">
        <v>505</v>
      </c>
      <c r="BX46" s="40">
        <v>1577</v>
      </c>
      <c r="BY46" s="40">
        <v>3757</v>
      </c>
      <c r="BZ46" s="40">
        <v>1195</v>
      </c>
      <c r="CA46" s="40">
        <v>337</v>
      </c>
      <c r="CB46" s="40">
        <v>520</v>
      </c>
      <c r="CC46" s="58">
        <v>1.37</v>
      </c>
      <c r="CD46" s="40">
        <v>0</v>
      </c>
      <c r="CE46" s="40" t="s">
        <v>534</v>
      </c>
      <c r="CF46" s="40" t="s">
        <v>534</v>
      </c>
      <c r="CG46" s="40">
        <v>1</v>
      </c>
      <c r="CH46" s="40">
        <v>1</v>
      </c>
      <c r="CI46" s="40">
        <v>100</v>
      </c>
      <c r="CJ46" s="40">
        <v>17</v>
      </c>
      <c r="CK46" s="40">
        <v>1555</v>
      </c>
      <c r="CL46" s="40">
        <v>10</v>
      </c>
      <c r="CM46" s="40">
        <v>976</v>
      </c>
      <c r="CN46" s="40">
        <v>19</v>
      </c>
      <c r="CO46" s="40">
        <v>354</v>
      </c>
      <c r="CP46" s="40">
        <v>9</v>
      </c>
      <c r="CQ46" s="40">
        <v>109</v>
      </c>
      <c r="CR46" s="40">
        <v>6</v>
      </c>
      <c r="CS46" s="40">
        <v>150</v>
      </c>
      <c r="CT46" s="40">
        <v>11488</v>
      </c>
      <c r="CU46" s="40">
        <v>648</v>
      </c>
      <c r="CV46" s="40">
        <v>2439</v>
      </c>
      <c r="CW46" s="40">
        <v>1202611.9350000001</v>
      </c>
      <c r="CX46" s="40">
        <v>139087.02100000001</v>
      </c>
      <c r="CY46" s="40">
        <v>653287.49800000002</v>
      </c>
      <c r="CZ46" s="40">
        <v>103842</v>
      </c>
      <c r="DA46" s="40">
        <v>14</v>
      </c>
      <c r="DB46" s="40">
        <v>17349</v>
      </c>
      <c r="DC46" s="40">
        <v>1440</v>
      </c>
      <c r="DD46" s="40">
        <v>1616</v>
      </c>
      <c r="DE46" s="40">
        <v>74</v>
      </c>
      <c r="DF46" s="40">
        <v>2189</v>
      </c>
      <c r="DG46" s="40">
        <v>19351</v>
      </c>
      <c r="DH46" s="40">
        <v>16153</v>
      </c>
      <c r="DI46" s="40">
        <v>3059</v>
      </c>
      <c r="DJ46" s="40">
        <v>2370</v>
      </c>
      <c r="DK46" s="40">
        <v>238</v>
      </c>
      <c r="DL46" s="40">
        <v>277</v>
      </c>
      <c r="DM46" s="40">
        <v>1</v>
      </c>
      <c r="DN46" s="40">
        <v>1512</v>
      </c>
      <c r="DO46" s="40">
        <v>18</v>
      </c>
      <c r="DP46" s="40">
        <v>14248</v>
      </c>
      <c r="DQ46" s="40">
        <v>59</v>
      </c>
      <c r="DR46" s="40">
        <v>5694</v>
      </c>
      <c r="DS46" s="40">
        <v>6109</v>
      </c>
      <c r="DT46" s="40">
        <v>0</v>
      </c>
      <c r="DU46" s="40">
        <v>919</v>
      </c>
      <c r="DV46" s="40">
        <v>62</v>
      </c>
      <c r="DW46" s="40">
        <v>62</v>
      </c>
      <c r="DX46" s="42">
        <v>21.8</v>
      </c>
      <c r="DY46" s="40">
        <v>44</v>
      </c>
      <c r="DZ46" s="40">
        <v>102</v>
      </c>
      <c r="EA46" s="40">
        <v>2809</v>
      </c>
      <c r="EB46" s="40">
        <v>750</v>
      </c>
      <c r="EC46" s="40">
        <v>148</v>
      </c>
      <c r="ED46" s="40">
        <v>4430</v>
      </c>
      <c r="EE46" s="40">
        <v>4402</v>
      </c>
      <c r="EF46" s="42">
        <v>96.1</v>
      </c>
      <c r="EG46" s="42">
        <v>91.3</v>
      </c>
      <c r="EH46" s="40">
        <v>770</v>
      </c>
      <c r="EI46" s="86">
        <v>17.100000000000001</v>
      </c>
      <c r="EJ46" s="40">
        <v>107114</v>
      </c>
      <c r="EK46" s="42">
        <v>32.299999999999997</v>
      </c>
      <c r="EL46" s="40">
        <v>338196</v>
      </c>
      <c r="EM46" s="45">
        <v>3.84</v>
      </c>
      <c r="EN46" s="40">
        <v>339</v>
      </c>
      <c r="EO46" s="40">
        <v>52</v>
      </c>
      <c r="EP46" s="60">
        <v>1508</v>
      </c>
      <c r="EQ46" s="40">
        <v>94</v>
      </c>
      <c r="ER46" s="40">
        <v>1086</v>
      </c>
      <c r="ES46" s="40">
        <v>100</v>
      </c>
      <c r="ET46" s="32">
        <v>178602</v>
      </c>
      <c r="EU46" s="40">
        <v>12942</v>
      </c>
      <c r="EV46" s="40">
        <v>0</v>
      </c>
      <c r="EW46" s="40">
        <v>152540</v>
      </c>
      <c r="EX46" s="40">
        <v>133666</v>
      </c>
      <c r="EY46" s="40">
        <v>9619</v>
      </c>
      <c r="EZ46" s="40">
        <v>9255</v>
      </c>
      <c r="FA46" s="40">
        <v>13120</v>
      </c>
      <c r="FB46" s="42">
        <v>15.6</v>
      </c>
      <c r="FC46" s="40">
        <v>473</v>
      </c>
      <c r="FD46" s="42">
        <v>9.1</v>
      </c>
      <c r="FE46" s="40">
        <v>25211</v>
      </c>
      <c r="FF46" s="40">
        <v>295</v>
      </c>
      <c r="FG46" s="40">
        <v>229</v>
      </c>
      <c r="FH46" s="40">
        <v>2583</v>
      </c>
      <c r="FI46" s="62">
        <v>17</v>
      </c>
      <c r="FJ46" s="62">
        <v>881</v>
      </c>
      <c r="FK46" s="45">
        <v>55.99</v>
      </c>
      <c r="FL46" s="42">
        <v>99.9</v>
      </c>
      <c r="FM46" s="42">
        <v>93</v>
      </c>
      <c r="FN46" s="42">
        <v>99.9</v>
      </c>
      <c r="FO46" s="42">
        <v>93</v>
      </c>
      <c r="FP46" s="40">
        <v>112</v>
      </c>
      <c r="FQ46" s="40">
        <v>8</v>
      </c>
      <c r="FR46" s="40">
        <v>82</v>
      </c>
      <c r="FS46" s="40">
        <v>2249</v>
      </c>
      <c r="FT46" s="40">
        <v>8</v>
      </c>
      <c r="FU46" s="40">
        <v>6005</v>
      </c>
      <c r="FV46" s="40">
        <v>4635</v>
      </c>
      <c r="FW46" s="40">
        <v>6</v>
      </c>
      <c r="FX46" s="40">
        <v>11730239</v>
      </c>
      <c r="FY46" s="40">
        <v>794</v>
      </c>
      <c r="FZ46" s="40" t="s">
        <v>534</v>
      </c>
      <c r="GA46" s="40" t="s">
        <v>534</v>
      </c>
      <c r="GB46" s="40">
        <v>13364</v>
      </c>
      <c r="GC46" s="40">
        <v>16</v>
      </c>
      <c r="GD46" s="40">
        <v>1191</v>
      </c>
      <c r="GE46" s="40">
        <v>12157</v>
      </c>
      <c r="GF46" s="40">
        <v>147324</v>
      </c>
      <c r="GG46" s="40">
        <v>330</v>
      </c>
      <c r="GH46" s="40">
        <v>18360</v>
      </c>
      <c r="GI46" s="40">
        <v>128634</v>
      </c>
      <c r="GJ46" s="40">
        <v>478</v>
      </c>
      <c r="GK46" s="40">
        <v>3919</v>
      </c>
      <c r="GL46" s="40">
        <v>549855</v>
      </c>
      <c r="GM46" s="40">
        <v>1894</v>
      </c>
      <c r="GN46" s="40">
        <v>16927</v>
      </c>
      <c r="GO46" s="40">
        <v>348787</v>
      </c>
      <c r="GP46" s="40">
        <v>193</v>
      </c>
      <c r="GQ46" s="40">
        <v>11446</v>
      </c>
      <c r="GR46" s="39">
        <v>298374.44</v>
      </c>
      <c r="GS46" s="40">
        <v>187</v>
      </c>
      <c r="GT46" s="40">
        <v>6545</v>
      </c>
      <c r="GU46" s="40">
        <v>208540</v>
      </c>
      <c r="GV46" s="59">
        <v>1.78</v>
      </c>
      <c r="GW46" s="40">
        <v>0</v>
      </c>
      <c r="GX46" s="40">
        <v>423</v>
      </c>
      <c r="GY46" s="40">
        <v>203</v>
      </c>
      <c r="GZ46" s="34">
        <v>0</v>
      </c>
      <c r="HA46" s="40">
        <v>3</v>
      </c>
      <c r="HB46" s="40">
        <v>951246</v>
      </c>
      <c r="HC46" s="40">
        <v>7298760</v>
      </c>
      <c r="HD46" s="40">
        <v>789249</v>
      </c>
      <c r="HE46" s="40">
        <v>935118</v>
      </c>
      <c r="HF46" s="40">
        <v>210974</v>
      </c>
      <c r="HG46" s="40">
        <v>13050</v>
      </c>
      <c r="HH46" s="40">
        <v>3142</v>
      </c>
      <c r="HI46" s="40">
        <v>201420</v>
      </c>
      <c r="HJ46" s="40">
        <v>154040</v>
      </c>
      <c r="HK46" s="32">
        <v>111452</v>
      </c>
      <c r="HL46" s="32">
        <v>18223000</v>
      </c>
      <c r="HM46" s="32" t="s">
        <v>534</v>
      </c>
      <c r="HN46" s="32">
        <v>141</v>
      </c>
      <c r="HO46" s="32" t="s">
        <v>534</v>
      </c>
      <c r="HP46" s="32">
        <v>55</v>
      </c>
      <c r="HQ46" s="32" t="s">
        <v>534</v>
      </c>
      <c r="HR46" s="32">
        <v>54695</v>
      </c>
      <c r="HS46" s="32">
        <v>145301</v>
      </c>
      <c r="HT46" s="32">
        <v>52473</v>
      </c>
      <c r="HU46" s="32">
        <v>1100</v>
      </c>
      <c r="HV46" s="45">
        <v>40.270000000000003</v>
      </c>
      <c r="HW46" s="32">
        <v>450831</v>
      </c>
      <c r="HX46" s="45" t="s">
        <v>534</v>
      </c>
      <c r="HY46" s="45">
        <v>12.9</v>
      </c>
      <c r="HZ46" s="45">
        <v>12.9</v>
      </c>
      <c r="IA46" s="40">
        <v>1184</v>
      </c>
      <c r="IB46" s="40">
        <v>1182.8</v>
      </c>
      <c r="IC46" s="40">
        <v>39028</v>
      </c>
      <c r="ID46" s="42">
        <v>95.1</v>
      </c>
      <c r="IE46" s="42" t="s">
        <v>632</v>
      </c>
      <c r="IF46" s="42">
        <v>84.9</v>
      </c>
      <c r="IG46" s="42" t="s">
        <v>632</v>
      </c>
      <c r="IH46" s="42" t="s">
        <v>632</v>
      </c>
      <c r="II46" s="144" t="s">
        <v>1081</v>
      </c>
      <c r="IJ46" s="144" t="s">
        <v>1081</v>
      </c>
      <c r="IK46" s="42">
        <v>77.3</v>
      </c>
      <c r="IL46" s="122">
        <v>0.87</v>
      </c>
      <c r="IM46" s="99">
        <v>94.4</v>
      </c>
      <c r="IN46" s="123">
        <v>7.1</v>
      </c>
      <c r="IO46" s="99">
        <v>4.5999999999999996</v>
      </c>
      <c r="IP46" s="36">
        <v>156427168</v>
      </c>
      <c r="IQ46" s="124">
        <v>63.2</v>
      </c>
      <c r="IR46" s="124">
        <v>57.7</v>
      </c>
      <c r="IS46" s="62" t="s">
        <v>534</v>
      </c>
      <c r="IT46" s="62" t="s">
        <v>534</v>
      </c>
      <c r="IU46" s="124">
        <v>43</v>
      </c>
      <c r="IV46" s="144" t="s">
        <v>1081</v>
      </c>
      <c r="IW46" s="36">
        <v>3601</v>
      </c>
      <c r="IX46" s="144" t="s">
        <v>1081</v>
      </c>
      <c r="IY46" s="124">
        <v>29.7</v>
      </c>
      <c r="IZ46" s="98">
        <v>102762</v>
      </c>
      <c r="JA46" s="98">
        <v>1356</v>
      </c>
      <c r="JB46" s="98">
        <v>1739</v>
      </c>
      <c r="JC46" s="98">
        <v>8511</v>
      </c>
      <c r="JD46" s="98">
        <v>10498</v>
      </c>
      <c r="JE46" s="98">
        <v>10524</v>
      </c>
      <c r="JF46" s="98">
        <v>11941</v>
      </c>
      <c r="JG46" s="98">
        <v>11740</v>
      </c>
      <c r="JH46" s="98">
        <v>10762</v>
      </c>
      <c r="JI46" s="98">
        <v>9021</v>
      </c>
      <c r="JJ46" s="98">
        <v>8282</v>
      </c>
      <c r="JK46" s="98">
        <v>7580</v>
      </c>
      <c r="JL46" s="98">
        <v>3547</v>
      </c>
      <c r="JM46" s="98">
        <v>1693</v>
      </c>
      <c r="JN46" s="98">
        <v>907</v>
      </c>
      <c r="JO46" s="98">
        <v>411</v>
      </c>
      <c r="JP46" s="98">
        <v>204</v>
      </c>
      <c r="JQ46" s="98">
        <v>11573</v>
      </c>
      <c r="JR46" s="98">
        <v>13166</v>
      </c>
      <c r="JS46" s="98">
        <v>13306</v>
      </c>
      <c r="JT46" s="98">
        <v>16911</v>
      </c>
      <c r="JU46" s="98">
        <v>21093</v>
      </c>
      <c r="JV46" s="98">
        <v>18885</v>
      </c>
      <c r="JW46" s="98">
        <v>15578</v>
      </c>
      <c r="JX46" s="98">
        <v>13339</v>
      </c>
      <c r="JY46" s="98">
        <v>14147</v>
      </c>
      <c r="JZ46" s="98">
        <v>16894</v>
      </c>
      <c r="KA46" s="98">
        <v>12862</v>
      </c>
      <c r="KB46" s="98">
        <v>10046</v>
      </c>
      <c r="KC46" s="98">
        <v>8544</v>
      </c>
      <c r="KD46" s="98">
        <v>6366</v>
      </c>
      <c r="KE46" s="98">
        <v>6836</v>
      </c>
    </row>
    <row r="47" spans="1:291" ht="12">
      <c r="A47" s="3">
        <v>292010</v>
      </c>
      <c r="B47" s="2" t="s">
        <v>937</v>
      </c>
      <c r="C47" s="29">
        <v>276.83999999999997</v>
      </c>
      <c r="D47" s="30">
        <v>364326</v>
      </c>
      <c r="E47" s="37">
        <v>12.2</v>
      </c>
      <c r="F47" s="37">
        <v>61.1</v>
      </c>
      <c r="G47" s="37">
        <v>26.7</v>
      </c>
      <c r="H47" s="32">
        <v>16428</v>
      </c>
      <c r="I47" s="32">
        <v>34471</v>
      </c>
      <c r="J47" s="32">
        <v>55188</v>
      </c>
      <c r="K47" s="40">
        <v>44942</v>
      </c>
      <c r="L47" s="32">
        <v>157276</v>
      </c>
      <c r="M47" s="32">
        <v>2814</v>
      </c>
      <c r="N47" s="32">
        <v>13170</v>
      </c>
      <c r="O47" s="32">
        <v>13274</v>
      </c>
      <c r="P47" s="38">
        <v>362722</v>
      </c>
      <c r="Q47" s="32">
        <v>366591</v>
      </c>
      <c r="R47" s="32">
        <v>346965</v>
      </c>
      <c r="S47" s="40">
        <v>613804</v>
      </c>
      <c r="T47" s="40">
        <v>1232245</v>
      </c>
      <c r="U47" s="40">
        <v>500361</v>
      </c>
      <c r="V47" s="40">
        <v>639629</v>
      </c>
      <c r="W47" s="40">
        <v>69</v>
      </c>
      <c r="X47" s="40">
        <v>46</v>
      </c>
      <c r="Y47" s="40">
        <v>47</v>
      </c>
      <c r="Z47" s="40">
        <v>130146</v>
      </c>
      <c r="AA47" s="29">
        <v>289.62</v>
      </c>
      <c r="AB47" s="45">
        <v>1648.38</v>
      </c>
      <c r="AC47" s="40">
        <v>2919</v>
      </c>
      <c r="AD47" s="40">
        <v>560709</v>
      </c>
      <c r="AE47" s="40">
        <v>2117</v>
      </c>
      <c r="AF47" s="40">
        <v>52</v>
      </c>
      <c r="AG47" s="40">
        <v>4167</v>
      </c>
      <c r="AH47" s="40">
        <v>47</v>
      </c>
      <c r="AI47" s="40">
        <v>16401</v>
      </c>
      <c r="AJ47" s="40">
        <v>1131</v>
      </c>
      <c r="AK47" s="40">
        <v>104</v>
      </c>
      <c r="AL47" s="40">
        <v>22</v>
      </c>
      <c r="AM47" s="40">
        <v>8387</v>
      </c>
      <c r="AN47" s="40">
        <v>596</v>
      </c>
      <c r="AO47" s="40">
        <v>7</v>
      </c>
      <c r="AP47" s="40">
        <v>351</v>
      </c>
      <c r="AQ47" s="40">
        <v>8</v>
      </c>
      <c r="AR47" s="40">
        <v>19</v>
      </c>
      <c r="AS47" s="42">
        <v>83.6</v>
      </c>
      <c r="AT47" s="40">
        <v>103.2</v>
      </c>
      <c r="AU47" s="40">
        <v>99.5</v>
      </c>
      <c r="AV47" s="40">
        <v>17</v>
      </c>
      <c r="AW47" s="40">
        <v>17</v>
      </c>
      <c r="AX47" s="40">
        <v>4</v>
      </c>
      <c r="AY47" s="40">
        <v>2</v>
      </c>
      <c r="AZ47" s="40">
        <v>2</v>
      </c>
      <c r="BA47" s="40">
        <v>2</v>
      </c>
      <c r="BB47" s="40">
        <v>0</v>
      </c>
      <c r="BC47" s="40">
        <v>11</v>
      </c>
      <c r="BD47" s="40">
        <v>19640</v>
      </c>
      <c r="BE47" s="40">
        <v>2</v>
      </c>
      <c r="BF47" s="40">
        <v>66406</v>
      </c>
      <c r="BG47" s="40">
        <v>2</v>
      </c>
      <c r="BH47" s="40">
        <v>61800</v>
      </c>
      <c r="BI47" s="40">
        <v>4</v>
      </c>
      <c r="BJ47" s="40">
        <v>1681</v>
      </c>
      <c r="BK47" s="42">
        <v>37.700000000000003</v>
      </c>
      <c r="BL47" s="40">
        <v>2</v>
      </c>
      <c r="BM47" s="40">
        <v>6</v>
      </c>
      <c r="BN47" s="40">
        <v>497</v>
      </c>
      <c r="BO47" s="40">
        <v>15516</v>
      </c>
      <c r="BP47" s="144" t="s">
        <v>1081</v>
      </c>
      <c r="BQ47" s="45">
        <v>0.95</v>
      </c>
      <c r="BR47" s="42">
        <v>32.799999999999997</v>
      </c>
      <c r="BS47" s="45">
        <v>5.95</v>
      </c>
      <c r="BT47" s="42">
        <v>57.79</v>
      </c>
      <c r="BU47" s="40">
        <v>21</v>
      </c>
      <c r="BV47" s="40">
        <v>4211</v>
      </c>
      <c r="BW47" s="40">
        <v>385</v>
      </c>
      <c r="BX47" s="40">
        <v>801</v>
      </c>
      <c r="BY47" s="40">
        <v>3341</v>
      </c>
      <c r="BZ47" s="40">
        <v>1017</v>
      </c>
      <c r="CA47" s="40">
        <v>303</v>
      </c>
      <c r="CB47" s="40">
        <v>581</v>
      </c>
      <c r="CC47" s="58">
        <v>1.26</v>
      </c>
      <c r="CD47" s="40">
        <v>0</v>
      </c>
      <c r="CE47" s="40">
        <v>4</v>
      </c>
      <c r="CF47" s="40">
        <v>89</v>
      </c>
      <c r="CG47" s="40">
        <v>4</v>
      </c>
      <c r="CH47" s="40">
        <v>1</v>
      </c>
      <c r="CI47" s="40">
        <v>150</v>
      </c>
      <c r="CJ47" s="40">
        <v>22</v>
      </c>
      <c r="CK47" s="40">
        <v>1521</v>
      </c>
      <c r="CL47" s="40">
        <v>11</v>
      </c>
      <c r="CM47" s="40">
        <v>1098</v>
      </c>
      <c r="CN47" s="40">
        <v>34</v>
      </c>
      <c r="CO47" s="40">
        <v>531</v>
      </c>
      <c r="CP47" s="40">
        <v>11</v>
      </c>
      <c r="CQ47" s="40">
        <v>118</v>
      </c>
      <c r="CR47" s="40">
        <v>10</v>
      </c>
      <c r="CS47" s="40">
        <v>243</v>
      </c>
      <c r="CT47" s="40">
        <v>11138</v>
      </c>
      <c r="CU47" s="40">
        <v>751</v>
      </c>
      <c r="CV47" s="40">
        <v>2051</v>
      </c>
      <c r="CW47" s="40">
        <v>1159329.743</v>
      </c>
      <c r="CX47" s="40">
        <v>181806.258</v>
      </c>
      <c r="CY47" s="40">
        <v>545792.91799999995</v>
      </c>
      <c r="CZ47" s="40">
        <v>97147</v>
      </c>
      <c r="DA47" s="40">
        <v>11</v>
      </c>
      <c r="DB47" s="40">
        <v>16806</v>
      </c>
      <c r="DC47" s="40">
        <v>1919</v>
      </c>
      <c r="DD47" s="40">
        <v>1444</v>
      </c>
      <c r="DE47" s="40">
        <v>146</v>
      </c>
      <c r="DF47" s="40">
        <v>2029</v>
      </c>
      <c r="DG47" s="40">
        <v>17036</v>
      </c>
      <c r="DH47" s="40">
        <v>14027</v>
      </c>
      <c r="DI47" s="40">
        <v>2310</v>
      </c>
      <c r="DJ47" s="40">
        <v>2182</v>
      </c>
      <c r="DK47" s="40">
        <v>154</v>
      </c>
      <c r="DL47" s="40">
        <v>331</v>
      </c>
      <c r="DM47" s="40">
        <v>11</v>
      </c>
      <c r="DN47" s="40">
        <v>1431</v>
      </c>
      <c r="DO47" s="40">
        <v>31</v>
      </c>
      <c r="DP47" s="40">
        <v>14474.1</v>
      </c>
      <c r="DQ47" s="40">
        <v>46</v>
      </c>
      <c r="DR47" s="40">
        <v>6403</v>
      </c>
      <c r="DS47" s="40">
        <v>5569</v>
      </c>
      <c r="DT47" s="40">
        <v>115</v>
      </c>
      <c r="DU47" s="40">
        <v>891</v>
      </c>
      <c r="DV47" s="40">
        <v>43</v>
      </c>
      <c r="DW47" s="40">
        <v>30</v>
      </c>
      <c r="DX47" s="42">
        <v>64</v>
      </c>
      <c r="DY47" s="40">
        <v>37</v>
      </c>
      <c r="DZ47" s="40">
        <v>178</v>
      </c>
      <c r="EA47" s="40">
        <v>1257</v>
      </c>
      <c r="EB47" s="40">
        <v>267</v>
      </c>
      <c r="EC47" s="40">
        <v>130</v>
      </c>
      <c r="ED47" s="40">
        <v>2578</v>
      </c>
      <c r="EE47" s="40">
        <v>2632</v>
      </c>
      <c r="EF47" s="42">
        <v>92.8</v>
      </c>
      <c r="EG47" s="42">
        <v>87.8</v>
      </c>
      <c r="EH47" s="40">
        <v>454</v>
      </c>
      <c r="EI47" s="86">
        <v>21.9</v>
      </c>
      <c r="EJ47" s="40">
        <v>92282</v>
      </c>
      <c r="EK47" s="42">
        <v>28.6</v>
      </c>
      <c r="EL47" s="40">
        <v>322915</v>
      </c>
      <c r="EM47" s="45">
        <v>4.29</v>
      </c>
      <c r="EN47" s="40">
        <v>490</v>
      </c>
      <c r="EO47" s="40">
        <v>89</v>
      </c>
      <c r="EP47" s="60">
        <v>4830</v>
      </c>
      <c r="EQ47" s="40">
        <v>89</v>
      </c>
      <c r="ER47" s="40">
        <v>1040</v>
      </c>
      <c r="ES47" s="40">
        <v>100</v>
      </c>
      <c r="ET47" s="32">
        <v>109108</v>
      </c>
      <c r="EU47" s="40">
        <v>13163</v>
      </c>
      <c r="EV47" s="40">
        <v>1213</v>
      </c>
      <c r="EW47" s="40">
        <v>95945</v>
      </c>
      <c r="EX47" s="40">
        <v>82725</v>
      </c>
      <c r="EY47" s="40">
        <v>5276</v>
      </c>
      <c r="EZ47" s="40">
        <v>7944</v>
      </c>
      <c r="FA47" s="40" t="s">
        <v>534</v>
      </c>
      <c r="FB47" s="42">
        <v>8.1</v>
      </c>
      <c r="FC47" s="40">
        <v>538</v>
      </c>
      <c r="FD47" s="42">
        <v>20.2</v>
      </c>
      <c r="FE47" s="40">
        <v>15662</v>
      </c>
      <c r="FF47" s="40">
        <v>0</v>
      </c>
      <c r="FG47" s="40">
        <v>32</v>
      </c>
      <c r="FH47" s="40">
        <v>811</v>
      </c>
      <c r="FI47" s="62">
        <v>13</v>
      </c>
      <c r="FJ47" s="62">
        <v>407</v>
      </c>
      <c r="FK47" s="45">
        <v>65.23</v>
      </c>
      <c r="FL47" s="42">
        <v>99.8</v>
      </c>
      <c r="FM47" s="42">
        <v>90.8</v>
      </c>
      <c r="FN47" s="42">
        <v>91.1</v>
      </c>
      <c r="FO47" s="42">
        <v>41.7</v>
      </c>
      <c r="FP47" s="40">
        <v>121</v>
      </c>
      <c r="FQ47" s="40">
        <v>11</v>
      </c>
      <c r="FR47" s="40">
        <v>95</v>
      </c>
      <c r="FS47" s="40">
        <v>1194</v>
      </c>
      <c r="FT47" s="40">
        <v>3</v>
      </c>
      <c r="FU47" s="40">
        <v>3444</v>
      </c>
      <c r="FV47" s="40">
        <v>2104</v>
      </c>
      <c r="FW47" s="40">
        <v>5</v>
      </c>
      <c r="FX47" s="40">
        <v>13795100</v>
      </c>
      <c r="FY47" s="40">
        <v>4266</v>
      </c>
      <c r="FZ47" s="40" t="s">
        <v>534</v>
      </c>
      <c r="GA47" s="40" t="s">
        <v>534</v>
      </c>
      <c r="GB47" s="40">
        <v>11772</v>
      </c>
      <c r="GC47" s="40">
        <v>13</v>
      </c>
      <c r="GD47" s="40">
        <v>1309</v>
      </c>
      <c r="GE47" s="40">
        <v>10450</v>
      </c>
      <c r="GF47" s="40">
        <v>118826</v>
      </c>
      <c r="GG47" s="40">
        <v>113</v>
      </c>
      <c r="GH47" s="40">
        <v>13239</v>
      </c>
      <c r="GI47" s="40">
        <v>105474</v>
      </c>
      <c r="GJ47" s="40">
        <v>348</v>
      </c>
      <c r="GK47" s="40">
        <v>2868</v>
      </c>
      <c r="GL47" s="40">
        <v>201452</v>
      </c>
      <c r="GM47" s="40">
        <v>1759</v>
      </c>
      <c r="GN47" s="40">
        <v>14780</v>
      </c>
      <c r="GO47" s="40">
        <v>289177</v>
      </c>
      <c r="GP47" s="40">
        <v>234</v>
      </c>
      <c r="GQ47" s="40">
        <v>5642</v>
      </c>
      <c r="GR47" s="39">
        <v>173227.91</v>
      </c>
      <c r="GS47" s="102">
        <v>233</v>
      </c>
      <c r="GT47" s="40">
        <v>5642</v>
      </c>
      <c r="GU47" s="40">
        <v>173228</v>
      </c>
      <c r="GV47" s="59">
        <v>42.62</v>
      </c>
      <c r="GW47" s="40">
        <v>964</v>
      </c>
      <c r="GX47" s="40">
        <v>3707</v>
      </c>
      <c r="GY47" s="40">
        <v>2169</v>
      </c>
      <c r="GZ47" s="34">
        <v>133</v>
      </c>
      <c r="HA47" s="40">
        <v>62</v>
      </c>
      <c r="HB47" s="40">
        <v>1541075</v>
      </c>
      <c r="HC47" s="40">
        <v>9646351</v>
      </c>
      <c r="HD47" s="40">
        <v>966569</v>
      </c>
      <c r="HE47" s="40">
        <v>1416926</v>
      </c>
      <c r="HF47" s="40">
        <v>258382</v>
      </c>
      <c r="HG47" s="40">
        <v>3274</v>
      </c>
      <c r="HH47" s="40">
        <v>4764</v>
      </c>
      <c r="HI47" s="40">
        <v>161931</v>
      </c>
      <c r="HJ47" s="40">
        <v>87416</v>
      </c>
      <c r="HK47" s="32">
        <v>62788</v>
      </c>
      <c r="HL47" s="32">
        <v>31099577</v>
      </c>
      <c r="HM47" s="32">
        <v>0</v>
      </c>
      <c r="HN47" s="32">
        <v>321</v>
      </c>
      <c r="HO47" s="32">
        <v>0</v>
      </c>
      <c r="HP47" s="32">
        <v>103</v>
      </c>
      <c r="HQ47" s="32">
        <v>0</v>
      </c>
      <c r="HR47" s="32">
        <v>29905</v>
      </c>
      <c r="HS47" s="32">
        <v>153634</v>
      </c>
      <c r="HT47" s="32">
        <v>2200</v>
      </c>
      <c r="HU47" s="32">
        <v>0</v>
      </c>
      <c r="HV47" s="45">
        <v>45.96</v>
      </c>
      <c r="HW47" s="32">
        <v>308995</v>
      </c>
      <c r="HX47" s="64">
        <v>0.4</v>
      </c>
      <c r="HY47" s="45">
        <v>1.8</v>
      </c>
      <c r="HZ47" s="45">
        <v>1.8</v>
      </c>
      <c r="IA47" s="40">
        <v>778.74</v>
      </c>
      <c r="IB47" s="40">
        <v>765.24</v>
      </c>
      <c r="IC47" s="40">
        <v>24138</v>
      </c>
      <c r="ID47" s="42">
        <v>95.1</v>
      </c>
      <c r="IE47" s="42" t="s">
        <v>632</v>
      </c>
      <c r="IF47" s="42">
        <v>83.7</v>
      </c>
      <c r="IG47" s="42" t="s">
        <v>632</v>
      </c>
      <c r="IH47" s="42" t="s">
        <v>632</v>
      </c>
      <c r="II47" s="144" t="s">
        <v>1081</v>
      </c>
      <c r="IJ47" s="144" t="s">
        <v>1081</v>
      </c>
      <c r="IK47" s="42">
        <v>79.099999999999994</v>
      </c>
      <c r="IL47" s="122">
        <v>0.74399999999999999</v>
      </c>
      <c r="IM47" s="99">
        <v>97.5</v>
      </c>
      <c r="IN47" s="123">
        <v>13.4</v>
      </c>
      <c r="IO47" s="99">
        <v>0.7</v>
      </c>
      <c r="IP47" s="36">
        <v>217072418</v>
      </c>
      <c r="IQ47" s="124">
        <v>46.7</v>
      </c>
      <c r="IR47" s="124">
        <v>61.8</v>
      </c>
      <c r="IS47" s="62" t="s">
        <v>534</v>
      </c>
      <c r="IT47" s="62" t="s">
        <v>534</v>
      </c>
      <c r="IU47" s="124">
        <v>188.1</v>
      </c>
      <c r="IV47" s="144" t="s">
        <v>1081</v>
      </c>
      <c r="IW47" s="36">
        <v>2864</v>
      </c>
      <c r="IX47" s="144" t="s">
        <v>1081</v>
      </c>
      <c r="IY47" s="124">
        <v>33.6</v>
      </c>
      <c r="IZ47" s="98">
        <v>73575</v>
      </c>
      <c r="JA47" s="98">
        <v>1720</v>
      </c>
      <c r="JB47" s="98">
        <v>1449</v>
      </c>
      <c r="JC47" s="98">
        <v>6551</v>
      </c>
      <c r="JD47" s="98">
        <v>7442</v>
      </c>
      <c r="JE47" s="98">
        <v>6802</v>
      </c>
      <c r="JF47" s="98">
        <v>7845</v>
      </c>
      <c r="JG47" s="98">
        <v>8139</v>
      </c>
      <c r="JH47" s="98">
        <v>8012</v>
      </c>
      <c r="JI47" s="98">
        <v>7190</v>
      </c>
      <c r="JJ47" s="98">
        <v>7020</v>
      </c>
      <c r="JK47" s="98">
        <v>6038</v>
      </c>
      <c r="JL47" s="98">
        <v>2966</v>
      </c>
      <c r="JM47" s="98">
        <v>1429</v>
      </c>
      <c r="JN47" s="98">
        <v>749</v>
      </c>
      <c r="JO47" s="98">
        <v>393</v>
      </c>
      <c r="JP47" s="98">
        <v>204</v>
      </c>
      <c r="JQ47" s="98">
        <v>8760</v>
      </c>
      <c r="JR47" s="98">
        <v>9981</v>
      </c>
      <c r="JS47" s="98">
        <v>9395</v>
      </c>
      <c r="JT47" s="98">
        <v>10257</v>
      </c>
      <c r="JU47" s="98">
        <v>13083</v>
      </c>
      <c r="JV47" s="98">
        <v>12457</v>
      </c>
      <c r="JW47" s="98">
        <v>11672</v>
      </c>
      <c r="JX47" s="98">
        <v>10997</v>
      </c>
      <c r="JY47" s="98">
        <v>12894</v>
      </c>
      <c r="JZ47" s="98">
        <v>15414</v>
      </c>
      <c r="KA47" s="98">
        <v>12403</v>
      </c>
      <c r="KB47" s="98">
        <v>9207</v>
      </c>
      <c r="KC47" s="98">
        <v>7767</v>
      </c>
      <c r="KD47" s="98">
        <v>6259</v>
      </c>
      <c r="KE47" s="98">
        <v>6928</v>
      </c>
    </row>
    <row r="48" spans="1:291" ht="12">
      <c r="A48" s="3">
        <v>302015</v>
      </c>
      <c r="B48" s="2" t="s">
        <v>938</v>
      </c>
      <c r="C48" s="29">
        <v>210.31</v>
      </c>
      <c r="D48" s="30">
        <v>378149</v>
      </c>
      <c r="E48" s="37">
        <v>12.5</v>
      </c>
      <c r="F48" s="37">
        <v>60.1</v>
      </c>
      <c r="G48" s="37">
        <v>27.4</v>
      </c>
      <c r="H48" s="32">
        <v>18102</v>
      </c>
      <c r="I48" s="32">
        <v>36789</v>
      </c>
      <c r="J48" s="32">
        <v>57991</v>
      </c>
      <c r="K48" s="40">
        <v>49709</v>
      </c>
      <c r="L48" s="32">
        <v>170799</v>
      </c>
      <c r="M48" s="32">
        <v>3233</v>
      </c>
      <c r="N48" s="32">
        <v>8951</v>
      </c>
      <c r="O48" s="32">
        <v>9000</v>
      </c>
      <c r="P48" s="38">
        <v>364830</v>
      </c>
      <c r="Q48" s="40">
        <v>370364</v>
      </c>
      <c r="R48" s="40">
        <v>386753</v>
      </c>
      <c r="S48" s="40">
        <v>750124</v>
      </c>
      <c r="T48" s="40">
        <v>682654</v>
      </c>
      <c r="U48" s="40">
        <v>218856</v>
      </c>
      <c r="V48" s="40">
        <v>440030</v>
      </c>
      <c r="W48" s="40">
        <v>5</v>
      </c>
      <c r="X48" s="40">
        <v>70</v>
      </c>
      <c r="Y48" s="40">
        <v>53</v>
      </c>
      <c r="Z48" s="40" t="s">
        <v>534</v>
      </c>
      <c r="AA48" s="29">
        <v>8028</v>
      </c>
      <c r="AB48" s="45">
        <v>3065</v>
      </c>
      <c r="AC48" s="40">
        <v>1406</v>
      </c>
      <c r="AD48" s="40">
        <v>236401</v>
      </c>
      <c r="AE48" s="40">
        <v>1406</v>
      </c>
      <c r="AF48" s="40">
        <v>34</v>
      </c>
      <c r="AG48" s="40">
        <v>4289</v>
      </c>
      <c r="AH48" s="40">
        <v>57</v>
      </c>
      <c r="AI48" s="40">
        <v>17607</v>
      </c>
      <c r="AJ48" s="40">
        <v>1117</v>
      </c>
      <c r="AK48" s="40">
        <v>104</v>
      </c>
      <c r="AL48" s="40">
        <v>19</v>
      </c>
      <c r="AM48" s="40">
        <v>8546</v>
      </c>
      <c r="AN48" s="40">
        <v>572</v>
      </c>
      <c r="AO48" s="40">
        <v>1</v>
      </c>
      <c r="AP48" s="40">
        <v>418</v>
      </c>
      <c r="AQ48" s="40">
        <v>7</v>
      </c>
      <c r="AR48" s="40">
        <v>11</v>
      </c>
      <c r="AS48" s="42">
        <v>99.3</v>
      </c>
      <c r="AT48" s="40">
        <v>106.5</v>
      </c>
      <c r="AU48" s="40">
        <v>110.9</v>
      </c>
      <c r="AV48" s="40">
        <v>10</v>
      </c>
      <c r="AW48" s="40">
        <v>10</v>
      </c>
      <c r="AX48" s="40">
        <v>7</v>
      </c>
      <c r="AY48" s="40">
        <v>2</v>
      </c>
      <c r="AZ48" s="40">
        <v>2</v>
      </c>
      <c r="BA48" s="40">
        <v>2</v>
      </c>
      <c r="BB48" s="40">
        <v>1</v>
      </c>
      <c r="BC48" s="40">
        <v>4</v>
      </c>
      <c r="BD48" s="40">
        <v>11860</v>
      </c>
      <c r="BE48" s="40">
        <v>1</v>
      </c>
      <c r="BF48" s="40">
        <v>14300</v>
      </c>
      <c r="BG48" s="40">
        <v>6</v>
      </c>
      <c r="BH48" s="40">
        <v>129208</v>
      </c>
      <c r="BI48" s="40">
        <v>1</v>
      </c>
      <c r="BJ48" s="40">
        <v>415</v>
      </c>
      <c r="BK48" s="42">
        <v>47.1</v>
      </c>
      <c r="BL48" s="40">
        <v>1</v>
      </c>
      <c r="BM48" s="40">
        <v>2</v>
      </c>
      <c r="BN48" s="40">
        <v>437</v>
      </c>
      <c r="BO48" s="40">
        <v>6504</v>
      </c>
      <c r="BP48" s="144" t="s">
        <v>1081</v>
      </c>
      <c r="BQ48" s="45">
        <v>0.7</v>
      </c>
      <c r="BR48" s="42">
        <v>31.7</v>
      </c>
      <c r="BS48" s="45">
        <v>6.64</v>
      </c>
      <c r="BT48" s="42">
        <v>57.72</v>
      </c>
      <c r="BU48" s="40">
        <v>39</v>
      </c>
      <c r="BV48" s="40">
        <v>6517</v>
      </c>
      <c r="BW48" s="40">
        <v>462</v>
      </c>
      <c r="BX48" s="40">
        <v>1524</v>
      </c>
      <c r="BY48" s="40">
        <v>4332</v>
      </c>
      <c r="BZ48" s="40">
        <v>1211</v>
      </c>
      <c r="CA48" s="40">
        <v>321</v>
      </c>
      <c r="CB48" s="40">
        <v>809</v>
      </c>
      <c r="CC48" s="58">
        <v>1.43</v>
      </c>
      <c r="CD48" s="40" t="s">
        <v>534</v>
      </c>
      <c r="CE48" s="40">
        <v>1</v>
      </c>
      <c r="CF48" s="40">
        <v>4</v>
      </c>
      <c r="CG48" s="40" t="s">
        <v>534</v>
      </c>
      <c r="CH48" s="40">
        <v>3</v>
      </c>
      <c r="CI48" s="40">
        <v>210</v>
      </c>
      <c r="CJ48" s="40">
        <v>28</v>
      </c>
      <c r="CK48" s="40">
        <v>1542</v>
      </c>
      <c r="CL48" s="40">
        <v>13</v>
      </c>
      <c r="CM48" s="40">
        <v>1069</v>
      </c>
      <c r="CN48" s="40">
        <v>50</v>
      </c>
      <c r="CO48" s="40">
        <v>771</v>
      </c>
      <c r="CP48" s="40">
        <v>21</v>
      </c>
      <c r="CQ48" s="40">
        <v>212</v>
      </c>
      <c r="CR48" s="40">
        <v>18</v>
      </c>
      <c r="CS48" s="40">
        <v>450</v>
      </c>
      <c r="CT48" s="40">
        <v>15827</v>
      </c>
      <c r="CU48" s="40">
        <v>1573</v>
      </c>
      <c r="CV48" s="40">
        <v>2359</v>
      </c>
      <c r="CW48" s="40">
        <v>1661165.247</v>
      </c>
      <c r="CX48" s="40">
        <v>351724.83</v>
      </c>
      <c r="CY48" s="40">
        <v>616402.66799999995</v>
      </c>
      <c r="CZ48" s="40">
        <v>103500</v>
      </c>
      <c r="DA48" s="40">
        <v>8</v>
      </c>
      <c r="DB48" s="40">
        <v>24041</v>
      </c>
      <c r="DC48" s="40">
        <v>2676</v>
      </c>
      <c r="DD48" s="40">
        <v>2488</v>
      </c>
      <c r="DE48" s="40">
        <v>40</v>
      </c>
      <c r="DF48" s="40">
        <v>601</v>
      </c>
      <c r="DG48" s="40">
        <v>17109</v>
      </c>
      <c r="DH48" s="40">
        <v>17545</v>
      </c>
      <c r="DI48" s="40">
        <v>3076</v>
      </c>
      <c r="DJ48" s="40">
        <v>1906</v>
      </c>
      <c r="DK48" s="40">
        <v>224</v>
      </c>
      <c r="DL48" s="40">
        <v>418</v>
      </c>
      <c r="DM48" s="40">
        <v>17</v>
      </c>
      <c r="DN48" s="40">
        <v>1643</v>
      </c>
      <c r="DO48" s="40">
        <v>9</v>
      </c>
      <c r="DP48" s="40">
        <v>15632.5</v>
      </c>
      <c r="DQ48" s="40">
        <v>58</v>
      </c>
      <c r="DR48" s="40">
        <v>7264</v>
      </c>
      <c r="DS48" s="40">
        <v>6643</v>
      </c>
      <c r="DT48" s="40">
        <v>5</v>
      </c>
      <c r="DU48" s="40">
        <v>708</v>
      </c>
      <c r="DV48" s="40">
        <v>48</v>
      </c>
      <c r="DW48" s="40">
        <v>36</v>
      </c>
      <c r="DX48" s="42">
        <v>26.8</v>
      </c>
      <c r="DY48" s="40">
        <v>58</v>
      </c>
      <c r="DZ48" s="40">
        <v>42</v>
      </c>
      <c r="EA48" s="40">
        <v>720</v>
      </c>
      <c r="EB48" s="40">
        <v>361</v>
      </c>
      <c r="EC48" s="40">
        <v>84</v>
      </c>
      <c r="ED48" s="40">
        <v>1999</v>
      </c>
      <c r="EE48" s="40">
        <v>3077</v>
      </c>
      <c r="EF48" s="42">
        <v>95.3</v>
      </c>
      <c r="EG48" s="42">
        <v>91.4</v>
      </c>
      <c r="EH48" s="40">
        <v>297</v>
      </c>
      <c r="EI48" s="86">
        <v>24.4</v>
      </c>
      <c r="EJ48" s="40">
        <v>102000</v>
      </c>
      <c r="EK48" s="42">
        <v>35.700000000000003</v>
      </c>
      <c r="EL48" s="40">
        <v>346902</v>
      </c>
      <c r="EM48" s="45">
        <v>1.07</v>
      </c>
      <c r="EN48" s="40">
        <v>229</v>
      </c>
      <c r="EO48" s="40">
        <v>75</v>
      </c>
      <c r="EP48" s="60">
        <v>3410</v>
      </c>
      <c r="EQ48" s="40">
        <v>122</v>
      </c>
      <c r="ER48" s="40">
        <v>2657</v>
      </c>
      <c r="ES48" s="42">
        <v>78</v>
      </c>
      <c r="ET48" s="32">
        <v>162689</v>
      </c>
      <c r="EU48" s="40">
        <v>52027</v>
      </c>
      <c r="EV48" s="40">
        <v>0</v>
      </c>
      <c r="EW48" s="40">
        <v>110151.56</v>
      </c>
      <c r="EX48" s="40" t="s">
        <v>534</v>
      </c>
      <c r="EY48" s="40">
        <v>11724</v>
      </c>
      <c r="EZ48" s="40">
        <v>1983</v>
      </c>
      <c r="FA48" s="40">
        <v>510</v>
      </c>
      <c r="FB48" s="42">
        <v>9</v>
      </c>
      <c r="FC48" s="40">
        <v>96</v>
      </c>
      <c r="FD48" s="42">
        <v>6.6</v>
      </c>
      <c r="FE48" s="40">
        <v>10761</v>
      </c>
      <c r="FF48" s="40">
        <v>5</v>
      </c>
      <c r="FG48" s="40">
        <v>41</v>
      </c>
      <c r="FH48" s="40">
        <v>161</v>
      </c>
      <c r="FI48" s="62">
        <v>43</v>
      </c>
      <c r="FJ48" s="62">
        <v>1189</v>
      </c>
      <c r="FK48" s="45">
        <v>67.209999999999994</v>
      </c>
      <c r="FL48" s="42">
        <v>98.4</v>
      </c>
      <c r="FM48" s="42">
        <v>83</v>
      </c>
      <c r="FN48" s="42">
        <v>37.4</v>
      </c>
      <c r="FO48" s="42">
        <v>41.5</v>
      </c>
      <c r="FP48" s="40">
        <v>114</v>
      </c>
      <c r="FQ48" s="40">
        <v>11</v>
      </c>
      <c r="FR48" s="40">
        <v>91</v>
      </c>
      <c r="FS48" s="40">
        <v>2023</v>
      </c>
      <c r="FT48" s="40">
        <v>17</v>
      </c>
      <c r="FU48" s="40">
        <v>4269</v>
      </c>
      <c r="FV48" s="40">
        <v>960</v>
      </c>
      <c r="FW48" s="40">
        <v>3</v>
      </c>
      <c r="FX48" s="40">
        <v>6100661</v>
      </c>
      <c r="FY48" s="40">
        <v>3541</v>
      </c>
      <c r="FZ48" s="40">
        <v>15338718</v>
      </c>
      <c r="GA48" s="40">
        <v>12462907</v>
      </c>
      <c r="GB48" s="40">
        <v>16441</v>
      </c>
      <c r="GC48" s="40">
        <v>19</v>
      </c>
      <c r="GD48" s="40">
        <v>2713</v>
      </c>
      <c r="GE48" s="40">
        <v>13709</v>
      </c>
      <c r="GF48" s="40">
        <v>160120</v>
      </c>
      <c r="GG48" s="40">
        <v>340</v>
      </c>
      <c r="GH48" s="40">
        <v>38504</v>
      </c>
      <c r="GI48" s="40">
        <v>121276</v>
      </c>
      <c r="GJ48" s="40">
        <v>847</v>
      </c>
      <c r="GK48" s="40">
        <v>7580</v>
      </c>
      <c r="GL48" s="40">
        <v>573191</v>
      </c>
      <c r="GM48" s="40">
        <v>2446</v>
      </c>
      <c r="GN48" s="40">
        <v>16342</v>
      </c>
      <c r="GO48" s="40">
        <v>325801</v>
      </c>
      <c r="GP48" s="40">
        <v>684</v>
      </c>
      <c r="GQ48" s="40">
        <v>22059</v>
      </c>
      <c r="GR48" s="39">
        <v>1499710.17</v>
      </c>
      <c r="GS48" s="40">
        <v>677</v>
      </c>
      <c r="GT48" s="40">
        <v>14820</v>
      </c>
      <c r="GU48" s="40">
        <v>430174</v>
      </c>
      <c r="GV48" s="45">
        <v>35.659999999999997</v>
      </c>
      <c r="GW48" s="40">
        <v>2875</v>
      </c>
      <c r="GX48" s="40">
        <v>4093</v>
      </c>
      <c r="GY48" s="40">
        <v>2500</v>
      </c>
      <c r="GZ48" s="34">
        <v>311</v>
      </c>
      <c r="HA48" s="40" t="s">
        <v>534</v>
      </c>
      <c r="HB48" s="40">
        <v>1091678</v>
      </c>
      <c r="HC48" s="40">
        <v>5786236</v>
      </c>
      <c r="HD48" s="40">
        <v>643253</v>
      </c>
      <c r="HE48" s="40">
        <v>1058026</v>
      </c>
      <c r="HF48" s="40">
        <v>130278</v>
      </c>
      <c r="HG48" s="40">
        <v>3212</v>
      </c>
      <c r="HH48" s="40">
        <v>1580</v>
      </c>
      <c r="HI48" s="40">
        <v>192380</v>
      </c>
      <c r="HJ48" s="40">
        <v>113980</v>
      </c>
      <c r="HK48" s="32">
        <v>19458</v>
      </c>
      <c r="HL48" s="32">
        <v>8313714</v>
      </c>
      <c r="HM48" s="32" t="s">
        <v>534</v>
      </c>
      <c r="HN48" s="32">
        <v>95</v>
      </c>
      <c r="HO48" s="32" t="s">
        <v>534</v>
      </c>
      <c r="HP48" s="32">
        <v>42</v>
      </c>
      <c r="HQ48" s="32" t="s">
        <v>534</v>
      </c>
      <c r="HR48" s="32">
        <v>29854</v>
      </c>
      <c r="HS48" s="32">
        <v>189943</v>
      </c>
      <c r="HT48" s="32" t="s">
        <v>534</v>
      </c>
      <c r="HU48" s="32" t="s">
        <v>534</v>
      </c>
      <c r="HV48" s="45">
        <v>62.84</v>
      </c>
      <c r="HW48" s="32">
        <v>284227</v>
      </c>
      <c r="HX48" s="45" t="s">
        <v>534</v>
      </c>
      <c r="HY48" s="45">
        <v>2.7</v>
      </c>
      <c r="HZ48" s="45">
        <v>0.6</v>
      </c>
      <c r="IA48" s="40">
        <v>145.5</v>
      </c>
      <c r="IB48" s="40">
        <v>143.80000000000001</v>
      </c>
      <c r="IC48" s="40" t="s">
        <v>534</v>
      </c>
      <c r="ID48" s="42">
        <v>93.4</v>
      </c>
      <c r="IE48" s="42" t="s">
        <v>632</v>
      </c>
      <c r="IF48" s="42">
        <v>79.599999999999994</v>
      </c>
      <c r="IG48" s="42" t="s">
        <v>632</v>
      </c>
      <c r="IH48" s="42" t="s">
        <v>632</v>
      </c>
      <c r="II48" s="144" t="s">
        <v>1081</v>
      </c>
      <c r="IJ48" s="144" t="s">
        <v>1081</v>
      </c>
      <c r="IK48" s="42">
        <v>81.5</v>
      </c>
      <c r="IL48" s="122">
        <v>0.78800000000000003</v>
      </c>
      <c r="IM48" s="99">
        <v>94.7</v>
      </c>
      <c r="IN48" s="123">
        <v>11.3</v>
      </c>
      <c r="IO48" s="99">
        <v>1.99</v>
      </c>
      <c r="IP48" s="36">
        <v>162675868</v>
      </c>
      <c r="IQ48" s="124">
        <v>46.6</v>
      </c>
      <c r="IR48" s="124">
        <v>56.2</v>
      </c>
      <c r="IS48" s="62" t="s">
        <v>534</v>
      </c>
      <c r="IT48" s="62" t="s">
        <v>534</v>
      </c>
      <c r="IU48" s="124">
        <v>128.30000000000001</v>
      </c>
      <c r="IV48" s="144" t="s">
        <v>1081</v>
      </c>
      <c r="IW48" s="36">
        <v>2983</v>
      </c>
      <c r="IX48" s="144" t="s">
        <v>1081</v>
      </c>
      <c r="IY48" s="124">
        <v>28.1</v>
      </c>
      <c r="IZ48" s="98">
        <v>70277</v>
      </c>
      <c r="JA48" s="98">
        <v>933</v>
      </c>
      <c r="JB48" s="98">
        <v>1331</v>
      </c>
      <c r="JC48" s="98">
        <v>5728</v>
      </c>
      <c r="JD48" s="98">
        <v>6955</v>
      </c>
      <c r="JE48" s="98">
        <v>6706</v>
      </c>
      <c r="JF48" s="98">
        <v>8618</v>
      </c>
      <c r="JG48" s="98">
        <v>8480</v>
      </c>
      <c r="JH48" s="98">
        <v>8465</v>
      </c>
      <c r="JI48" s="98">
        <v>7373</v>
      </c>
      <c r="JJ48" s="98">
        <v>7243</v>
      </c>
      <c r="JK48" s="98">
        <v>6592</v>
      </c>
      <c r="JL48" s="98">
        <v>3421</v>
      </c>
      <c r="JM48" s="98">
        <v>1629</v>
      </c>
      <c r="JN48" s="98">
        <v>915</v>
      </c>
      <c r="JO48" s="98">
        <v>467</v>
      </c>
      <c r="JP48" s="98">
        <v>213</v>
      </c>
      <c r="JQ48" s="98">
        <v>7848</v>
      </c>
      <c r="JR48" s="98">
        <v>8102</v>
      </c>
      <c r="JS48" s="98">
        <v>9166</v>
      </c>
      <c r="JT48" s="98">
        <v>10351</v>
      </c>
      <c r="JU48" s="98">
        <v>13298</v>
      </c>
      <c r="JV48" s="98">
        <v>12323</v>
      </c>
      <c r="JW48" s="98">
        <v>11821</v>
      </c>
      <c r="JX48" s="98">
        <v>10912</v>
      </c>
      <c r="JY48" s="98">
        <v>12444</v>
      </c>
      <c r="JZ48" s="98">
        <v>15540</v>
      </c>
      <c r="KA48" s="98">
        <v>13335</v>
      </c>
      <c r="KB48" s="98">
        <v>11135</v>
      </c>
      <c r="KC48" s="98">
        <v>10144</v>
      </c>
      <c r="KD48" s="98">
        <v>7956</v>
      </c>
      <c r="KE48" s="98">
        <v>8232</v>
      </c>
    </row>
    <row r="49" spans="1:291" ht="12">
      <c r="A49" s="3">
        <v>312011</v>
      </c>
      <c r="B49" s="2" t="s">
        <v>988</v>
      </c>
      <c r="C49" s="147" t="s">
        <v>616</v>
      </c>
      <c r="D49" s="147" t="s">
        <v>616</v>
      </c>
      <c r="E49" s="147" t="s">
        <v>616</v>
      </c>
      <c r="F49" s="147" t="s">
        <v>616</v>
      </c>
      <c r="G49" s="147" t="s">
        <v>616</v>
      </c>
      <c r="H49" s="147" t="s">
        <v>616</v>
      </c>
      <c r="I49" s="147" t="s">
        <v>616</v>
      </c>
      <c r="J49" s="147" t="s">
        <v>616</v>
      </c>
      <c r="K49" s="147" t="s">
        <v>616</v>
      </c>
      <c r="L49" s="147" t="s">
        <v>616</v>
      </c>
      <c r="M49" s="147" t="s">
        <v>616</v>
      </c>
      <c r="N49" s="147" t="s">
        <v>616</v>
      </c>
      <c r="O49" s="147" t="s">
        <v>616</v>
      </c>
      <c r="P49" s="147" t="s">
        <v>616</v>
      </c>
      <c r="Q49" s="147" t="s">
        <v>616</v>
      </c>
      <c r="R49" s="147" t="s">
        <v>616</v>
      </c>
      <c r="S49" s="147" t="s">
        <v>616</v>
      </c>
      <c r="T49" s="147" t="s">
        <v>616</v>
      </c>
      <c r="U49" s="147" t="s">
        <v>616</v>
      </c>
      <c r="V49" s="147" t="s">
        <v>616</v>
      </c>
      <c r="W49" s="147" t="s">
        <v>616</v>
      </c>
      <c r="X49" s="147" t="s">
        <v>616</v>
      </c>
      <c r="Y49" s="147" t="s">
        <v>616</v>
      </c>
      <c r="Z49" s="147" t="s">
        <v>616</v>
      </c>
      <c r="AA49" s="147" t="s">
        <v>616</v>
      </c>
      <c r="AB49" s="147" t="s">
        <v>616</v>
      </c>
      <c r="AC49" s="147" t="s">
        <v>616</v>
      </c>
      <c r="AD49" s="147" t="s">
        <v>616</v>
      </c>
      <c r="AE49" s="147" t="s">
        <v>616</v>
      </c>
      <c r="AF49" s="147" t="s">
        <v>616</v>
      </c>
      <c r="AG49" s="147" t="s">
        <v>616</v>
      </c>
      <c r="AH49" s="147" t="s">
        <v>616</v>
      </c>
      <c r="AI49" s="147" t="s">
        <v>616</v>
      </c>
      <c r="AJ49" s="147" t="s">
        <v>616</v>
      </c>
      <c r="AK49" s="147" t="s">
        <v>616</v>
      </c>
      <c r="AL49" s="147" t="s">
        <v>616</v>
      </c>
      <c r="AM49" s="147" t="s">
        <v>616</v>
      </c>
      <c r="AN49" s="147" t="s">
        <v>616</v>
      </c>
      <c r="AO49" s="147" t="s">
        <v>616</v>
      </c>
      <c r="AP49" s="147" t="s">
        <v>616</v>
      </c>
      <c r="AQ49" s="147" t="s">
        <v>616</v>
      </c>
      <c r="AR49" s="147" t="s">
        <v>616</v>
      </c>
      <c r="AS49" s="147" t="s">
        <v>616</v>
      </c>
      <c r="AT49" s="147" t="s">
        <v>616</v>
      </c>
      <c r="AU49" s="147" t="s">
        <v>616</v>
      </c>
      <c r="AV49" s="147" t="s">
        <v>616</v>
      </c>
      <c r="AW49" s="147" t="s">
        <v>616</v>
      </c>
      <c r="AX49" s="147" t="s">
        <v>616</v>
      </c>
      <c r="AY49" s="147" t="s">
        <v>616</v>
      </c>
      <c r="AZ49" s="147" t="s">
        <v>616</v>
      </c>
      <c r="BA49" s="147" t="s">
        <v>616</v>
      </c>
      <c r="BB49" s="147" t="s">
        <v>616</v>
      </c>
      <c r="BC49" s="147" t="s">
        <v>616</v>
      </c>
      <c r="BD49" s="147" t="s">
        <v>616</v>
      </c>
      <c r="BE49" s="147" t="s">
        <v>616</v>
      </c>
      <c r="BF49" s="147" t="s">
        <v>616</v>
      </c>
      <c r="BG49" s="147" t="s">
        <v>616</v>
      </c>
      <c r="BH49" s="147" t="s">
        <v>616</v>
      </c>
      <c r="BI49" s="147" t="s">
        <v>616</v>
      </c>
      <c r="BJ49" s="147" t="s">
        <v>616</v>
      </c>
      <c r="BK49" s="147" t="s">
        <v>616</v>
      </c>
      <c r="BL49" s="147" t="s">
        <v>616</v>
      </c>
      <c r="BM49" s="147" t="s">
        <v>616</v>
      </c>
      <c r="BN49" s="147" t="s">
        <v>616</v>
      </c>
      <c r="BO49" s="147" t="s">
        <v>616</v>
      </c>
      <c r="BP49" s="144" t="s">
        <v>1081</v>
      </c>
      <c r="BQ49" s="147" t="s">
        <v>616</v>
      </c>
      <c r="BR49" s="147" t="s">
        <v>616</v>
      </c>
      <c r="BS49" s="147" t="s">
        <v>616</v>
      </c>
      <c r="BT49" s="147" t="s">
        <v>616</v>
      </c>
      <c r="BU49" s="147" t="s">
        <v>616</v>
      </c>
      <c r="BV49" s="147" t="s">
        <v>616</v>
      </c>
      <c r="BW49" s="147" t="s">
        <v>616</v>
      </c>
      <c r="BX49" s="147" t="s">
        <v>616</v>
      </c>
      <c r="BY49" s="147" t="s">
        <v>616</v>
      </c>
      <c r="BZ49" s="147" t="s">
        <v>616</v>
      </c>
      <c r="CA49" s="147" t="s">
        <v>616</v>
      </c>
      <c r="CB49" s="147" t="s">
        <v>616</v>
      </c>
      <c r="CC49" s="147" t="s">
        <v>616</v>
      </c>
      <c r="CD49" s="147" t="s">
        <v>616</v>
      </c>
      <c r="CE49" s="147" t="s">
        <v>616</v>
      </c>
      <c r="CF49" s="147" t="s">
        <v>616</v>
      </c>
      <c r="CG49" s="147" t="s">
        <v>616</v>
      </c>
      <c r="CH49" s="147" t="s">
        <v>616</v>
      </c>
      <c r="CI49" s="147" t="s">
        <v>616</v>
      </c>
      <c r="CJ49" s="147" t="s">
        <v>616</v>
      </c>
      <c r="CK49" s="147" t="s">
        <v>616</v>
      </c>
      <c r="CL49" s="147" t="s">
        <v>616</v>
      </c>
      <c r="CM49" s="147" t="s">
        <v>616</v>
      </c>
      <c r="CN49" s="147" t="s">
        <v>616</v>
      </c>
      <c r="CO49" s="147" t="s">
        <v>616</v>
      </c>
      <c r="CP49" s="147" t="s">
        <v>616</v>
      </c>
      <c r="CQ49" s="147" t="s">
        <v>616</v>
      </c>
      <c r="CR49" s="147" t="s">
        <v>616</v>
      </c>
      <c r="CS49" s="147" t="s">
        <v>616</v>
      </c>
      <c r="CT49" s="147" t="s">
        <v>616</v>
      </c>
      <c r="CU49" s="147" t="s">
        <v>616</v>
      </c>
      <c r="CV49" s="147" t="s">
        <v>616</v>
      </c>
      <c r="CW49" s="147" t="s">
        <v>616</v>
      </c>
      <c r="CX49" s="147" t="s">
        <v>616</v>
      </c>
      <c r="CY49" s="147" t="s">
        <v>616</v>
      </c>
      <c r="CZ49" s="147" t="s">
        <v>616</v>
      </c>
      <c r="DA49" s="147" t="s">
        <v>616</v>
      </c>
      <c r="DB49" s="147" t="s">
        <v>616</v>
      </c>
      <c r="DC49" s="147" t="s">
        <v>616</v>
      </c>
      <c r="DD49" s="147" t="s">
        <v>616</v>
      </c>
      <c r="DE49" s="147" t="s">
        <v>616</v>
      </c>
      <c r="DF49" s="147" t="s">
        <v>616</v>
      </c>
      <c r="DG49" s="147" t="s">
        <v>616</v>
      </c>
      <c r="DH49" s="147" t="s">
        <v>616</v>
      </c>
      <c r="DI49" s="147" t="s">
        <v>616</v>
      </c>
      <c r="DJ49" s="147" t="s">
        <v>616</v>
      </c>
      <c r="DK49" s="147" t="s">
        <v>616</v>
      </c>
      <c r="DL49" s="147" t="s">
        <v>616</v>
      </c>
      <c r="DM49" s="147" t="s">
        <v>616</v>
      </c>
      <c r="DN49" s="147" t="s">
        <v>616</v>
      </c>
      <c r="DO49" s="147" t="s">
        <v>616</v>
      </c>
      <c r="DP49" s="147" t="s">
        <v>616</v>
      </c>
      <c r="DQ49" s="147" t="s">
        <v>616</v>
      </c>
      <c r="DR49" s="147" t="s">
        <v>616</v>
      </c>
      <c r="DS49" s="147" t="s">
        <v>616</v>
      </c>
      <c r="DT49" s="147" t="s">
        <v>616</v>
      </c>
      <c r="DU49" s="147" t="s">
        <v>616</v>
      </c>
      <c r="DV49" s="147" t="s">
        <v>616</v>
      </c>
      <c r="DW49" s="147" t="s">
        <v>616</v>
      </c>
      <c r="DX49" s="147" t="s">
        <v>616</v>
      </c>
      <c r="DY49" s="147" t="s">
        <v>616</v>
      </c>
      <c r="DZ49" s="147" t="s">
        <v>616</v>
      </c>
      <c r="EA49" s="147" t="s">
        <v>616</v>
      </c>
      <c r="EB49" s="147" t="s">
        <v>616</v>
      </c>
      <c r="EC49" s="147" t="s">
        <v>616</v>
      </c>
      <c r="ED49" s="147" t="s">
        <v>616</v>
      </c>
      <c r="EE49" s="147" t="s">
        <v>616</v>
      </c>
      <c r="EF49" s="147" t="s">
        <v>616</v>
      </c>
      <c r="EG49" s="147" t="s">
        <v>616</v>
      </c>
      <c r="EH49" s="147" t="s">
        <v>616</v>
      </c>
      <c r="EI49" s="147" t="s">
        <v>616</v>
      </c>
      <c r="EJ49" s="147" t="s">
        <v>616</v>
      </c>
      <c r="EK49" s="147" t="s">
        <v>616</v>
      </c>
      <c r="EL49" s="147" t="s">
        <v>616</v>
      </c>
      <c r="EM49" s="147" t="s">
        <v>616</v>
      </c>
      <c r="EN49" s="147" t="s">
        <v>616</v>
      </c>
      <c r="EO49" s="147" t="s">
        <v>616</v>
      </c>
      <c r="EP49" s="147" t="s">
        <v>616</v>
      </c>
      <c r="EQ49" s="147" t="s">
        <v>616</v>
      </c>
      <c r="ER49" s="147" t="s">
        <v>616</v>
      </c>
      <c r="ES49" s="147" t="s">
        <v>616</v>
      </c>
      <c r="ET49" s="147" t="s">
        <v>616</v>
      </c>
      <c r="EU49" s="147" t="s">
        <v>616</v>
      </c>
      <c r="EV49" s="147" t="s">
        <v>616</v>
      </c>
      <c r="EW49" s="147" t="s">
        <v>616</v>
      </c>
      <c r="EX49" s="147" t="s">
        <v>616</v>
      </c>
      <c r="EY49" s="147" t="s">
        <v>616</v>
      </c>
      <c r="EZ49" s="147" t="s">
        <v>616</v>
      </c>
      <c r="FA49" s="147" t="s">
        <v>616</v>
      </c>
      <c r="FB49" s="147" t="s">
        <v>616</v>
      </c>
      <c r="FC49" s="147" t="s">
        <v>616</v>
      </c>
      <c r="FD49" s="147" t="s">
        <v>616</v>
      </c>
      <c r="FE49" s="147" t="s">
        <v>616</v>
      </c>
      <c r="FF49" s="147" t="s">
        <v>616</v>
      </c>
      <c r="FG49" s="147" t="s">
        <v>616</v>
      </c>
      <c r="FH49" s="147" t="s">
        <v>616</v>
      </c>
      <c r="FI49" s="147" t="s">
        <v>616</v>
      </c>
      <c r="FJ49" s="147" t="s">
        <v>616</v>
      </c>
      <c r="FK49" s="147" t="s">
        <v>616</v>
      </c>
      <c r="FL49" s="147" t="s">
        <v>616</v>
      </c>
      <c r="FM49" s="147" t="s">
        <v>616</v>
      </c>
      <c r="FN49" s="147" t="s">
        <v>616</v>
      </c>
      <c r="FO49" s="147" t="s">
        <v>616</v>
      </c>
      <c r="FP49" s="147" t="s">
        <v>616</v>
      </c>
      <c r="FQ49" s="147" t="s">
        <v>616</v>
      </c>
      <c r="FR49" s="147" t="s">
        <v>616</v>
      </c>
      <c r="FS49" s="147" t="s">
        <v>616</v>
      </c>
      <c r="FT49" s="147" t="s">
        <v>616</v>
      </c>
      <c r="FU49" s="147" t="s">
        <v>616</v>
      </c>
      <c r="FV49" s="147" t="s">
        <v>616</v>
      </c>
      <c r="FW49" s="147" t="s">
        <v>616</v>
      </c>
      <c r="FX49" s="147" t="s">
        <v>616</v>
      </c>
      <c r="FY49" s="147" t="s">
        <v>616</v>
      </c>
      <c r="FZ49" s="147" t="s">
        <v>616</v>
      </c>
      <c r="GA49" s="147" t="s">
        <v>616</v>
      </c>
      <c r="GB49" s="147" t="s">
        <v>616</v>
      </c>
      <c r="GC49" s="147" t="s">
        <v>616</v>
      </c>
      <c r="GD49" s="147" t="s">
        <v>616</v>
      </c>
      <c r="GE49" s="147" t="s">
        <v>616</v>
      </c>
      <c r="GF49" s="147" t="s">
        <v>616</v>
      </c>
      <c r="GG49" s="147" t="s">
        <v>616</v>
      </c>
      <c r="GH49" s="147" t="s">
        <v>616</v>
      </c>
      <c r="GI49" s="147" t="s">
        <v>616</v>
      </c>
      <c r="GJ49" s="147" t="s">
        <v>616</v>
      </c>
      <c r="GK49" s="147" t="s">
        <v>616</v>
      </c>
      <c r="GL49" s="147" t="s">
        <v>616</v>
      </c>
      <c r="GM49" s="147" t="s">
        <v>616</v>
      </c>
      <c r="GN49" s="147" t="s">
        <v>616</v>
      </c>
      <c r="GO49" s="147" t="s">
        <v>616</v>
      </c>
      <c r="GP49" s="147" t="s">
        <v>616</v>
      </c>
      <c r="GQ49" s="147" t="s">
        <v>616</v>
      </c>
      <c r="GR49" s="147" t="s">
        <v>616</v>
      </c>
      <c r="GS49" s="147" t="s">
        <v>616</v>
      </c>
      <c r="GT49" s="147" t="s">
        <v>616</v>
      </c>
      <c r="GU49" s="147" t="s">
        <v>616</v>
      </c>
      <c r="GV49" s="147" t="s">
        <v>616</v>
      </c>
      <c r="GW49" s="147" t="s">
        <v>616</v>
      </c>
      <c r="GX49" s="147" t="s">
        <v>616</v>
      </c>
      <c r="GY49" s="147" t="s">
        <v>616</v>
      </c>
      <c r="GZ49" s="147" t="s">
        <v>616</v>
      </c>
      <c r="HA49" s="147" t="s">
        <v>616</v>
      </c>
      <c r="HB49" s="147" t="s">
        <v>616</v>
      </c>
      <c r="HC49" s="147" t="s">
        <v>616</v>
      </c>
      <c r="HD49" s="147" t="s">
        <v>616</v>
      </c>
      <c r="HE49" s="147" t="s">
        <v>616</v>
      </c>
      <c r="HF49" s="147" t="s">
        <v>616</v>
      </c>
      <c r="HG49" s="147" t="s">
        <v>616</v>
      </c>
      <c r="HH49" s="147" t="s">
        <v>616</v>
      </c>
      <c r="HI49" s="147" t="s">
        <v>616</v>
      </c>
      <c r="HJ49" s="147" t="s">
        <v>616</v>
      </c>
      <c r="HK49" s="147" t="s">
        <v>616</v>
      </c>
      <c r="HL49" s="147" t="s">
        <v>616</v>
      </c>
      <c r="HM49" s="147" t="s">
        <v>616</v>
      </c>
      <c r="HN49" s="147" t="s">
        <v>616</v>
      </c>
      <c r="HO49" s="147" t="s">
        <v>616</v>
      </c>
      <c r="HP49" s="147" t="s">
        <v>616</v>
      </c>
      <c r="HQ49" s="147" t="s">
        <v>616</v>
      </c>
      <c r="HR49" s="147" t="s">
        <v>616</v>
      </c>
      <c r="HS49" s="147" t="s">
        <v>616</v>
      </c>
      <c r="HT49" s="147" t="s">
        <v>616</v>
      </c>
      <c r="HU49" s="147" t="s">
        <v>616</v>
      </c>
      <c r="HV49" s="147" t="s">
        <v>616</v>
      </c>
      <c r="HW49" s="147" t="s">
        <v>616</v>
      </c>
      <c r="HX49" s="147" t="s">
        <v>616</v>
      </c>
      <c r="HY49" s="147" t="s">
        <v>616</v>
      </c>
      <c r="HZ49" s="147" t="s">
        <v>616</v>
      </c>
      <c r="IA49" s="147" t="s">
        <v>616</v>
      </c>
      <c r="IB49" s="147" t="s">
        <v>616</v>
      </c>
      <c r="IC49" s="147" t="s">
        <v>616</v>
      </c>
      <c r="ID49" s="147" t="s">
        <v>616</v>
      </c>
      <c r="IE49" s="42" t="s">
        <v>632</v>
      </c>
      <c r="IF49" s="147" t="s">
        <v>616</v>
      </c>
      <c r="IG49" s="42" t="s">
        <v>632</v>
      </c>
      <c r="IH49" s="42" t="s">
        <v>632</v>
      </c>
      <c r="II49" s="144" t="s">
        <v>1081</v>
      </c>
      <c r="IJ49" s="144" t="s">
        <v>1081</v>
      </c>
      <c r="IK49" s="147" t="s">
        <v>616</v>
      </c>
      <c r="IL49" s="147" t="s">
        <v>616</v>
      </c>
      <c r="IM49" s="147" t="s">
        <v>616</v>
      </c>
      <c r="IN49" s="147" t="s">
        <v>616</v>
      </c>
      <c r="IO49" s="147" t="s">
        <v>616</v>
      </c>
      <c r="IP49" s="147" t="s">
        <v>616</v>
      </c>
      <c r="IQ49" s="147" t="s">
        <v>616</v>
      </c>
      <c r="IR49" s="147" t="s">
        <v>616</v>
      </c>
      <c r="IS49" s="147" t="s">
        <v>616</v>
      </c>
      <c r="IT49" s="147" t="s">
        <v>616</v>
      </c>
      <c r="IU49" s="147" t="s">
        <v>616</v>
      </c>
      <c r="IV49" s="144" t="s">
        <v>1081</v>
      </c>
      <c r="IW49" s="147" t="s">
        <v>616</v>
      </c>
      <c r="IX49" s="144" t="s">
        <v>1081</v>
      </c>
      <c r="IY49" s="147" t="s">
        <v>616</v>
      </c>
      <c r="IZ49" s="147" t="s">
        <v>616</v>
      </c>
      <c r="JA49" s="147" t="s">
        <v>616</v>
      </c>
      <c r="JB49" s="147" t="s">
        <v>616</v>
      </c>
      <c r="JC49" s="147" t="s">
        <v>616</v>
      </c>
      <c r="JD49" s="147" t="s">
        <v>616</v>
      </c>
      <c r="JE49" s="147" t="s">
        <v>616</v>
      </c>
      <c r="JF49" s="147" t="s">
        <v>616</v>
      </c>
      <c r="JG49" s="147" t="s">
        <v>616</v>
      </c>
      <c r="JH49" s="147" t="s">
        <v>616</v>
      </c>
      <c r="JI49" s="147" t="s">
        <v>616</v>
      </c>
      <c r="JJ49" s="147" t="s">
        <v>616</v>
      </c>
      <c r="JK49" s="147" t="s">
        <v>616</v>
      </c>
      <c r="JL49" s="147" t="s">
        <v>616</v>
      </c>
      <c r="JM49" s="147" t="s">
        <v>616</v>
      </c>
      <c r="JN49" s="147" t="s">
        <v>616</v>
      </c>
      <c r="JO49" s="147" t="s">
        <v>616</v>
      </c>
      <c r="JP49" s="147" t="s">
        <v>616</v>
      </c>
      <c r="JQ49" s="147" t="s">
        <v>616</v>
      </c>
      <c r="JR49" s="147" t="s">
        <v>616</v>
      </c>
      <c r="JS49" s="147" t="s">
        <v>616</v>
      </c>
      <c r="JT49" s="147" t="s">
        <v>616</v>
      </c>
      <c r="JU49" s="147" t="s">
        <v>616</v>
      </c>
      <c r="JV49" s="147" t="s">
        <v>616</v>
      </c>
      <c r="JW49" s="147" t="s">
        <v>616</v>
      </c>
      <c r="JX49" s="147" t="s">
        <v>616</v>
      </c>
      <c r="JY49" s="147" t="s">
        <v>616</v>
      </c>
      <c r="JZ49" s="147" t="s">
        <v>616</v>
      </c>
      <c r="KA49" s="147" t="s">
        <v>616</v>
      </c>
      <c r="KB49" s="147" t="s">
        <v>616</v>
      </c>
      <c r="KC49" s="147" t="s">
        <v>616</v>
      </c>
      <c r="KD49" s="147" t="s">
        <v>616</v>
      </c>
      <c r="KE49" s="147" t="s">
        <v>616</v>
      </c>
    </row>
    <row r="50" spans="1:291" ht="12">
      <c r="A50" s="3">
        <v>322016</v>
      </c>
      <c r="B50" s="2" t="s">
        <v>986</v>
      </c>
      <c r="C50" s="147" t="s">
        <v>616</v>
      </c>
      <c r="D50" s="147" t="s">
        <v>616</v>
      </c>
      <c r="E50" s="147" t="s">
        <v>616</v>
      </c>
      <c r="F50" s="147" t="s">
        <v>616</v>
      </c>
      <c r="G50" s="147" t="s">
        <v>616</v>
      </c>
      <c r="H50" s="147" t="s">
        <v>616</v>
      </c>
      <c r="I50" s="147" t="s">
        <v>616</v>
      </c>
      <c r="J50" s="147" t="s">
        <v>616</v>
      </c>
      <c r="K50" s="147" t="s">
        <v>616</v>
      </c>
      <c r="L50" s="147" t="s">
        <v>616</v>
      </c>
      <c r="M50" s="147" t="s">
        <v>616</v>
      </c>
      <c r="N50" s="147" t="s">
        <v>616</v>
      </c>
      <c r="O50" s="147" t="s">
        <v>616</v>
      </c>
      <c r="P50" s="147" t="s">
        <v>616</v>
      </c>
      <c r="Q50" s="147" t="s">
        <v>616</v>
      </c>
      <c r="R50" s="147" t="s">
        <v>616</v>
      </c>
      <c r="S50" s="147" t="s">
        <v>616</v>
      </c>
      <c r="T50" s="147" t="s">
        <v>616</v>
      </c>
      <c r="U50" s="147" t="s">
        <v>616</v>
      </c>
      <c r="V50" s="147" t="s">
        <v>616</v>
      </c>
      <c r="W50" s="147" t="s">
        <v>616</v>
      </c>
      <c r="X50" s="147" t="s">
        <v>616</v>
      </c>
      <c r="Y50" s="147" t="s">
        <v>616</v>
      </c>
      <c r="Z50" s="147" t="s">
        <v>616</v>
      </c>
      <c r="AA50" s="147" t="s">
        <v>616</v>
      </c>
      <c r="AB50" s="147" t="s">
        <v>616</v>
      </c>
      <c r="AC50" s="147" t="s">
        <v>616</v>
      </c>
      <c r="AD50" s="147" t="s">
        <v>616</v>
      </c>
      <c r="AE50" s="147" t="s">
        <v>616</v>
      </c>
      <c r="AF50" s="147" t="s">
        <v>616</v>
      </c>
      <c r="AG50" s="147" t="s">
        <v>616</v>
      </c>
      <c r="AH50" s="147" t="s">
        <v>616</v>
      </c>
      <c r="AI50" s="147" t="s">
        <v>616</v>
      </c>
      <c r="AJ50" s="147" t="s">
        <v>616</v>
      </c>
      <c r="AK50" s="147" t="s">
        <v>616</v>
      </c>
      <c r="AL50" s="147" t="s">
        <v>616</v>
      </c>
      <c r="AM50" s="147" t="s">
        <v>616</v>
      </c>
      <c r="AN50" s="147" t="s">
        <v>616</v>
      </c>
      <c r="AO50" s="147" t="s">
        <v>616</v>
      </c>
      <c r="AP50" s="147" t="s">
        <v>616</v>
      </c>
      <c r="AQ50" s="147" t="s">
        <v>616</v>
      </c>
      <c r="AR50" s="147" t="s">
        <v>616</v>
      </c>
      <c r="AS50" s="147" t="s">
        <v>616</v>
      </c>
      <c r="AT50" s="147" t="s">
        <v>616</v>
      </c>
      <c r="AU50" s="147" t="s">
        <v>616</v>
      </c>
      <c r="AV50" s="147" t="s">
        <v>616</v>
      </c>
      <c r="AW50" s="147" t="s">
        <v>616</v>
      </c>
      <c r="AX50" s="147" t="s">
        <v>616</v>
      </c>
      <c r="AY50" s="147" t="s">
        <v>616</v>
      </c>
      <c r="AZ50" s="147" t="s">
        <v>616</v>
      </c>
      <c r="BA50" s="147" t="s">
        <v>616</v>
      </c>
      <c r="BB50" s="147" t="s">
        <v>616</v>
      </c>
      <c r="BC50" s="147" t="s">
        <v>616</v>
      </c>
      <c r="BD50" s="147" t="s">
        <v>616</v>
      </c>
      <c r="BE50" s="147" t="s">
        <v>616</v>
      </c>
      <c r="BF50" s="147" t="s">
        <v>616</v>
      </c>
      <c r="BG50" s="147" t="s">
        <v>616</v>
      </c>
      <c r="BH50" s="147" t="s">
        <v>616</v>
      </c>
      <c r="BI50" s="147" t="s">
        <v>616</v>
      </c>
      <c r="BJ50" s="147" t="s">
        <v>616</v>
      </c>
      <c r="BK50" s="147" t="s">
        <v>616</v>
      </c>
      <c r="BL50" s="147" t="s">
        <v>616</v>
      </c>
      <c r="BM50" s="147" t="s">
        <v>616</v>
      </c>
      <c r="BN50" s="147" t="s">
        <v>616</v>
      </c>
      <c r="BO50" s="147" t="s">
        <v>616</v>
      </c>
      <c r="BP50" s="144" t="s">
        <v>1081</v>
      </c>
      <c r="BQ50" s="147" t="s">
        <v>616</v>
      </c>
      <c r="BR50" s="147" t="s">
        <v>616</v>
      </c>
      <c r="BS50" s="147" t="s">
        <v>616</v>
      </c>
      <c r="BT50" s="147" t="s">
        <v>616</v>
      </c>
      <c r="BU50" s="147" t="s">
        <v>616</v>
      </c>
      <c r="BV50" s="147" t="s">
        <v>616</v>
      </c>
      <c r="BW50" s="147" t="s">
        <v>616</v>
      </c>
      <c r="BX50" s="147" t="s">
        <v>616</v>
      </c>
      <c r="BY50" s="147" t="s">
        <v>616</v>
      </c>
      <c r="BZ50" s="147" t="s">
        <v>616</v>
      </c>
      <c r="CA50" s="147" t="s">
        <v>616</v>
      </c>
      <c r="CB50" s="147" t="s">
        <v>616</v>
      </c>
      <c r="CC50" s="147" t="s">
        <v>616</v>
      </c>
      <c r="CD50" s="147" t="s">
        <v>616</v>
      </c>
      <c r="CE50" s="147" t="s">
        <v>616</v>
      </c>
      <c r="CF50" s="147" t="s">
        <v>616</v>
      </c>
      <c r="CG50" s="147" t="s">
        <v>616</v>
      </c>
      <c r="CH50" s="147" t="s">
        <v>616</v>
      </c>
      <c r="CI50" s="147" t="s">
        <v>616</v>
      </c>
      <c r="CJ50" s="147" t="s">
        <v>616</v>
      </c>
      <c r="CK50" s="147" t="s">
        <v>616</v>
      </c>
      <c r="CL50" s="147" t="s">
        <v>616</v>
      </c>
      <c r="CM50" s="147" t="s">
        <v>616</v>
      </c>
      <c r="CN50" s="147" t="s">
        <v>616</v>
      </c>
      <c r="CO50" s="147" t="s">
        <v>616</v>
      </c>
      <c r="CP50" s="147" t="s">
        <v>616</v>
      </c>
      <c r="CQ50" s="147" t="s">
        <v>616</v>
      </c>
      <c r="CR50" s="147" t="s">
        <v>616</v>
      </c>
      <c r="CS50" s="147" t="s">
        <v>616</v>
      </c>
      <c r="CT50" s="147" t="s">
        <v>616</v>
      </c>
      <c r="CU50" s="147" t="s">
        <v>616</v>
      </c>
      <c r="CV50" s="147" t="s">
        <v>616</v>
      </c>
      <c r="CW50" s="147" t="s">
        <v>616</v>
      </c>
      <c r="CX50" s="147" t="s">
        <v>616</v>
      </c>
      <c r="CY50" s="147" t="s">
        <v>616</v>
      </c>
      <c r="CZ50" s="147" t="s">
        <v>616</v>
      </c>
      <c r="DA50" s="147" t="s">
        <v>616</v>
      </c>
      <c r="DB50" s="147" t="s">
        <v>616</v>
      </c>
      <c r="DC50" s="147" t="s">
        <v>616</v>
      </c>
      <c r="DD50" s="147" t="s">
        <v>616</v>
      </c>
      <c r="DE50" s="147" t="s">
        <v>616</v>
      </c>
      <c r="DF50" s="147" t="s">
        <v>616</v>
      </c>
      <c r="DG50" s="147" t="s">
        <v>616</v>
      </c>
      <c r="DH50" s="147" t="s">
        <v>616</v>
      </c>
      <c r="DI50" s="147" t="s">
        <v>616</v>
      </c>
      <c r="DJ50" s="147" t="s">
        <v>616</v>
      </c>
      <c r="DK50" s="147" t="s">
        <v>616</v>
      </c>
      <c r="DL50" s="147" t="s">
        <v>616</v>
      </c>
      <c r="DM50" s="147" t="s">
        <v>616</v>
      </c>
      <c r="DN50" s="147" t="s">
        <v>616</v>
      </c>
      <c r="DO50" s="147" t="s">
        <v>616</v>
      </c>
      <c r="DP50" s="147" t="s">
        <v>616</v>
      </c>
      <c r="DQ50" s="147" t="s">
        <v>616</v>
      </c>
      <c r="DR50" s="147" t="s">
        <v>616</v>
      </c>
      <c r="DS50" s="147" t="s">
        <v>616</v>
      </c>
      <c r="DT50" s="147" t="s">
        <v>616</v>
      </c>
      <c r="DU50" s="147" t="s">
        <v>616</v>
      </c>
      <c r="DV50" s="147" t="s">
        <v>616</v>
      </c>
      <c r="DW50" s="147" t="s">
        <v>616</v>
      </c>
      <c r="DX50" s="147" t="s">
        <v>616</v>
      </c>
      <c r="DY50" s="147" t="s">
        <v>616</v>
      </c>
      <c r="DZ50" s="147" t="s">
        <v>616</v>
      </c>
      <c r="EA50" s="147" t="s">
        <v>616</v>
      </c>
      <c r="EB50" s="147" t="s">
        <v>616</v>
      </c>
      <c r="EC50" s="147" t="s">
        <v>616</v>
      </c>
      <c r="ED50" s="147" t="s">
        <v>616</v>
      </c>
      <c r="EE50" s="147" t="s">
        <v>616</v>
      </c>
      <c r="EF50" s="147" t="s">
        <v>616</v>
      </c>
      <c r="EG50" s="147" t="s">
        <v>616</v>
      </c>
      <c r="EH50" s="147" t="s">
        <v>616</v>
      </c>
      <c r="EI50" s="147" t="s">
        <v>616</v>
      </c>
      <c r="EJ50" s="147" t="s">
        <v>616</v>
      </c>
      <c r="EK50" s="147" t="s">
        <v>616</v>
      </c>
      <c r="EL50" s="147" t="s">
        <v>616</v>
      </c>
      <c r="EM50" s="147" t="s">
        <v>616</v>
      </c>
      <c r="EN50" s="147" t="s">
        <v>616</v>
      </c>
      <c r="EO50" s="147" t="s">
        <v>616</v>
      </c>
      <c r="EP50" s="147" t="s">
        <v>616</v>
      </c>
      <c r="EQ50" s="147" t="s">
        <v>616</v>
      </c>
      <c r="ER50" s="147" t="s">
        <v>616</v>
      </c>
      <c r="ES50" s="147" t="s">
        <v>616</v>
      </c>
      <c r="ET50" s="147" t="s">
        <v>616</v>
      </c>
      <c r="EU50" s="147" t="s">
        <v>616</v>
      </c>
      <c r="EV50" s="147" t="s">
        <v>616</v>
      </c>
      <c r="EW50" s="147" t="s">
        <v>616</v>
      </c>
      <c r="EX50" s="147" t="s">
        <v>616</v>
      </c>
      <c r="EY50" s="147" t="s">
        <v>616</v>
      </c>
      <c r="EZ50" s="147" t="s">
        <v>616</v>
      </c>
      <c r="FA50" s="147" t="s">
        <v>616</v>
      </c>
      <c r="FB50" s="147" t="s">
        <v>616</v>
      </c>
      <c r="FC50" s="147" t="s">
        <v>616</v>
      </c>
      <c r="FD50" s="147" t="s">
        <v>616</v>
      </c>
      <c r="FE50" s="147" t="s">
        <v>616</v>
      </c>
      <c r="FF50" s="147" t="s">
        <v>616</v>
      </c>
      <c r="FG50" s="147" t="s">
        <v>616</v>
      </c>
      <c r="FH50" s="147" t="s">
        <v>616</v>
      </c>
      <c r="FI50" s="147" t="s">
        <v>616</v>
      </c>
      <c r="FJ50" s="147" t="s">
        <v>616</v>
      </c>
      <c r="FK50" s="147" t="s">
        <v>616</v>
      </c>
      <c r="FL50" s="147" t="s">
        <v>616</v>
      </c>
      <c r="FM50" s="147" t="s">
        <v>616</v>
      </c>
      <c r="FN50" s="147" t="s">
        <v>616</v>
      </c>
      <c r="FO50" s="147" t="s">
        <v>616</v>
      </c>
      <c r="FP50" s="147" t="s">
        <v>616</v>
      </c>
      <c r="FQ50" s="147" t="s">
        <v>616</v>
      </c>
      <c r="FR50" s="147" t="s">
        <v>616</v>
      </c>
      <c r="FS50" s="147" t="s">
        <v>616</v>
      </c>
      <c r="FT50" s="147" t="s">
        <v>616</v>
      </c>
      <c r="FU50" s="147" t="s">
        <v>616</v>
      </c>
      <c r="FV50" s="147" t="s">
        <v>616</v>
      </c>
      <c r="FW50" s="147" t="s">
        <v>616</v>
      </c>
      <c r="FX50" s="147" t="s">
        <v>616</v>
      </c>
      <c r="FY50" s="147" t="s">
        <v>616</v>
      </c>
      <c r="FZ50" s="147" t="s">
        <v>616</v>
      </c>
      <c r="GA50" s="147" t="s">
        <v>616</v>
      </c>
      <c r="GB50" s="147" t="s">
        <v>616</v>
      </c>
      <c r="GC50" s="147" t="s">
        <v>616</v>
      </c>
      <c r="GD50" s="147" t="s">
        <v>616</v>
      </c>
      <c r="GE50" s="147" t="s">
        <v>616</v>
      </c>
      <c r="GF50" s="147" t="s">
        <v>616</v>
      </c>
      <c r="GG50" s="147" t="s">
        <v>616</v>
      </c>
      <c r="GH50" s="147" t="s">
        <v>616</v>
      </c>
      <c r="GI50" s="147" t="s">
        <v>616</v>
      </c>
      <c r="GJ50" s="147" t="s">
        <v>616</v>
      </c>
      <c r="GK50" s="147" t="s">
        <v>616</v>
      </c>
      <c r="GL50" s="147" t="s">
        <v>616</v>
      </c>
      <c r="GM50" s="147" t="s">
        <v>616</v>
      </c>
      <c r="GN50" s="147" t="s">
        <v>616</v>
      </c>
      <c r="GO50" s="147" t="s">
        <v>616</v>
      </c>
      <c r="GP50" s="147" t="s">
        <v>616</v>
      </c>
      <c r="GQ50" s="147" t="s">
        <v>616</v>
      </c>
      <c r="GR50" s="147" t="s">
        <v>616</v>
      </c>
      <c r="GS50" s="147" t="s">
        <v>616</v>
      </c>
      <c r="GT50" s="147" t="s">
        <v>616</v>
      </c>
      <c r="GU50" s="147" t="s">
        <v>616</v>
      </c>
      <c r="GV50" s="147" t="s">
        <v>616</v>
      </c>
      <c r="GW50" s="147" t="s">
        <v>616</v>
      </c>
      <c r="GX50" s="147" t="s">
        <v>616</v>
      </c>
      <c r="GY50" s="147" t="s">
        <v>616</v>
      </c>
      <c r="GZ50" s="147" t="s">
        <v>616</v>
      </c>
      <c r="HA50" s="147" t="s">
        <v>616</v>
      </c>
      <c r="HB50" s="147" t="s">
        <v>616</v>
      </c>
      <c r="HC50" s="147" t="s">
        <v>616</v>
      </c>
      <c r="HD50" s="147" t="s">
        <v>616</v>
      </c>
      <c r="HE50" s="147" t="s">
        <v>616</v>
      </c>
      <c r="HF50" s="147" t="s">
        <v>616</v>
      </c>
      <c r="HG50" s="147" t="s">
        <v>616</v>
      </c>
      <c r="HH50" s="147" t="s">
        <v>616</v>
      </c>
      <c r="HI50" s="147" t="s">
        <v>616</v>
      </c>
      <c r="HJ50" s="147" t="s">
        <v>616</v>
      </c>
      <c r="HK50" s="147" t="s">
        <v>616</v>
      </c>
      <c r="HL50" s="147" t="s">
        <v>616</v>
      </c>
      <c r="HM50" s="147" t="s">
        <v>616</v>
      </c>
      <c r="HN50" s="147" t="s">
        <v>616</v>
      </c>
      <c r="HO50" s="147" t="s">
        <v>616</v>
      </c>
      <c r="HP50" s="147" t="s">
        <v>616</v>
      </c>
      <c r="HQ50" s="147" t="s">
        <v>616</v>
      </c>
      <c r="HR50" s="147" t="s">
        <v>616</v>
      </c>
      <c r="HS50" s="147" t="s">
        <v>616</v>
      </c>
      <c r="HT50" s="147" t="s">
        <v>616</v>
      </c>
      <c r="HU50" s="147" t="s">
        <v>616</v>
      </c>
      <c r="HV50" s="147" t="s">
        <v>616</v>
      </c>
      <c r="HW50" s="147" t="s">
        <v>616</v>
      </c>
      <c r="HX50" s="147" t="s">
        <v>616</v>
      </c>
      <c r="HY50" s="147" t="s">
        <v>616</v>
      </c>
      <c r="HZ50" s="147" t="s">
        <v>616</v>
      </c>
      <c r="IA50" s="147" t="s">
        <v>616</v>
      </c>
      <c r="IB50" s="147" t="s">
        <v>616</v>
      </c>
      <c r="IC50" s="147" t="s">
        <v>616</v>
      </c>
      <c r="ID50" s="147" t="s">
        <v>616</v>
      </c>
      <c r="IE50" s="42" t="s">
        <v>632</v>
      </c>
      <c r="IF50" s="147" t="s">
        <v>616</v>
      </c>
      <c r="IG50" s="42" t="s">
        <v>632</v>
      </c>
      <c r="IH50" s="42" t="s">
        <v>632</v>
      </c>
      <c r="II50" s="144" t="s">
        <v>1081</v>
      </c>
      <c r="IJ50" s="144" t="s">
        <v>1081</v>
      </c>
      <c r="IK50" s="147" t="s">
        <v>616</v>
      </c>
      <c r="IL50" s="147" t="s">
        <v>616</v>
      </c>
      <c r="IM50" s="147" t="s">
        <v>616</v>
      </c>
      <c r="IN50" s="147" t="s">
        <v>616</v>
      </c>
      <c r="IO50" s="147" t="s">
        <v>616</v>
      </c>
      <c r="IP50" s="147" t="s">
        <v>616</v>
      </c>
      <c r="IQ50" s="147" t="s">
        <v>616</v>
      </c>
      <c r="IR50" s="147" t="s">
        <v>616</v>
      </c>
      <c r="IS50" s="147" t="s">
        <v>616</v>
      </c>
      <c r="IT50" s="147" t="s">
        <v>616</v>
      </c>
      <c r="IU50" s="147" t="s">
        <v>616</v>
      </c>
      <c r="IV50" s="144" t="s">
        <v>1081</v>
      </c>
      <c r="IW50" s="147" t="s">
        <v>616</v>
      </c>
      <c r="IX50" s="144" t="s">
        <v>1081</v>
      </c>
      <c r="IY50" s="147" t="s">
        <v>616</v>
      </c>
      <c r="IZ50" s="147" t="s">
        <v>616</v>
      </c>
      <c r="JA50" s="147" t="s">
        <v>616</v>
      </c>
      <c r="JB50" s="147" t="s">
        <v>616</v>
      </c>
      <c r="JC50" s="147" t="s">
        <v>616</v>
      </c>
      <c r="JD50" s="147" t="s">
        <v>616</v>
      </c>
      <c r="JE50" s="147" t="s">
        <v>616</v>
      </c>
      <c r="JF50" s="147" t="s">
        <v>616</v>
      </c>
      <c r="JG50" s="147" t="s">
        <v>616</v>
      </c>
      <c r="JH50" s="147" t="s">
        <v>616</v>
      </c>
      <c r="JI50" s="147" t="s">
        <v>616</v>
      </c>
      <c r="JJ50" s="147" t="s">
        <v>616</v>
      </c>
      <c r="JK50" s="147" t="s">
        <v>616</v>
      </c>
      <c r="JL50" s="147" t="s">
        <v>616</v>
      </c>
      <c r="JM50" s="147" t="s">
        <v>616</v>
      </c>
      <c r="JN50" s="147" t="s">
        <v>616</v>
      </c>
      <c r="JO50" s="147" t="s">
        <v>616</v>
      </c>
      <c r="JP50" s="147" t="s">
        <v>616</v>
      </c>
      <c r="JQ50" s="147" t="s">
        <v>616</v>
      </c>
      <c r="JR50" s="147" t="s">
        <v>616</v>
      </c>
      <c r="JS50" s="147" t="s">
        <v>616</v>
      </c>
      <c r="JT50" s="147" t="s">
        <v>616</v>
      </c>
      <c r="JU50" s="147" t="s">
        <v>616</v>
      </c>
      <c r="JV50" s="147" t="s">
        <v>616</v>
      </c>
      <c r="JW50" s="147" t="s">
        <v>616</v>
      </c>
      <c r="JX50" s="147" t="s">
        <v>616</v>
      </c>
      <c r="JY50" s="147" t="s">
        <v>616</v>
      </c>
      <c r="JZ50" s="147" t="s">
        <v>616</v>
      </c>
      <c r="KA50" s="147" t="s">
        <v>616</v>
      </c>
      <c r="KB50" s="147" t="s">
        <v>616</v>
      </c>
      <c r="KC50" s="147" t="s">
        <v>616</v>
      </c>
      <c r="KD50" s="147" t="s">
        <v>616</v>
      </c>
      <c r="KE50" s="147" t="s">
        <v>616</v>
      </c>
    </row>
    <row r="51" spans="1:291" ht="12">
      <c r="A51" s="3">
        <v>332020</v>
      </c>
      <c r="B51" s="2" t="s">
        <v>939</v>
      </c>
      <c r="C51" s="29">
        <v>355.1</v>
      </c>
      <c r="D51" s="30">
        <v>483134</v>
      </c>
      <c r="E51" s="95">
        <v>14.6</v>
      </c>
      <c r="F51" s="95">
        <v>60.6</v>
      </c>
      <c r="G51" s="95">
        <v>24.7</v>
      </c>
      <c r="H51" s="32">
        <v>27626</v>
      </c>
      <c r="I51" s="32">
        <v>55646</v>
      </c>
      <c r="J51" s="32">
        <v>85741</v>
      </c>
      <c r="K51" s="40">
        <v>54707</v>
      </c>
      <c r="L51" s="32">
        <v>200833</v>
      </c>
      <c r="M51" s="32">
        <v>5097</v>
      </c>
      <c r="N51" s="32">
        <v>13685</v>
      </c>
      <c r="O51" s="32">
        <v>13206</v>
      </c>
      <c r="P51" s="38">
        <v>478397</v>
      </c>
      <c r="Q51" s="32">
        <v>475513</v>
      </c>
      <c r="R51" s="32">
        <v>470398</v>
      </c>
      <c r="S51" s="40">
        <v>832066</v>
      </c>
      <c r="T51" s="40">
        <v>2943754</v>
      </c>
      <c r="U51" s="40">
        <v>1107625</v>
      </c>
      <c r="V51" s="40">
        <v>1313943</v>
      </c>
      <c r="W51" s="40">
        <v>21</v>
      </c>
      <c r="X51" s="40">
        <v>87</v>
      </c>
      <c r="Y51" s="40">
        <v>58</v>
      </c>
      <c r="Z51" s="40">
        <v>91715</v>
      </c>
      <c r="AA51" s="29">
        <v>1980.68</v>
      </c>
      <c r="AB51" s="45">
        <v>680.02</v>
      </c>
      <c r="AC51" s="40">
        <v>6060</v>
      </c>
      <c r="AD51" s="40">
        <v>612538</v>
      </c>
      <c r="AE51" s="40">
        <v>6048</v>
      </c>
      <c r="AF51" s="40">
        <v>70</v>
      </c>
      <c r="AG51" s="40">
        <v>5948</v>
      </c>
      <c r="AH51" s="40">
        <v>64</v>
      </c>
      <c r="AI51" s="40">
        <v>27641</v>
      </c>
      <c r="AJ51" s="40">
        <v>1515</v>
      </c>
      <c r="AK51" s="40">
        <v>130</v>
      </c>
      <c r="AL51" s="40">
        <v>26</v>
      </c>
      <c r="AM51" s="40">
        <v>13683</v>
      </c>
      <c r="AN51" s="40">
        <v>861</v>
      </c>
      <c r="AO51" s="40">
        <v>4</v>
      </c>
      <c r="AP51" s="40">
        <v>311</v>
      </c>
      <c r="AQ51" s="40">
        <v>28</v>
      </c>
      <c r="AR51" s="40">
        <v>12</v>
      </c>
      <c r="AS51" s="42">
        <v>80.099999999999994</v>
      </c>
      <c r="AT51" s="40">
        <v>122.8</v>
      </c>
      <c r="AU51" s="40">
        <v>114</v>
      </c>
      <c r="AV51" s="40">
        <v>58</v>
      </c>
      <c r="AW51" s="40">
        <v>30</v>
      </c>
      <c r="AX51" s="40">
        <v>32</v>
      </c>
      <c r="AY51" s="40">
        <v>6</v>
      </c>
      <c r="AZ51" s="40">
        <v>6</v>
      </c>
      <c r="BA51" s="40">
        <v>11</v>
      </c>
      <c r="BB51" s="40">
        <v>4</v>
      </c>
      <c r="BC51" s="40">
        <v>6</v>
      </c>
      <c r="BD51" s="40">
        <v>19090</v>
      </c>
      <c r="BE51" s="40">
        <v>4</v>
      </c>
      <c r="BF51" s="40">
        <v>96150</v>
      </c>
      <c r="BG51" s="40">
        <v>10</v>
      </c>
      <c r="BH51" s="40">
        <v>150756</v>
      </c>
      <c r="BI51" s="40">
        <v>4</v>
      </c>
      <c r="BJ51" s="40">
        <v>6367</v>
      </c>
      <c r="BK51" s="42">
        <v>41.3</v>
      </c>
      <c r="BL51" s="40">
        <v>4</v>
      </c>
      <c r="BM51" s="40">
        <v>5</v>
      </c>
      <c r="BN51" s="40">
        <v>1637</v>
      </c>
      <c r="BO51" s="40">
        <v>7646</v>
      </c>
      <c r="BP51" s="144" t="s">
        <v>1081</v>
      </c>
      <c r="BQ51" s="45">
        <v>1.35</v>
      </c>
      <c r="BR51" s="42">
        <v>39.4</v>
      </c>
      <c r="BS51" s="45">
        <v>6.43</v>
      </c>
      <c r="BT51" s="42">
        <v>60.58</v>
      </c>
      <c r="BU51" s="40">
        <v>37</v>
      </c>
      <c r="BV51" s="40">
        <v>7448</v>
      </c>
      <c r="BW51" s="40">
        <v>353</v>
      </c>
      <c r="BX51" s="40">
        <v>1692</v>
      </c>
      <c r="BY51" s="40">
        <v>4426</v>
      </c>
      <c r="BZ51" s="40">
        <v>1215</v>
      </c>
      <c r="CA51" s="40">
        <v>441</v>
      </c>
      <c r="CB51" s="40">
        <v>670</v>
      </c>
      <c r="CC51" s="58">
        <v>1.61</v>
      </c>
      <c r="CD51" s="40" t="s">
        <v>534</v>
      </c>
      <c r="CE51" s="40">
        <v>1</v>
      </c>
      <c r="CF51" s="40">
        <v>13</v>
      </c>
      <c r="CG51" s="40">
        <v>4</v>
      </c>
      <c r="CH51" s="40">
        <v>2</v>
      </c>
      <c r="CI51" s="40">
        <v>180</v>
      </c>
      <c r="CJ51" s="40">
        <v>29</v>
      </c>
      <c r="CK51" s="40">
        <v>1728</v>
      </c>
      <c r="CL51" s="40">
        <v>16</v>
      </c>
      <c r="CM51" s="40">
        <v>1366</v>
      </c>
      <c r="CN51" s="40">
        <v>71</v>
      </c>
      <c r="CO51" s="40">
        <v>1200</v>
      </c>
      <c r="CP51" s="40">
        <v>12</v>
      </c>
      <c r="CQ51" s="40">
        <v>139</v>
      </c>
      <c r="CR51" s="40">
        <v>30</v>
      </c>
      <c r="CS51" s="40">
        <v>676</v>
      </c>
      <c r="CT51" s="40">
        <v>15555</v>
      </c>
      <c r="CU51" s="40">
        <v>1862</v>
      </c>
      <c r="CV51" s="40">
        <v>3072</v>
      </c>
      <c r="CW51" s="40">
        <v>1438600.3689999999</v>
      </c>
      <c r="CX51" s="40">
        <v>408225.60499999998</v>
      </c>
      <c r="CY51" s="40">
        <v>807173.90800000005</v>
      </c>
      <c r="CZ51" s="40">
        <v>119135</v>
      </c>
      <c r="DA51" s="40">
        <v>25</v>
      </c>
      <c r="DB51" s="40">
        <v>24269</v>
      </c>
      <c r="DC51" s="40">
        <v>2623</v>
      </c>
      <c r="DD51" s="40">
        <v>2195</v>
      </c>
      <c r="DE51" s="40">
        <v>235</v>
      </c>
      <c r="DF51" s="40">
        <v>1435</v>
      </c>
      <c r="DG51" s="40">
        <v>20161</v>
      </c>
      <c r="DH51" s="40">
        <v>16193</v>
      </c>
      <c r="DI51" s="40">
        <v>3202</v>
      </c>
      <c r="DJ51" s="40">
        <v>2755</v>
      </c>
      <c r="DK51" s="40">
        <v>266</v>
      </c>
      <c r="DL51" s="40">
        <v>494</v>
      </c>
      <c r="DM51" s="40" t="s">
        <v>534</v>
      </c>
      <c r="DN51" s="40">
        <v>2789</v>
      </c>
      <c r="DO51" s="40" t="s">
        <v>534</v>
      </c>
      <c r="DP51" s="40">
        <v>10359</v>
      </c>
      <c r="DQ51" s="40">
        <v>93</v>
      </c>
      <c r="DR51" s="40">
        <v>10530</v>
      </c>
      <c r="DS51" s="40">
        <v>10681</v>
      </c>
      <c r="DT51" s="40">
        <v>28</v>
      </c>
      <c r="DU51" s="40">
        <v>1609</v>
      </c>
      <c r="DV51" s="40">
        <v>73</v>
      </c>
      <c r="DW51" s="40">
        <v>77</v>
      </c>
      <c r="DX51" s="42">
        <v>20.2</v>
      </c>
      <c r="DY51" s="40">
        <v>66</v>
      </c>
      <c r="DZ51" s="40">
        <v>311</v>
      </c>
      <c r="EA51" s="40">
        <v>1308</v>
      </c>
      <c r="EB51" s="40">
        <v>518</v>
      </c>
      <c r="EC51" s="40">
        <v>206</v>
      </c>
      <c r="ED51" s="40">
        <v>4697</v>
      </c>
      <c r="EE51" s="40">
        <v>4541</v>
      </c>
      <c r="EF51" s="42">
        <v>93.9</v>
      </c>
      <c r="EG51" s="42">
        <v>88.2</v>
      </c>
      <c r="EH51" s="40">
        <v>279</v>
      </c>
      <c r="EI51" s="86">
        <v>14.6</v>
      </c>
      <c r="EJ51" s="40">
        <v>118013</v>
      </c>
      <c r="EK51" s="42">
        <v>20.8</v>
      </c>
      <c r="EL51" s="40">
        <v>364094</v>
      </c>
      <c r="EM51" s="45">
        <v>3.18</v>
      </c>
      <c r="EN51" s="40">
        <v>814</v>
      </c>
      <c r="EO51" s="40">
        <v>5</v>
      </c>
      <c r="EP51" s="60">
        <v>11927</v>
      </c>
      <c r="EQ51" s="40">
        <v>240</v>
      </c>
      <c r="ER51" s="40">
        <v>2509</v>
      </c>
      <c r="ES51" s="40">
        <v>100</v>
      </c>
      <c r="ET51" s="32">
        <v>193021</v>
      </c>
      <c r="EU51" s="40">
        <v>28827</v>
      </c>
      <c r="EV51" s="40">
        <v>3024</v>
      </c>
      <c r="EW51" s="40">
        <v>147817</v>
      </c>
      <c r="EX51" s="40">
        <v>139964</v>
      </c>
      <c r="EY51" s="40">
        <v>5546</v>
      </c>
      <c r="EZ51" s="40">
        <v>2307</v>
      </c>
      <c r="FA51" s="40">
        <v>16377</v>
      </c>
      <c r="FB51" s="42">
        <v>47.1</v>
      </c>
      <c r="FC51" s="40">
        <v>746</v>
      </c>
      <c r="FD51" s="42">
        <v>8.1</v>
      </c>
      <c r="FE51" s="40">
        <v>8081</v>
      </c>
      <c r="FF51" s="40">
        <v>50</v>
      </c>
      <c r="FG51" s="40">
        <v>120</v>
      </c>
      <c r="FH51" s="40">
        <v>875</v>
      </c>
      <c r="FI51" s="62">
        <v>17</v>
      </c>
      <c r="FJ51" s="62">
        <v>595</v>
      </c>
      <c r="FK51" s="45">
        <v>65.099999999999994</v>
      </c>
      <c r="FL51" s="42">
        <v>99.9</v>
      </c>
      <c r="FM51" s="42">
        <v>93.1</v>
      </c>
      <c r="FN51" s="42">
        <v>75</v>
      </c>
      <c r="FO51" s="42">
        <v>52.4</v>
      </c>
      <c r="FP51" s="40">
        <v>123</v>
      </c>
      <c r="FQ51" s="40">
        <v>15</v>
      </c>
      <c r="FR51" s="40">
        <v>99</v>
      </c>
      <c r="FS51" s="40">
        <v>3717</v>
      </c>
      <c r="FT51" s="40">
        <v>24</v>
      </c>
      <c r="FU51" s="40">
        <v>5247</v>
      </c>
      <c r="FV51" s="40">
        <v>3191</v>
      </c>
      <c r="FW51" s="40">
        <v>5</v>
      </c>
      <c r="FX51" s="40">
        <v>6328000</v>
      </c>
      <c r="FY51" s="40">
        <v>5342</v>
      </c>
      <c r="FZ51" s="40" t="s">
        <v>534</v>
      </c>
      <c r="GA51" s="40" t="s">
        <v>534</v>
      </c>
      <c r="GB51" s="40">
        <v>18612</v>
      </c>
      <c r="GC51" s="40">
        <v>37</v>
      </c>
      <c r="GD51" s="40">
        <v>3840</v>
      </c>
      <c r="GE51" s="40">
        <v>14735</v>
      </c>
      <c r="GF51" s="40">
        <v>202999</v>
      </c>
      <c r="GG51" s="40">
        <v>349</v>
      </c>
      <c r="GH51" s="40">
        <v>63803</v>
      </c>
      <c r="GI51" s="40">
        <v>138847</v>
      </c>
      <c r="GJ51" s="40">
        <v>850</v>
      </c>
      <c r="GK51" s="40">
        <v>6710</v>
      </c>
      <c r="GL51" s="40">
        <v>565149</v>
      </c>
      <c r="GM51" s="40">
        <v>2780</v>
      </c>
      <c r="GN51" s="40">
        <v>20087</v>
      </c>
      <c r="GO51" s="40">
        <v>374787</v>
      </c>
      <c r="GP51" s="40">
        <v>839</v>
      </c>
      <c r="GQ51" s="40">
        <v>37452</v>
      </c>
      <c r="GR51" s="39">
        <v>4304002.1399999997</v>
      </c>
      <c r="GS51" s="40">
        <v>820</v>
      </c>
      <c r="GT51" s="40">
        <v>20074</v>
      </c>
      <c r="GU51" s="40">
        <v>924425</v>
      </c>
      <c r="GV51" s="59">
        <v>68.760000000000005</v>
      </c>
      <c r="GW51" s="40">
        <v>1180</v>
      </c>
      <c r="GX51" s="40">
        <v>7907</v>
      </c>
      <c r="GY51" s="40">
        <v>3909</v>
      </c>
      <c r="GZ51" s="34">
        <v>325</v>
      </c>
      <c r="HA51" s="40">
        <v>17</v>
      </c>
      <c r="HB51" s="40">
        <v>3901784</v>
      </c>
      <c r="HC51" s="40">
        <v>19418702</v>
      </c>
      <c r="HD51" s="40">
        <v>2045353</v>
      </c>
      <c r="HE51" s="40">
        <v>3289056</v>
      </c>
      <c r="HF51" s="40">
        <v>328234</v>
      </c>
      <c r="HG51" s="40">
        <v>5320</v>
      </c>
      <c r="HH51" s="40">
        <v>9530</v>
      </c>
      <c r="HI51" s="40">
        <v>342880</v>
      </c>
      <c r="HJ51" s="40">
        <v>190210</v>
      </c>
      <c r="HK51" s="32">
        <v>18250</v>
      </c>
      <c r="HL51" s="32">
        <v>4087477</v>
      </c>
      <c r="HM51" s="32" t="s">
        <v>534</v>
      </c>
      <c r="HN51" s="32">
        <v>75</v>
      </c>
      <c r="HO51" s="32" t="s">
        <v>534</v>
      </c>
      <c r="HP51" s="32">
        <v>15</v>
      </c>
      <c r="HQ51" s="32" t="s">
        <v>534</v>
      </c>
      <c r="HR51" s="32">
        <v>26200</v>
      </c>
      <c r="HS51" s="32">
        <v>282032</v>
      </c>
      <c r="HT51" s="32">
        <v>15185</v>
      </c>
      <c r="HU51" s="32">
        <v>0</v>
      </c>
      <c r="HV51" s="45">
        <v>88.71</v>
      </c>
      <c r="HW51" s="32">
        <v>286147</v>
      </c>
      <c r="HX51" s="45">
        <v>10.61</v>
      </c>
      <c r="HY51" s="45">
        <v>4.92</v>
      </c>
      <c r="HZ51" s="45">
        <v>4.92</v>
      </c>
      <c r="IA51" s="40">
        <v>799.9</v>
      </c>
      <c r="IB51" s="40">
        <v>781.6</v>
      </c>
      <c r="IC51" s="40">
        <v>80308</v>
      </c>
      <c r="ID51" s="42">
        <v>98</v>
      </c>
      <c r="IE51" s="42" t="s">
        <v>632</v>
      </c>
      <c r="IF51" s="42">
        <v>86</v>
      </c>
      <c r="IG51" s="42" t="s">
        <v>632</v>
      </c>
      <c r="IH51" s="42" t="s">
        <v>632</v>
      </c>
      <c r="II51" s="144" t="s">
        <v>1081</v>
      </c>
      <c r="IJ51" s="144" t="s">
        <v>1081</v>
      </c>
      <c r="IK51" s="42" t="s">
        <v>534</v>
      </c>
      <c r="IL51" s="122">
        <v>0.82599999999999996</v>
      </c>
      <c r="IM51" s="99">
        <v>86.5</v>
      </c>
      <c r="IN51" s="123">
        <v>9.1999999999999993</v>
      </c>
      <c r="IO51" s="99">
        <v>4</v>
      </c>
      <c r="IP51" s="36">
        <v>164260589</v>
      </c>
      <c r="IQ51" s="124">
        <v>56.1</v>
      </c>
      <c r="IR51" s="124">
        <v>51.8</v>
      </c>
      <c r="IS51" s="62" t="s">
        <v>534</v>
      </c>
      <c r="IT51" s="62" t="s">
        <v>534</v>
      </c>
      <c r="IU51" s="124">
        <v>64.400000000000006</v>
      </c>
      <c r="IV51" s="144" t="s">
        <v>1081</v>
      </c>
      <c r="IW51" s="36">
        <v>3353</v>
      </c>
      <c r="IX51" s="144" t="s">
        <v>1081</v>
      </c>
      <c r="IY51" s="124">
        <v>29.3</v>
      </c>
      <c r="IZ51" s="98">
        <v>101017</v>
      </c>
      <c r="JA51" s="98">
        <v>1075</v>
      </c>
      <c r="JB51" s="98">
        <v>1800</v>
      </c>
      <c r="JC51" s="98">
        <v>8507</v>
      </c>
      <c r="JD51" s="98">
        <v>10185</v>
      </c>
      <c r="JE51" s="98">
        <v>10145</v>
      </c>
      <c r="JF51" s="98">
        <v>12722</v>
      </c>
      <c r="JG51" s="98">
        <v>11047</v>
      </c>
      <c r="JH51" s="98">
        <v>10045</v>
      </c>
      <c r="JI51" s="98">
        <v>9441</v>
      </c>
      <c r="JJ51" s="98">
        <v>9106</v>
      </c>
      <c r="JK51" s="98">
        <v>8343</v>
      </c>
      <c r="JL51" s="98">
        <v>4223</v>
      </c>
      <c r="JM51" s="98">
        <v>1917</v>
      </c>
      <c r="JN51" s="98">
        <v>1072</v>
      </c>
      <c r="JO51" s="98">
        <v>510</v>
      </c>
      <c r="JP51" s="98">
        <v>236</v>
      </c>
      <c r="JQ51" s="98">
        <v>11224</v>
      </c>
      <c r="JR51" s="98">
        <v>12248</v>
      </c>
      <c r="JS51" s="98">
        <v>13262</v>
      </c>
      <c r="JT51" s="98">
        <v>14730</v>
      </c>
      <c r="JU51" s="98">
        <v>18124</v>
      </c>
      <c r="JV51" s="98">
        <v>14843</v>
      </c>
      <c r="JW51" s="98">
        <v>13022</v>
      </c>
      <c r="JX51" s="98">
        <v>12984</v>
      </c>
      <c r="JY51" s="98">
        <v>14805</v>
      </c>
      <c r="JZ51" s="98">
        <v>19162</v>
      </c>
      <c r="KA51" s="98">
        <v>15939</v>
      </c>
      <c r="KB51" s="98">
        <v>12399</v>
      </c>
      <c r="KC51" s="98">
        <v>11158</v>
      </c>
      <c r="KD51" s="98">
        <v>8535</v>
      </c>
      <c r="KE51" s="98">
        <v>9684</v>
      </c>
    </row>
    <row r="52" spans="1:291" ht="12">
      <c r="A52" s="3">
        <v>342025</v>
      </c>
      <c r="B52" s="2" t="s">
        <v>940</v>
      </c>
      <c r="C52" s="147" t="s">
        <v>954</v>
      </c>
      <c r="D52" s="147" t="s">
        <v>954</v>
      </c>
      <c r="E52" s="147" t="s">
        <v>954</v>
      </c>
      <c r="F52" s="147" t="s">
        <v>954</v>
      </c>
      <c r="G52" s="147" t="s">
        <v>954</v>
      </c>
      <c r="H52" s="147" t="s">
        <v>954</v>
      </c>
      <c r="I52" s="147" t="s">
        <v>954</v>
      </c>
      <c r="J52" s="147" t="s">
        <v>954</v>
      </c>
      <c r="K52" s="147" t="s">
        <v>954</v>
      </c>
      <c r="L52" s="147" t="s">
        <v>954</v>
      </c>
      <c r="M52" s="147" t="s">
        <v>954</v>
      </c>
      <c r="N52" s="147" t="s">
        <v>954</v>
      </c>
      <c r="O52" s="147" t="s">
        <v>954</v>
      </c>
      <c r="P52" s="147" t="s">
        <v>954</v>
      </c>
      <c r="Q52" s="147" t="s">
        <v>954</v>
      </c>
      <c r="R52" s="147" t="s">
        <v>954</v>
      </c>
      <c r="S52" s="147" t="s">
        <v>954</v>
      </c>
      <c r="T52" s="147" t="s">
        <v>954</v>
      </c>
      <c r="U52" s="147" t="s">
        <v>954</v>
      </c>
      <c r="V52" s="147" t="s">
        <v>954</v>
      </c>
      <c r="W52" s="147" t="s">
        <v>954</v>
      </c>
      <c r="X52" s="147" t="s">
        <v>954</v>
      </c>
      <c r="Y52" s="147" t="s">
        <v>954</v>
      </c>
      <c r="Z52" s="147" t="s">
        <v>954</v>
      </c>
      <c r="AA52" s="147" t="s">
        <v>954</v>
      </c>
      <c r="AB52" s="147" t="s">
        <v>954</v>
      </c>
      <c r="AC52" s="147" t="s">
        <v>954</v>
      </c>
      <c r="AD52" s="147" t="s">
        <v>954</v>
      </c>
      <c r="AE52" s="147" t="s">
        <v>954</v>
      </c>
      <c r="AF52" s="147" t="s">
        <v>954</v>
      </c>
      <c r="AG52" s="147" t="s">
        <v>954</v>
      </c>
      <c r="AH52" s="147" t="s">
        <v>954</v>
      </c>
      <c r="AI52" s="147" t="s">
        <v>954</v>
      </c>
      <c r="AJ52" s="147" t="s">
        <v>954</v>
      </c>
      <c r="AK52" s="147" t="s">
        <v>954</v>
      </c>
      <c r="AL52" s="147" t="s">
        <v>954</v>
      </c>
      <c r="AM52" s="147" t="s">
        <v>954</v>
      </c>
      <c r="AN52" s="147" t="s">
        <v>954</v>
      </c>
      <c r="AO52" s="147" t="s">
        <v>954</v>
      </c>
      <c r="AP52" s="147" t="s">
        <v>954</v>
      </c>
      <c r="AQ52" s="147" t="s">
        <v>954</v>
      </c>
      <c r="AR52" s="147" t="s">
        <v>954</v>
      </c>
      <c r="AS52" s="147" t="s">
        <v>954</v>
      </c>
      <c r="AT52" s="147" t="s">
        <v>954</v>
      </c>
      <c r="AU52" s="147" t="s">
        <v>954</v>
      </c>
      <c r="AV52" s="147" t="s">
        <v>954</v>
      </c>
      <c r="AW52" s="147" t="s">
        <v>954</v>
      </c>
      <c r="AX52" s="147" t="s">
        <v>954</v>
      </c>
      <c r="AY52" s="147" t="s">
        <v>954</v>
      </c>
      <c r="AZ52" s="147" t="s">
        <v>954</v>
      </c>
      <c r="BA52" s="147" t="s">
        <v>954</v>
      </c>
      <c r="BB52" s="147" t="s">
        <v>954</v>
      </c>
      <c r="BC52" s="147" t="s">
        <v>954</v>
      </c>
      <c r="BD52" s="147" t="s">
        <v>954</v>
      </c>
      <c r="BE52" s="147" t="s">
        <v>954</v>
      </c>
      <c r="BF52" s="147" t="s">
        <v>954</v>
      </c>
      <c r="BG52" s="147" t="s">
        <v>954</v>
      </c>
      <c r="BH52" s="147" t="s">
        <v>954</v>
      </c>
      <c r="BI52" s="147" t="s">
        <v>954</v>
      </c>
      <c r="BJ52" s="147" t="s">
        <v>954</v>
      </c>
      <c r="BK52" s="147" t="s">
        <v>954</v>
      </c>
      <c r="BL52" s="147" t="s">
        <v>954</v>
      </c>
      <c r="BM52" s="147" t="s">
        <v>954</v>
      </c>
      <c r="BN52" s="147" t="s">
        <v>954</v>
      </c>
      <c r="BO52" s="147" t="s">
        <v>954</v>
      </c>
      <c r="BP52" s="144" t="s">
        <v>1081</v>
      </c>
      <c r="BQ52" s="147" t="s">
        <v>954</v>
      </c>
      <c r="BR52" s="147" t="s">
        <v>954</v>
      </c>
      <c r="BS52" s="147" t="s">
        <v>954</v>
      </c>
      <c r="BT52" s="147" t="s">
        <v>954</v>
      </c>
      <c r="BU52" s="147" t="s">
        <v>954</v>
      </c>
      <c r="BV52" s="147" t="s">
        <v>954</v>
      </c>
      <c r="BW52" s="147" t="s">
        <v>954</v>
      </c>
      <c r="BX52" s="147" t="s">
        <v>954</v>
      </c>
      <c r="BY52" s="147" t="s">
        <v>954</v>
      </c>
      <c r="BZ52" s="147" t="s">
        <v>954</v>
      </c>
      <c r="CA52" s="147" t="s">
        <v>954</v>
      </c>
      <c r="CB52" s="147" t="s">
        <v>954</v>
      </c>
      <c r="CC52" s="147" t="s">
        <v>954</v>
      </c>
      <c r="CD52" s="147" t="s">
        <v>954</v>
      </c>
      <c r="CE52" s="147" t="s">
        <v>954</v>
      </c>
      <c r="CF52" s="147" t="s">
        <v>954</v>
      </c>
      <c r="CG52" s="147" t="s">
        <v>954</v>
      </c>
      <c r="CH52" s="147" t="s">
        <v>954</v>
      </c>
      <c r="CI52" s="147" t="s">
        <v>954</v>
      </c>
      <c r="CJ52" s="147" t="s">
        <v>954</v>
      </c>
      <c r="CK52" s="147" t="s">
        <v>954</v>
      </c>
      <c r="CL52" s="147" t="s">
        <v>954</v>
      </c>
      <c r="CM52" s="147" t="s">
        <v>954</v>
      </c>
      <c r="CN52" s="147" t="s">
        <v>954</v>
      </c>
      <c r="CO52" s="147" t="s">
        <v>954</v>
      </c>
      <c r="CP52" s="147" t="s">
        <v>954</v>
      </c>
      <c r="CQ52" s="147" t="s">
        <v>954</v>
      </c>
      <c r="CR52" s="147" t="s">
        <v>954</v>
      </c>
      <c r="CS52" s="147" t="s">
        <v>954</v>
      </c>
      <c r="CT52" s="147" t="s">
        <v>954</v>
      </c>
      <c r="CU52" s="147" t="s">
        <v>954</v>
      </c>
      <c r="CV52" s="147" t="s">
        <v>954</v>
      </c>
      <c r="CW52" s="147" t="s">
        <v>954</v>
      </c>
      <c r="CX52" s="147" t="s">
        <v>954</v>
      </c>
      <c r="CY52" s="147" t="s">
        <v>954</v>
      </c>
      <c r="CZ52" s="147" t="s">
        <v>954</v>
      </c>
      <c r="DA52" s="147" t="s">
        <v>954</v>
      </c>
      <c r="DB52" s="147" t="s">
        <v>954</v>
      </c>
      <c r="DC52" s="147" t="s">
        <v>954</v>
      </c>
      <c r="DD52" s="147" t="s">
        <v>954</v>
      </c>
      <c r="DE52" s="147" t="s">
        <v>954</v>
      </c>
      <c r="DF52" s="147" t="s">
        <v>954</v>
      </c>
      <c r="DG52" s="147" t="s">
        <v>954</v>
      </c>
      <c r="DH52" s="147" t="s">
        <v>954</v>
      </c>
      <c r="DI52" s="147" t="s">
        <v>954</v>
      </c>
      <c r="DJ52" s="147" t="s">
        <v>954</v>
      </c>
      <c r="DK52" s="147" t="s">
        <v>954</v>
      </c>
      <c r="DL52" s="147" t="s">
        <v>954</v>
      </c>
      <c r="DM52" s="147" t="s">
        <v>954</v>
      </c>
      <c r="DN52" s="147" t="s">
        <v>954</v>
      </c>
      <c r="DO52" s="147" t="s">
        <v>954</v>
      </c>
      <c r="DP52" s="147" t="s">
        <v>954</v>
      </c>
      <c r="DQ52" s="147" t="s">
        <v>954</v>
      </c>
      <c r="DR52" s="147" t="s">
        <v>954</v>
      </c>
      <c r="DS52" s="147" t="s">
        <v>954</v>
      </c>
      <c r="DT52" s="147" t="s">
        <v>954</v>
      </c>
      <c r="DU52" s="147" t="s">
        <v>954</v>
      </c>
      <c r="DV52" s="147" t="s">
        <v>954</v>
      </c>
      <c r="DW52" s="147" t="s">
        <v>954</v>
      </c>
      <c r="DX52" s="147" t="s">
        <v>954</v>
      </c>
      <c r="DY52" s="147" t="s">
        <v>954</v>
      </c>
      <c r="DZ52" s="147" t="s">
        <v>954</v>
      </c>
      <c r="EA52" s="147" t="s">
        <v>954</v>
      </c>
      <c r="EB52" s="147" t="s">
        <v>954</v>
      </c>
      <c r="EC52" s="147" t="s">
        <v>954</v>
      </c>
      <c r="ED52" s="147" t="s">
        <v>954</v>
      </c>
      <c r="EE52" s="147" t="s">
        <v>954</v>
      </c>
      <c r="EF52" s="147" t="s">
        <v>954</v>
      </c>
      <c r="EG52" s="147" t="s">
        <v>954</v>
      </c>
      <c r="EH52" s="147" t="s">
        <v>954</v>
      </c>
      <c r="EI52" s="147" t="s">
        <v>954</v>
      </c>
      <c r="EJ52" s="147" t="s">
        <v>954</v>
      </c>
      <c r="EK52" s="147" t="s">
        <v>954</v>
      </c>
      <c r="EL52" s="147" t="s">
        <v>954</v>
      </c>
      <c r="EM52" s="147" t="s">
        <v>954</v>
      </c>
      <c r="EN52" s="147" t="s">
        <v>954</v>
      </c>
      <c r="EO52" s="147" t="s">
        <v>954</v>
      </c>
      <c r="EP52" s="147" t="s">
        <v>954</v>
      </c>
      <c r="EQ52" s="147" t="s">
        <v>954</v>
      </c>
      <c r="ER52" s="147" t="s">
        <v>954</v>
      </c>
      <c r="ES52" s="147" t="s">
        <v>954</v>
      </c>
      <c r="ET52" s="147" t="s">
        <v>954</v>
      </c>
      <c r="EU52" s="147" t="s">
        <v>954</v>
      </c>
      <c r="EV52" s="147" t="s">
        <v>954</v>
      </c>
      <c r="EW52" s="147" t="s">
        <v>954</v>
      </c>
      <c r="EX52" s="147" t="s">
        <v>954</v>
      </c>
      <c r="EY52" s="147" t="s">
        <v>954</v>
      </c>
      <c r="EZ52" s="147" t="s">
        <v>954</v>
      </c>
      <c r="FA52" s="147" t="s">
        <v>954</v>
      </c>
      <c r="FB52" s="147" t="s">
        <v>954</v>
      </c>
      <c r="FC52" s="147" t="s">
        <v>954</v>
      </c>
      <c r="FD52" s="147" t="s">
        <v>954</v>
      </c>
      <c r="FE52" s="147" t="s">
        <v>954</v>
      </c>
      <c r="FF52" s="147" t="s">
        <v>954</v>
      </c>
      <c r="FG52" s="147" t="s">
        <v>954</v>
      </c>
      <c r="FH52" s="147" t="s">
        <v>954</v>
      </c>
      <c r="FI52" s="147" t="s">
        <v>954</v>
      </c>
      <c r="FJ52" s="147" t="s">
        <v>954</v>
      </c>
      <c r="FK52" s="147" t="s">
        <v>954</v>
      </c>
      <c r="FL52" s="147" t="s">
        <v>954</v>
      </c>
      <c r="FM52" s="147" t="s">
        <v>954</v>
      </c>
      <c r="FN52" s="147" t="s">
        <v>954</v>
      </c>
      <c r="FO52" s="147" t="s">
        <v>954</v>
      </c>
      <c r="FP52" s="147" t="s">
        <v>954</v>
      </c>
      <c r="FQ52" s="147" t="s">
        <v>954</v>
      </c>
      <c r="FR52" s="147" t="s">
        <v>954</v>
      </c>
      <c r="FS52" s="147" t="s">
        <v>954</v>
      </c>
      <c r="FT52" s="147" t="s">
        <v>954</v>
      </c>
      <c r="FU52" s="147" t="s">
        <v>954</v>
      </c>
      <c r="FV52" s="147" t="s">
        <v>954</v>
      </c>
      <c r="FW52" s="147" t="s">
        <v>954</v>
      </c>
      <c r="FX52" s="147" t="s">
        <v>954</v>
      </c>
      <c r="FY52" s="147" t="s">
        <v>954</v>
      </c>
      <c r="FZ52" s="147" t="s">
        <v>954</v>
      </c>
      <c r="GA52" s="147" t="s">
        <v>954</v>
      </c>
      <c r="GB52" s="147" t="s">
        <v>954</v>
      </c>
      <c r="GC52" s="147" t="s">
        <v>954</v>
      </c>
      <c r="GD52" s="147" t="s">
        <v>954</v>
      </c>
      <c r="GE52" s="147" t="s">
        <v>954</v>
      </c>
      <c r="GF52" s="147" t="s">
        <v>954</v>
      </c>
      <c r="GG52" s="147" t="s">
        <v>954</v>
      </c>
      <c r="GH52" s="147" t="s">
        <v>954</v>
      </c>
      <c r="GI52" s="147" t="s">
        <v>954</v>
      </c>
      <c r="GJ52" s="147" t="s">
        <v>954</v>
      </c>
      <c r="GK52" s="147" t="s">
        <v>954</v>
      </c>
      <c r="GL52" s="147" t="s">
        <v>954</v>
      </c>
      <c r="GM52" s="147" t="s">
        <v>954</v>
      </c>
      <c r="GN52" s="147" t="s">
        <v>954</v>
      </c>
      <c r="GO52" s="147" t="s">
        <v>954</v>
      </c>
      <c r="GP52" s="147" t="s">
        <v>954</v>
      </c>
      <c r="GQ52" s="147" t="s">
        <v>954</v>
      </c>
      <c r="GR52" s="147" t="s">
        <v>954</v>
      </c>
      <c r="GS52" s="147" t="s">
        <v>954</v>
      </c>
      <c r="GT52" s="147" t="s">
        <v>954</v>
      </c>
      <c r="GU52" s="147" t="s">
        <v>954</v>
      </c>
      <c r="GV52" s="147" t="s">
        <v>954</v>
      </c>
      <c r="GW52" s="147" t="s">
        <v>954</v>
      </c>
      <c r="GX52" s="147" t="s">
        <v>954</v>
      </c>
      <c r="GY52" s="147" t="s">
        <v>954</v>
      </c>
      <c r="GZ52" s="147" t="s">
        <v>954</v>
      </c>
      <c r="HA52" s="147" t="s">
        <v>954</v>
      </c>
      <c r="HB52" s="147" t="s">
        <v>954</v>
      </c>
      <c r="HC52" s="147" t="s">
        <v>954</v>
      </c>
      <c r="HD52" s="147" t="s">
        <v>954</v>
      </c>
      <c r="HE52" s="147" t="s">
        <v>954</v>
      </c>
      <c r="HF52" s="147" t="s">
        <v>954</v>
      </c>
      <c r="HG52" s="147" t="s">
        <v>954</v>
      </c>
      <c r="HH52" s="147" t="s">
        <v>954</v>
      </c>
      <c r="HI52" s="147" t="s">
        <v>954</v>
      </c>
      <c r="HJ52" s="147" t="s">
        <v>954</v>
      </c>
      <c r="HK52" s="147" t="s">
        <v>954</v>
      </c>
      <c r="HL52" s="147" t="s">
        <v>954</v>
      </c>
      <c r="HM52" s="147" t="s">
        <v>954</v>
      </c>
      <c r="HN52" s="147" t="s">
        <v>954</v>
      </c>
      <c r="HO52" s="147" t="s">
        <v>954</v>
      </c>
      <c r="HP52" s="147" t="s">
        <v>954</v>
      </c>
      <c r="HQ52" s="147" t="s">
        <v>954</v>
      </c>
      <c r="HR52" s="147" t="s">
        <v>954</v>
      </c>
      <c r="HS52" s="147" t="s">
        <v>954</v>
      </c>
      <c r="HT52" s="147" t="s">
        <v>954</v>
      </c>
      <c r="HU52" s="147" t="s">
        <v>954</v>
      </c>
      <c r="HV52" s="147" t="s">
        <v>954</v>
      </c>
      <c r="HW52" s="147" t="s">
        <v>954</v>
      </c>
      <c r="HX52" s="147" t="s">
        <v>954</v>
      </c>
      <c r="HY52" s="147" t="s">
        <v>954</v>
      </c>
      <c r="HZ52" s="147" t="s">
        <v>954</v>
      </c>
      <c r="IA52" s="147" t="s">
        <v>954</v>
      </c>
      <c r="IB52" s="147" t="s">
        <v>954</v>
      </c>
      <c r="IC52" s="147" t="s">
        <v>954</v>
      </c>
      <c r="ID52" s="147" t="s">
        <v>954</v>
      </c>
      <c r="IE52" s="42" t="s">
        <v>632</v>
      </c>
      <c r="IF52" s="147" t="s">
        <v>954</v>
      </c>
      <c r="IG52" s="42" t="s">
        <v>632</v>
      </c>
      <c r="IH52" s="42" t="s">
        <v>632</v>
      </c>
      <c r="II52" s="144" t="s">
        <v>1081</v>
      </c>
      <c r="IJ52" s="144" t="s">
        <v>1081</v>
      </c>
      <c r="IK52" s="147" t="s">
        <v>954</v>
      </c>
      <c r="IL52" s="147" t="s">
        <v>954</v>
      </c>
      <c r="IM52" s="147" t="s">
        <v>954</v>
      </c>
      <c r="IN52" s="147" t="s">
        <v>954</v>
      </c>
      <c r="IO52" s="147" t="s">
        <v>954</v>
      </c>
      <c r="IP52" s="147" t="s">
        <v>954</v>
      </c>
      <c r="IQ52" s="147" t="s">
        <v>954</v>
      </c>
      <c r="IR52" s="147" t="s">
        <v>954</v>
      </c>
      <c r="IS52" s="147" t="s">
        <v>954</v>
      </c>
      <c r="IT52" s="147" t="s">
        <v>954</v>
      </c>
      <c r="IU52" s="147" t="s">
        <v>954</v>
      </c>
      <c r="IV52" s="144" t="s">
        <v>1081</v>
      </c>
      <c r="IW52" s="147" t="s">
        <v>954</v>
      </c>
      <c r="IX52" s="144" t="s">
        <v>1081</v>
      </c>
      <c r="IY52" s="147" t="s">
        <v>954</v>
      </c>
      <c r="IZ52" s="147" t="s">
        <v>954</v>
      </c>
      <c r="JA52" s="147" t="s">
        <v>954</v>
      </c>
      <c r="JB52" s="147" t="s">
        <v>954</v>
      </c>
      <c r="JC52" s="147" t="s">
        <v>954</v>
      </c>
      <c r="JD52" s="147" t="s">
        <v>954</v>
      </c>
      <c r="JE52" s="147" t="s">
        <v>954</v>
      </c>
      <c r="JF52" s="147" t="s">
        <v>954</v>
      </c>
      <c r="JG52" s="147" t="s">
        <v>954</v>
      </c>
      <c r="JH52" s="147" t="s">
        <v>954</v>
      </c>
      <c r="JI52" s="147" t="s">
        <v>954</v>
      </c>
      <c r="JJ52" s="147" t="s">
        <v>954</v>
      </c>
      <c r="JK52" s="147" t="s">
        <v>954</v>
      </c>
      <c r="JL52" s="147" t="s">
        <v>954</v>
      </c>
      <c r="JM52" s="147" t="s">
        <v>954</v>
      </c>
      <c r="JN52" s="147" t="s">
        <v>954</v>
      </c>
      <c r="JO52" s="147" t="s">
        <v>954</v>
      </c>
      <c r="JP52" s="147" t="s">
        <v>954</v>
      </c>
      <c r="JQ52" s="147" t="s">
        <v>954</v>
      </c>
      <c r="JR52" s="147" t="s">
        <v>954</v>
      </c>
      <c r="JS52" s="147" t="s">
        <v>954</v>
      </c>
      <c r="JT52" s="147" t="s">
        <v>954</v>
      </c>
      <c r="JU52" s="147" t="s">
        <v>954</v>
      </c>
      <c r="JV52" s="147" t="s">
        <v>954</v>
      </c>
      <c r="JW52" s="147" t="s">
        <v>954</v>
      </c>
      <c r="JX52" s="147" t="s">
        <v>954</v>
      </c>
      <c r="JY52" s="147" t="s">
        <v>954</v>
      </c>
      <c r="JZ52" s="147" t="s">
        <v>954</v>
      </c>
      <c r="KA52" s="147" t="s">
        <v>954</v>
      </c>
      <c r="KB52" s="147" t="s">
        <v>954</v>
      </c>
      <c r="KC52" s="147" t="s">
        <v>954</v>
      </c>
      <c r="KD52" s="147" t="s">
        <v>954</v>
      </c>
      <c r="KE52" s="147" t="s">
        <v>954</v>
      </c>
    </row>
    <row r="53" spans="1:291" ht="12">
      <c r="A53" s="3">
        <v>342076</v>
      </c>
      <c r="B53" s="2" t="s">
        <v>941</v>
      </c>
      <c r="C53" s="29">
        <v>518.15</v>
      </c>
      <c r="D53" s="30">
        <v>471543</v>
      </c>
      <c r="E53" s="95">
        <v>14.2</v>
      </c>
      <c r="F53" s="95">
        <v>60.8</v>
      </c>
      <c r="G53" s="95">
        <v>25</v>
      </c>
      <c r="H53" s="32">
        <v>26571</v>
      </c>
      <c r="I53" s="32">
        <v>52921</v>
      </c>
      <c r="J53" s="32">
        <v>80481</v>
      </c>
      <c r="K53" s="40">
        <v>55865</v>
      </c>
      <c r="L53" s="32">
        <v>198688</v>
      </c>
      <c r="M53" s="32">
        <v>6244</v>
      </c>
      <c r="N53" s="32">
        <v>13105</v>
      </c>
      <c r="O53" s="32">
        <v>13346</v>
      </c>
      <c r="P53" s="38">
        <v>460740</v>
      </c>
      <c r="Q53" s="32">
        <v>461357</v>
      </c>
      <c r="R53" s="32">
        <v>463356</v>
      </c>
      <c r="S53" s="40">
        <v>1131449</v>
      </c>
      <c r="T53" s="40">
        <v>3305722</v>
      </c>
      <c r="U53" s="40">
        <v>1080358</v>
      </c>
      <c r="V53" s="40">
        <v>1093575</v>
      </c>
      <c r="W53" s="40">
        <v>0</v>
      </c>
      <c r="X53" s="40">
        <v>75</v>
      </c>
      <c r="Y53" s="40">
        <v>36</v>
      </c>
      <c r="Z53" s="40">
        <v>171140</v>
      </c>
      <c r="AA53" s="29">
        <v>4440.43</v>
      </c>
      <c r="AB53" s="45">
        <v>1860.69</v>
      </c>
      <c r="AC53" s="40">
        <v>5263</v>
      </c>
      <c r="AD53" s="40">
        <v>418679</v>
      </c>
      <c r="AE53" s="40">
        <v>530</v>
      </c>
      <c r="AF53" s="40">
        <v>53</v>
      </c>
      <c r="AG53" s="40">
        <v>4628</v>
      </c>
      <c r="AH53" s="40">
        <v>80</v>
      </c>
      <c r="AI53" s="40">
        <v>25404</v>
      </c>
      <c r="AJ53" s="40">
        <v>1529</v>
      </c>
      <c r="AK53" s="40">
        <v>167</v>
      </c>
      <c r="AL53" s="40">
        <v>36</v>
      </c>
      <c r="AM53" s="40">
        <v>11977</v>
      </c>
      <c r="AN53" s="40">
        <v>776</v>
      </c>
      <c r="AO53" s="40">
        <v>2</v>
      </c>
      <c r="AP53" s="40">
        <v>321</v>
      </c>
      <c r="AQ53" s="40">
        <v>13</v>
      </c>
      <c r="AR53" s="40">
        <v>47</v>
      </c>
      <c r="AS53" s="42">
        <v>56</v>
      </c>
      <c r="AT53" s="40">
        <v>127.5</v>
      </c>
      <c r="AU53" s="40">
        <v>120.8</v>
      </c>
      <c r="AV53" s="40">
        <v>12</v>
      </c>
      <c r="AW53" s="40">
        <v>12</v>
      </c>
      <c r="AX53" s="40">
        <v>9</v>
      </c>
      <c r="AY53" s="40">
        <v>2</v>
      </c>
      <c r="AZ53" s="40">
        <v>2</v>
      </c>
      <c r="BA53" s="40">
        <v>3</v>
      </c>
      <c r="BB53" s="40">
        <v>0</v>
      </c>
      <c r="BC53" s="40">
        <v>8</v>
      </c>
      <c r="BD53" s="40">
        <v>26880</v>
      </c>
      <c r="BE53" s="40">
        <v>1</v>
      </c>
      <c r="BF53" s="40">
        <v>25000</v>
      </c>
      <c r="BG53" s="40">
        <v>7</v>
      </c>
      <c r="BH53" s="40">
        <v>143090</v>
      </c>
      <c r="BI53" s="40">
        <v>6</v>
      </c>
      <c r="BJ53" s="40">
        <v>6165</v>
      </c>
      <c r="BK53" s="42">
        <v>34.700000000000003</v>
      </c>
      <c r="BL53" s="40">
        <v>0</v>
      </c>
      <c r="BM53" s="40">
        <v>3</v>
      </c>
      <c r="BN53" s="40">
        <v>0</v>
      </c>
      <c r="BO53" s="40">
        <v>5723</v>
      </c>
      <c r="BP53" s="144" t="s">
        <v>1081</v>
      </c>
      <c r="BQ53" s="45">
        <v>1.04</v>
      </c>
      <c r="BR53" s="42">
        <v>31.3</v>
      </c>
      <c r="BS53" s="45">
        <v>5.57</v>
      </c>
      <c r="BT53" s="42">
        <v>63.04</v>
      </c>
      <c r="BU53" s="40">
        <v>44</v>
      </c>
      <c r="BV53" s="40">
        <v>5853</v>
      </c>
      <c r="BW53" s="40">
        <v>346</v>
      </c>
      <c r="BX53" s="40">
        <v>950</v>
      </c>
      <c r="BY53" s="40">
        <v>4504</v>
      </c>
      <c r="BZ53" s="40">
        <v>1349</v>
      </c>
      <c r="CA53" s="40">
        <v>391</v>
      </c>
      <c r="CB53" s="40">
        <v>700</v>
      </c>
      <c r="CC53" s="58">
        <v>1.73</v>
      </c>
      <c r="CD53" s="40">
        <v>39348500</v>
      </c>
      <c r="CE53" s="40">
        <v>7</v>
      </c>
      <c r="CF53" s="40">
        <v>65</v>
      </c>
      <c r="CG53" s="40">
        <v>5</v>
      </c>
      <c r="CH53" s="40">
        <v>1</v>
      </c>
      <c r="CI53" s="40">
        <v>80</v>
      </c>
      <c r="CJ53" s="40">
        <v>35</v>
      </c>
      <c r="CK53" s="40">
        <v>1673</v>
      </c>
      <c r="CL53" s="40">
        <v>15</v>
      </c>
      <c r="CM53" s="40">
        <v>1168</v>
      </c>
      <c r="CN53" s="40">
        <v>72</v>
      </c>
      <c r="CO53" s="40">
        <v>1186</v>
      </c>
      <c r="CP53" s="40">
        <v>19</v>
      </c>
      <c r="CQ53" s="40">
        <v>206</v>
      </c>
      <c r="CR53" s="40">
        <v>77</v>
      </c>
      <c r="CS53" s="40">
        <v>1801</v>
      </c>
      <c r="CT53" s="40">
        <v>16172</v>
      </c>
      <c r="CU53" s="40">
        <v>2874</v>
      </c>
      <c r="CV53" s="40">
        <v>2668</v>
      </c>
      <c r="CW53" s="40">
        <v>1366936.5959999999</v>
      </c>
      <c r="CX53" s="40">
        <v>614243.83600000001</v>
      </c>
      <c r="CY53" s="40">
        <v>712526.74699999997</v>
      </c>
      <c r="CZ53" s="40">
        <v>118269</v>
      </c>
      <c r="DA53" s="40">
        <v>15</v>
      </c>
      <c r="DB53" s="40">
        <v>24497</v>
      </c>
      <c r="DC53" s="40">
        <v>2480</v>
      </c>
      <c r="DD53" s="40">
        <v>2484</v>
      </c>
      <c r="DE53" s="40">
        <v>104</v>
      </c>
      <c r="DF53" s="40">
        <v>1502</v>
      </c>
      <c r="DG53" s="40">
        <v>30402</v>
      </c>
      <c r="DH53" s="40">
        <v>18613</v>
      </c>
      <c r="DI53" s="40">
        <v>3703</v>
      </c>
      <c r="DJ53" s="40">
        <v>3964</v>
      </c>
      <c r="DK53" s="40">
        <v>308</v>
      </c>
      <c r="DL53" s="40">
        <v>362</v>
      </c>
      <c r="DM53" s="40">
        <v>1</v>
      </c>
      <c r="DN53" s="40">
        <v>2039</v>
      </c>
      <c r="DO53" s="40">
        <v>35</v>
      </c>
      <c r="DP53" s="40">
        <v>12939</v>
      </c>
      <c r="DQ53" s="40">
        <v>112</v>
      </c>
      <c r="DR53" s="40">
        <v>11940</v>
      </c>
      <c r="DS53" s="40">
        <v>12188</v>
      </c>
      <c r="DT53" s="40">
        <v>0</v>
      </c>
      <c r="DU53" s="40">
        <v>1512</v>
      </c>
      <c r="DV53" s="40">
        <v>73</v>
      </c>
      <c r="DW53" s="40">
        <v>113</v>
      </c>
      <c r="DX53" s="42">
        <v>15.2</v>
      </c>
      <c r="DY53" s="40">
        <v>112</v>
      </c>
      <c r="DZ53" s="40">
        <v>485</v>
      </c>
      <c r="EA53" s="40">
        <v>623</v>
      </c>
      <c r="EB53" s="40">
        <v>208</v>
      </c>
      <c r="EC53" s="40">
        <v>92</v>
      </c>
      <c r="ED53" s="40">
        <v>4156</v>
      </c>
      <c r="EE53" s="40">
        <v>4403</v>
      </c>
      <c r="EF53" s="42">
        <v>93.8</v>
      </c>
      <c r="EG53" s="42">
        <v>92.6</v>
      </c>
      <c r="EH53" s="40">
        <v>362</v>
      </c>
      <c r="EI53" s="86">
        <v>16.2</v>
      </c>
      <c r="EJ53" s="40">
        <v>113149</v>
      </c>
      <c r="EK53" s="42">
        <v>22.3</v>
      </c>
      <c r="EL53" s="40">
        <v>347216</v>
      </c>
      <c r="EM53" s="45">
        <v>3.45</v>
      </c>
      <c r="EN53" s="40">
        <v>528</v>
      </c>
      <c r="EO53" s="40">
        <v>11</v>
      </c>
      <c r="EP53" s="60">
        <v>8108</v>
      </c>
      <c r="EQ53" s="40">
        <v>323</v>
      </c>
      <c r="ER53" s="40">
        <v>2585</v>
      </c>
      <c r="ES53" s="42">
        <v>61.5</v>
      </c>
      <c r="ET53" s="32">
        <v>164085</v>
      </c>
      <c r="EU53" s="40">
        <v>6041</v>
      </c>
      <c r="EV53" s="40">
        <v>54</v>
      </c>
      <c r="EW53" s="40">
        <v>146628</v>
      </c>
      <c r="EX53" s="40">
        <v>127693</v>
      </c>
      <c r="EY53" s="40">
        <v>11570</v>
      </c>
      <c r="EZ53" s="40">
        <v>7365</v>
      </c>
      <c r="FA53" s="40">
        <v>11416</v>
      </c>
      <c r="FB53" s="42">
        <v>44.6</v>
      </c>
      <c r="FC53" s="40">
        <v>649</v>
      </c>
      <c r="FD53" s="42">
        <v>6.6</v>
      </c>
      <c r="FE53" s="40">
        <v>6842</v>
      </c>
      <c r="FF53" s="40">
        <v>142</v>
      </c>
      <c r="FG53" s="40">
        <v>111</v>
      </c>
      <c r="FH53" s="40">
        <v>770</v>
      </c>
      <c r="FI53" s="62">
        <v>53</v>
      </c>
      <c r="FJ53" s="62">
        <v>1376</v>
      </c>
      <c r="FK53" s="45">
        <v>63.93</v>
      </c>
      <c r="FL53" s="42">
        <v>95.7</v>
      </c>
      <c r="FM53" s="42">
        <v>92.3</v>
      </c>
      <c r="FN53" s="42">
        <v>68.599999999999994</v>
      </c>
      <c r="FO53" s="42">
        <v>52.2</v>
      </c>
      <c r="FP53" s="40">
        <v>108</v>
      </c>
      <c r="FQ53" s="40">
        <v>15</v>
      </c>
      <c r="FR53" s="40">
        <v>124</v>
      </c>
      <c r="FS53" s="40">
        <v>3162</v>
      </c>
      <c r="FT53" s="40">
        <v>17</v>
      </c>
      <c r="FU53" s="40">
        <v>4223</v>
      </c>
      <c r="FV53" s="40">
        <v>6317</v>
      </c>
      <c r="FW53" s="40">
        <v>7</v>
      </c>
      <c r="FX53" s="40">
        <v>3320000</v>
      </c>
      <c r="FY53" s="40">
        <v>3975</v>
      </c>
      <c r="FZ53" s="40" t="s">
        <v>534</v>
      </c>
      <c r="GA53" s="40" t="s">
        <v>534</v>
      </c>
      <c r="GB53" s="40">
        <v>21666</v>
      </c>
      <c r="GC53" s="40">
        <v>40</v>
      </c>
      <c r="GD53" s="40">
        <v>4652</v>
      </c>
      <c r="GE53" s="40">
        <v>16974</v>
      </c>
      <c r="GF53" s="40">
        <v>206888</v>
      </c>
      <c r="GG53" s="40">
        <v>316</v>
      </c>
      <c r="GH53" s="40">
        <v>61021</v>
      </c>
      <c r="GI53" s="40">
        <v>145551</v>
      </c>
      <c r="GJ53" s="40">
        <v>1196</v>
      </c>
      <c r="GK53" s="40">
        <v>10914</v>
      </c>
      <c r="GL53" s="40">
        <v>861470</v>
      </c>
      <c r="GM53" s="40">
        <v>3126</v>
      </c>
      <c r="GN53" s="40">
        <v>20690</v>
      </c>
      <c r="GO53" s="40">
        <v>396212</v>
      </c>
      <c r="GP53" s="40">
        <v>1252</v>
      </c>
      <c r="GQ53" s="40">
        <v>38484</v>
      </c>
      <c r="GR53" s="39">
        <v>1828368.03</v>
      </c>
      <c r="GS53" s="40">
        <v>1241</v>
      </c>
      <c r="GT53" s="40">
        <v>28246</v>
      </c>
      <c r="GU53" s="40">
        <v>60691</v>
      </c>
      <c r="GV53" s="59">
        <v>64.56</v>
      </c>
      <c r="GW53" s="40">
        <v>419</v>
      </c>
      <c r="GX53" s="40">
        <v>8794</v>
      </c>
      <c r="GY53" s="40">
        <v>2152</v>
      </c>
      <c r="GZ53" s="34">
        <v>112</v>
      </c>
      <c r="HA53" s="40">
        <v>5</v>
      </c>
      <c r="HB53" s="40">
        <v>3514432</v>
      </c>
      <c r="HC53" s="40">
        <v>20356554</v>
      </c>
      <c r="HD53" s="40">
        <v>3269451</v>
      </c>
      <c r="HE53" s="40">
        <v>2109363</v>
      </c>
      <c r="HF53" s="40">
        <v>244835</v>
      </c>
      <c r="HG53" s="40">
        <v>7050</v>
      </c>
      <c r="HH53" s="40">
        <v>7980</v>
      </c>
      <c r="HI53" s="40">
        <v>278390</v>
      </c>
      <c r="HJ53" s="40">
        <v>173975</v>
      </c>
      <c r="HK53" s="32">
        <v>14631</v>
      </c>
      <c r="HL53" s="32">
        <v>4520608</v>
      </c>
      <c r="HM53" s="32">
        <v>0</v>
      </c>
      <c r="HN53" s="32">
        <v>115</v>
      </c>
      <c r="HO53" s="32">
        <v>0</v>
      </c>
      <c r="HP53" s="32">
        <v>35</v>
      </c>
      <c r="HQ53" s="32">
        <v>0</v>
      </c>
      <c r="HR53" s="32">
        <v>132691</v>
      </c>
      <c r="HS53" s="32">
        <v>268754</v>
      </c>
      <c r="HT53" s="32">
        <v>0</v>
      </c>
      <c r="HU53" s="32">
        <v>0</v>
      </c>
      <c r="HV53" s="45">
        <v>58.55</v>
      </c>
      <c r="HW53" s="32">
        <v>254721</v>
      </c>
      <c r="HX53" s="45">
        <v>-23.6</v>
      </c>
      <c r="HY53" s="45">
        <v>2</v>
      </c>
      <c r="HZ53" s="45">
        <v>2</v>
      </c>
      <c r="IA53" s="40">
        <v>3037</v>
      </c>
      <c r="IB53" s="40">
        <v>3006.1</v>
      </c>
      <c r="IC53" s="40" t="s">
        <v>534</v>
      </c>
      <c r="ID53" s="42">
        <v>93.3</v>
      </c>
      <c r="IE53" s="42" t="s">
        <v>632</v>
      </c>
      <c r="IF53" s="42">
        <v>72.8</v>
      </c>
      <c r="IG53" s="42" t="s">
        <v>632</v>
      </c>
      <c r="IH53" s="42" t="s">
        <v>632</v>
      </c>
      <c r="II53" s="144" t="s">
        <v>1081</v>
      </c>
      <c r="IJ53" s="144" t="s">
        <v>1081</v>
      </c>
      <c r="IK53" s="42">
        <v>64.8</v>
      </c>
      <c r="IL53" s="122">
        <v>0.80500000000000005</v>
      </c>
      <c r="IM53" s="99">
        <v>88.5</v>
      </c>
      <c r="IN53" s="123">
        <v>6.4</v>
      </c>
      <c r="IO53" s="99">
        <v>3</v>
      </c>
      <c r="IP53" s="36">
        <v>155101012</v>
      </c>
      <c r="IQ53" s="124">
        <v>55.4</v>
      </c>
      <c r="IR53" s="124">
        <v>54.6</v>
      </c>
      <c r="IS53" s="62" t="s">
        <v>534</v>
      </c>
      <c r="IT53" s="62" t="s">
        <v>534</v>
      </c>
      <c r="IU53" s="124">
        <v>22.7</v>
      </c>
      <c r="IV53" s="144" t="s">
        <v>1081</v>
      </c>
      <c r="IW53" s="36">
        <v>4111</v>
      </c>
      <c r="IX53" s="144" t="s">
        <v>1081</v>
      </c>
      <c r="IY53" s="124">
        <v>24.6</v>
      </c>
      <c r="IZ53" s="98">
        <v>88207</v>
      </c>
      <c r="JA53" s="98">
        <v>1151</v>
      </c>
      <c r="JB53" s="98">
        <v>1361</v>
      </c>
      <c r="JC53" s="98">
        <v>6645</v>
      </c>
      <c r="JD53" s="98">
        <v>8868</v>
      </c>
      <c r="JE53" s="98">
        <v>9666</v>
      </c>
      <c r="JF53" s="98">
        <v>11819</v>
      </c>
      <c r="JG53" s="98">
        <v>10548</v>
      </c>
      <c r="JH53" s="98">
        <v>10027</v>
      </c>
      <c r="JI53" s="98">
        <v>9770</v>
      </c>
      <c r="JJ53" s="98">
        <v>10076</v>
      </c>
      <c r="JK53" s="98">
        <v>8409</v>
      </c>
      <c r="JL53" s="98">
        <v>4253</v>
      </c>
      <c r="JM53" s="98">
        <v>2061</v>
      </c>
      <c r="JN53" s="98">
        <v>1141</v>
      </c>
      <c r="JO53" s="98">
        <v>602</v>
      </c>
      <c r="JP53" s="98">
        <v>296</v>
      </c>
      <c r="JQ53" s="98">
        <v>9718</v>
      </c>
      <c r="JR53" s="98">
        <v>9105</v>
      </c>
      <c r="JS53" s="98">
        <v>11522</v>
      </c>
      <c r="JT53" s="98">
        <v>13595</v>
      </c>
      <c r="JU53" s="98">
        <v>16296</v>
      </c>
      <c r="JV53" s="98">
        <v>13639</v>
      </c>
      <c r="JW53" s="98">
        <v>12643</v>
      </c>
      <c r="JX53" s="98">
        <v>13113</v>
      </c>
      <c r="JY53" s="98">
        <v>15607</v>
      </c>
      <c r="JZ53" s="98">
        <v>17685</v>
      </c>
      <c r="KA53" s="98">
        <v>13854</v>
      </c>
      <c r="KB53" s="98">
        <v>10701</v>
      </c>
      <c r="KC53" s="98">
        <v>9702</v>
      </c>
      <c r="KD53" s="98">
        <v>8122</v>
      </c>
      <c r="KE53" s="98">
        <v>9317</v>
      </c>
    </row>
    <row r="54" spans="1:291" ht="12">
      <c r="A54" s="3">
        <v>352012</v>
      </c>
      <c r="B54" s="2" t="s">
        <v>942</v>
      </c>
      <c r="C54" s="29">
        <v>716.17</v>
      </c>
      <c r="D54" s="30">
        <v>276369</v>
      </c>
      <c r="E54" s="37">
        <v>11.8</v>
      </c>
      <c r="F54" s="37">
        <v>57.6</v>
      </c>
      <c r="G54" s="37">
        <v>30.6</v>
      </c>
      <c r="H54" s="32">
        <v>12381</v>
      </c>
      <c r="I54" s="32">
        <v>27883</v>
      </c>
      <c r="J54" s="32">
        <v>42538</v>
      </c>
      <c r="K54" s="40">
        <v>44042</v>
      </c>
      <c r="L54" s="32">
        <v>130173</v>
      </c>
      <c r="M54" s="32">
        <v>3971</v>
      </c>
      <c r="N54" s="32">
        <v>7162</v>
      </c>
      <c r="O54" s="32">
        <v>8266</v>
      </c>
      <c r="P54" s="38">
        <v>271574</v>
      </c>
      <c r="Q54" s="32">
        <v>280947</v>
      </c>
      <c r="R54" s="32">
        <v>276979</v>
      </c>
      <c r="S54" s="40">
        <v>759526</v>
      </c>
      <c r="T54" s="40">
        <v>1604822</v>
      </c>
      <c r="U54" s="40">
        <v>642854</v>
      </c>
      <c r="V54" s="40">
        <v>672823</v>
      </c>
      <c r="W54" s="40">
        <v>21</v>
      </c>
      <c r="X54" s="40">
        <v>46</v>
      </c>
      <c r="Y54" s="40">
        <v>25</v>
      </c>
      <c r="Z54" s="40">
        <v>59628</v>
      </c>
      <c r="AA54" s="29">
        <v>3689</v>
      </c>
      <c r="AB54" s="45">
        <v>1918</v>
      </c>
      <c r="AC54" s="40">
        <v>2976</v>
      </c>
      <c r="AD54" s="40">
        <v>170659</v>
      </c>
      <c r="AE54" s="40">
        <v>1469</v>
      </c>
      <c r="AF54" s="40">
        <v>37</v>
      </c>
      <c r="AG54" s="40">
        <v>2434</v>
      </c>
      <c r="AH54" s="40">
        <v>54</v>
      </c>
      <c r="AI54" s="40">
        <v>12880</v>
      </c>
      <c r="AJ54" s="40">
        <v>917</v>
      </c>
      <c r="AK54" s="40">
        <v>64</v>
      </c>
      <c r="AL54" s="40">
        <v>22</v>
      </c>
      <c r="AM54" s="40">
        <v>6517</v>
      </c>
      <c r="AN54" s="40">
        <v>497</v>
      </c>
      <c r="AO54" s="40">
        <v>2</v>
      </c>
      <c r="AP54" s="40">
        <v>191</v>
      </c>
      <c r="AQ54" s="40">
        <v>8</v>
      </c>
      <c r="AR54" s="40">
        <v>3</v>
      </c>
      <c r="AS54" s="42">
        <v>73</v>
      </c>
      <c r="AT54" s="40">
        <v>85</v>
      </c>
      <c r="AU54" s="40">
        <v>77.099999999999994</v>
      </c>
      <c r="AV54" s="40">
        <v>19</v>
      </c>
      <c r="AW54" s="40">
        <v>19</v>
      </c>
      <c r="AX54" s="40">
        <v>15</v>
      </c>
      <c r="AY54" s="40">
        <v>6</v>
      </c>
      <c r="AZ54" s="40">
        <v>6</v>
      </c>
      <c r="BA54" s="40">
        <v>8</v>
      </c>
      <c r="BB54" s="40">
        <v>5</v>
      </c>
      <c r="BC54" s="40">
        <v>9</v>
      </c>
      <c r="BD54" s="40">
        <v>19800</v>
      </c>
      <c r="BE54" s="40">
        <v>1</v>
      </c>
      <c r="BF54" s="40">
        <v>29754</v>
      </c>
      <c r="BG54" s="40">
        <v>5</v>
      </c>
      <c r="BH54" s="40">
        <v>93564</v>
      </c>
      <c r="BI54" s="40">
        <v>3</v>
      </c>
      <c r="BJ54" s="40">
        <v>4062</v>
      </c>
      <c r="BK54" s="42">
        <v>25.9</v>
      </c>
      <c r="BL54" s="40">
        <v>1</v>
      </c>
      <c r="BM54" s="40">
        <v>4</v>
      </c>
      <c r="BN54" s="40">
        <v>127</v>
      </c>
      <c r="BO54" s="40">
        <v>5087</v>
      </c>
      <c r="BP54" s="144" t="s">
        <v>1081</v>
      </c>
      <c r="BQ54" s="45">
        <v>1.03</v>
      </c>
      <c r="BR54" s="42">
        <v>35.700000000000003</v>
      </c>
      <c r="BS54" s="45">
        <v>6.29</v>
      </c>
      <c r="BT54" s="42">
        <v>57.1</v>
      </c>
      <c r="BU54" s="40">
        <v>27</v>
      </c>
      <c r="BV54" s="40">
        <v>6342</v>
      </c>
      <c r="BW54" s="40">
        <v>277</v>
      </c>
      <c r="BX54" s="40">
        <v>723</v>
      </c>
      <c r="BY54" s="40">
        <v>3619</v>
      </c>
      <c r="BZ54" s="40">
        <v>1053</v>
      </c>
      <c r="CA54" s="40">
        <v>360</v>
      </c>
      <c r="CB54" s="40">
        <v>621</v>
      </c>
      <c r="CC54" s="58">
        <v>1.35</v>
      </c>
      <c r="CD54" s="40">
        <v>0</v>
      </c>
      <c r="CE54" s="40">
        <v>6</v>
      </c>
      <c r="CF54" s="40">
        <v>130</v>
      </c>
      <c r="CG54" s="40">
        <v>2</v>
      </c>
      <c r="CH54" s="40">
        <v>3</v>
      </c>
      <c r="CI54" s="40">
        <v>260</v>
      </c>
      <c r="CJ54" s="40">
        <v>27</v>
      </c>
      <c r="CK54" s="40">
        <v>1295</v>
      </c>
      <c r="CL54" s="40">
        <v>11</v>
      </c>
      <c r="CM54" s="40">
        <v>807</v>
      </c>
      <c r="CN54" s="40">
        <v>28</v>
      </c>
      <c r="CO54" s="40">
        <v>342</v>
      </c>
      <c r="CP54" s="40">
        <v>14</v>
      </c>
      <c r="CQ54" s="40">
        <v>149</v>
      </c>
      <c r="CR54" s="40">
        <v>12</v>
      </c>
      <c r="CS54" s="40">
        <v>293</v>
      </c>
      <c r="CT54" s="40">
        <v>10466</v>
      </c>
      <c r="CU54" s="40">
        <v>1125</v>
      </c>
      <c r="CV54" s="40">
        <v>2480</v>
      </c>
      <c r="CW54" s="40">
        <v>960020.30700000003</v>
      </c>
      <c r="CX54" s="40">
        <v>214629.96100000001</v>
      </c>
      <c r="CY54" s="40">
        <v>697645.99899999995</v>
      </c>
      <c r="CZ54" s="40">
        <v>85728</v>
      </c>
      <c r="DA54" s="40">
        <v>5</v>
      </c>
      <c r="DB54" s="40">
        <v>17945</v>
      </c>
      <c r="DC54" s="40">
        <v>2083</v>
      </c>
      <c r="DD54" s="40">
        <v>1708</v>
      </c>
      <c r="DE54" s="40">
        <v>220</v>
      </c>
      <c r="DF54" s="40">
        <v>1174</v>
      </c>
      <c r="DG54" s="40">
        <v>6172</v>
      </c>
      <c r="DH54" s="40">
        <v>13976</v>
      </c>
      <c r="DI54" s="40">
        <v>2202</v>
      </c>
      <c r="DJ54" s="40">
        <v>2028</v>
      </c>
      <c r="DK54" s="40">
        <v>202</v>
      </c>
      <c r="DL54" s="40">
        <v>461</v>
      </c>
      <c r="DM54" s="40">
        <v>1</v>
      </c>
      <c r="DN54" s="40">
        <v>1290</v>
      </c>
      <c r="DO54" s="40">
        <v>23</v>
      </c>
      <c r="DP54" s="40">
        <v>12963</v>
      </c>
      <c r="DQ54" s="40">
        <v>56</v>
      </c>
      <c r="DR54" s="40">
        <v>5177</v>
      </c>
      <c r="DS54" s="40">
        <v>5007</v>
      </c>
      <c r="DT54" s="40">
        <v>0</v>
      </c>
      <c r="DU54" s="40">
        <v>683</v>
      </c>
      <c r="DV54" s="40">
        <v>56</v>
      </c>
      <c r="DW54" s="40">
        <v>61</v>
      </c>
      <c r="DX54" s="42">
        <v>23.8</v>
      </c>
      <c r="DY54" s="40">
        <v>19</v>
      </c>
      <c r="DZ54" s="40">
        <v>28</v>
      </c>
      <c r="EA54" s="40">
        <v>957</v>
      </c>
      <c r="EB54" s="40">
        <v>203</v>
      </c>
      <c r="EC54" s="40">
        <v>84</v>
      </c>
      <c r="ED54" s="40">
        <v>1739</v>
      </c>
      <c r="EE54" s="40">
        <v>1913</v>
      </c>
      <c r="EF54" s="42">
        <v>95.5</v>
      </c>
      <c r="EG54" s="42">
        <v>46.6</v>
      </c>
      <c r="EH54" s="40">
        <v>10</v>
      </c>
      <c r="EI54" s="86">
        <v>17.100000000000001</v>
      </c>
      <c r="EJ54" s="40">
        <v>70082</v>
      </c>
      <c r="EK54" s="42">
        <v>16.600000000000001</v>
      </c>
      <c r="EL54" s="40">
        <v>406407</v>
      </c>
      <c r="EM54" s="45">
        <v>2.58</v>
      </c>
      <c r="EN54" s="40">
        <v>781</v>
      </c>
      <c r="EO54" s="40">
        <v>20</v>
      </c>
      <c r="EP54" s="60">
        <v>546</v>
      </c>
      <c r="EQ54" s="40">
        <v>53</v>
      </c>
      <c r="ER54" s="40">
        <v>1068</v>
      </c>
      <c r="ES54" s="40">
        <v>100</v>
      </c>
      <c r="ET54" s="32">
        <v>108064</v>
      </c>
      <c r="EU54" s="40">
        <v>41299</v>
      </c>
      <c r="EV54" s="40">
        <v>37</v>
      </c>
      <c r="EW54" s="40">
        <v>61710</v>
      </c>
      <c r="EX54" s="40">
        <v>46913</v>
      </c>
      <c r="EY54" s="40">
        <v>12415</v>
      </c>
      <c r="EZ54" s="40">
        <v>2382</v>
      </c>
      <c r="FA54" s="40">
        <v>5055</v>
      </c>
      <c r="FB54" s="42">
        <v>28.3</v>
      </c>
      <c r="FC54" s="40">
        <v>397</v>
      </c>
      <c r="FD54" s="42">
        <v>12.5</v>
      </c>
      <c r="FE54" s="40">
        <v>11698</v>
      </c>
      <c r="FF54" s="40">
        <v>0</v>
      </c>
      <c r="FG54" s="40">
        <v>198</v>
      </c>
      <c r="FH54" s="40">
        <v>1181</v>
      </c>
      <c r="FI54" s="62">
        <v>16</v>
      </c>
      <c r="FJ54" s="62">
        <v>527</v>
      </c>
      <c r="FK54" s="45">
        <v>62.43</v>
      </c>
      <c r="FL54" s="42">
        <v>96.9</v>
      </c>
      <c r="FM54" s="42">
        <v>88.8</v>
      </c>
      <c r="FN54" s="42">
        <v>72.5</v>
      </c>
      <c r="FO54" s="42">
        <v>7.2</v>
      </c>
      <c r="FP54" s="40">
        <v>66</v>
      </c>
      <c r="FQ54" s="40">
        <v>11</v>
      </c>
      <c r="FR54" s="40">
        <v>68</v>
      </c>
      <c r="FS54" s="40">
        <v>1543</v>
      </c>
      <c r="FT54" s="40">
        <v>10</v>
      </c>
      <c r="FU54" s="40">
        <v>1806</v>
      </c>
      <c r="FV54" s="40">
        <v>1889</v>
      </c>
      <c r="FW54" s="40">
        <v>4</v>
      </c>
      <c r="FX54" s="40">
        <v>6748905</v>
      </c>
      <c r="FY54" s="40">
        <v>4783</v>
      </c>
      <c r="FZ54" s="40" t="s">
        <v>534</v>
      </c>
      <c r="GA54" s="40" t="s">
        <v>534</v>
      </c>
      <c r="GB54" s="40">
        <v>12205</v>
      </c>
      <c r="GC54" s="40">
        <v>68</v>
      </c>
      <c r="GD54" s="40">
        <v>1853</v>
      </c>
      <c r="GE54" s="40">
        <v>10284</v>
      </c>
      <c r="GF54" s="40">
        <v>109717</v>
      </c>
      <c r="GG54" s="40">
        <v>921</v>
      </c>
      <c r="GH54" s="40">
        <v>25130</v>
      </c>
      <c r="GI54" s="40">
        <v>83666</v>
      </c>
      <c r="GJ54" s="40">
        <v>603</v>
      </c>
      <c r="GK54" s="40">
        <v>4496</v>
      </c>
      <c r="GL54" s="40">
        <v>276274</v>
      </c>
      <c r="GM54" s="40">
        <v>2110</v>
      </c>
      <c r="GN54" s="40">
        <v>12261</v>
      </c>
      <c r="GO54" s="40">
        <v>231776</v>
      </c>
      <c r="GP54" s="40">
        <v>409</v>
      </c>
      <c r="GQ54" s="40">
        <v>15158</v>
      </c>
      <c r="GR54" s="39">
        <v>548078.31000000006</v>
      </c>
      <c r="GS54" s="40">
        <v>402</v>
      </c>
      <c r="GT54" s="40">
        <v>15158</v>
      </c>
      <c r="GU54" s="40">
        <v>548078</v>
      </c>
      <c r="GV54" s="59">
        <v>93.27</v>
      </c>
      <c r="GW54" s="40">
        <v>5207.3</v>
      </c>
      <c r="GX54" s="40">
        <v>5368</v>
      </c>
      <c r="GY54" s="40">
        <v>4206</v>
      </c>
      <c r="GZ54" s="34">
        <v>266</v>
      </c>
      <c r="HA54" s="40">
        <v>384</v>
      </c>
      <c r="HB54" s="40">
        <v>2105628</v>
      </c>
      <c r="HC54" s="40">
        <v>13279003</v>
      </c>
      <c r="HD54" s="40">
        <v>1216689.7</v>
      </c>
      <c r="HE54" s="40">
        <v>1930291.6</v>
      </c>
      <c r="HF54" s="40">
        <v>180134.39999999999</v>
      </c>
      <c r="HG54" s="40">
        <v>1793.1</v>
      </c>
      <c r="HH54" s="40">
        <v>2533.1</v>
      </c>
      <c r="HI54" s="40">
        <v>132720</v>
      </c>
      <c r="HJ54" s="40">
        <v>92148</v>
      </c>
      <c r="HK54" s="32">
        <v>9935</v>
      </c>
      <c r="HL54" s="32">
        <v>13688578</v>
      </c>
      <c r="HM54" s="32">
        <v>0</v>
      </c>
      <c r="HN54" s="32">
        <v>262</v>
      </c>
      <c r="HO54" s="32">
        <v>0</v>
      </c>
      <c r="HP54" s="32">
        <v>85</v>
      </c>
      <c r="HQ54" s="32">
        <v>0</v>
      </c>
      <c r="HR54" s="32">
        <v>212884</v>
      </c>
      <c r="HS54" s="32">
        <v>143627</v>
      </c>
      <c r="HT54" s="32">
        <v>7383</v>
      </c>
      <c r="HU54" s="32">
        <v>1838</v>
      </c>
      <c r="HV54" s="45">
        <v>39.74</v>
      </c>
      <c r="HW54" s="32">
        <v>184034</v>
      </c>
      <c r="HX54" s="64">
        <v>-21.94</v>
      </c>
      <c r="HY54" s="45">
        <v>1.35</v>
      </c>
      <c r="HZ54" s="45">
        <v>1.35</v>
      </c>
      <c r="IA54" s="40">
        <v>1056</v>
      </c>
      <c r="IB54" s="40">
        <v>1054</v>
      </c>
      <c r="IC54" s="40">
        <v>31485</v>
      </c>
      <c r="ID54" s="42">
        <v>86.5</v>
      </c>
      <c r="IE54" s="42" t="s">
        <v>632</v>
      </c>
      <c r="IF54" s="42">
        <v>71.599999999999994</v>
      </c>
      <c r="IG54" s="42" t="s">
        <v>632</v>
      </c>
      <c r="IH54" s="42" t="s">
        <v>632</v>
      </c>
      <c r="II54" s="144" t="s">
        <v>1081</v>
      </c>
      <c r="IJ54" s="144" t="s">
        <v>1081</v>
      </c>
      <c r="IK54" s="42">
        <v>82.1</v>
      </c>
      <c r="IL54" s="122">
        <v>0.53400000000000003</v>
      </c>
      <c r="IM54" s="99">
        <v>94.7</v>
      </c>
      <c r="IN54" s="123">
        <v>11.5</v>
      </c>
      <c r="IO54" s="99">
        <v>4.9000000000000004</v>
      </c>
      <c r="IP54" s="36">
        <v>153767240</v>
      </c>
      <c r="IQ54" s="124">
        <v>38.6</v>
      </c>
      <c r="IR54" s="124">
        <v>49.2</v>
      </c>
      <c r="IS54" s="62" t="s">
        <v>534</v>
      </c>
      <c r="IT54" s="62" t="s">
        <v>534</v>
      </c>
      <c r="IU54" s="124">
        <v>97.5</v>
      </c>
      <c r="IV54" s="144" t="s">
        <v>1081</v>
      </c>
      <c r="IW54" s="36">
        <v>2751</v>
      </c>
      <c r="IX54" s="144" t="s">
        <v>1081</v>
      </c>
      <c r="IY54" s="124">
        <v>28.6</v>
      </c>
      <c r="IZ54" s="98">
        <v>51606</v>
      </c>
      <c r="JA54" s="98">
        <v>606</v>
      </c>
      <c r="JB54" s="98">
        <v>1017</v>
      </c>
      <c r="JC54" s="98">
        <v>4352</v>
      </c>
      <c r="JD54" s="98">
        <v>5069</v>
      </c>
      <c r="JE54" s="98">
        <v>5216</v>
      </c>
      <c r="JF54" s="98">
        <v>6204</v>
      </c>
      <c r="JG54" s="98">
        <v>6261</v>
      </c>
      <c r="JH54" s="98">
        <v>6353</v>
      </c>
      <c r="JI54" s="98">
        <v>6594</v>
      </c>
      <c r="JJ54" s="98">
        <v>6987</v>
      </c>
      <c r="JK54" s="98">
        <v>6762</v>
      </c>
      <c r="JL54" s="98">
        <v>3332</v>
      </c>
      <c r="JM54" s="98">
        <v>1773</v>
      </c>
      <c r="JN54" s="98">
        <v>1101</v>
      </c>
      <c r="JO54" s="98">
        <v>488</v>
      </c>
      <c r="JP54" s="98">
        <v>226</v>
      </c>
      <c r="JQ54" s="98">
        <v>5991</v>
      </c>
      <c r="JR54" s="98">
        <v>5756</v>
      </c>
      <c r="JS54" s="98">
        <v>6620</v>
      </c>
      <c r="JT54" s="98">
        <v>7596</v>
      </c>
      <c r="JU54" s="98">
        <v>8747</v>
      </c>
      <c r="JV54" s="98">
        <v>8203</v>
      </c>
      <c r="JW54" s="98">
        <v>8022</v>
      </c>
      <c r="JX54" s="98">
        <v>8719</v>
      </c>
      <c r="JY54" s="98">
        <v>10655</v>
      </c>
      <c r="JZ54" s="98">
        <v>13186</v>
      </c>
      <c r="KA54" s="98">
        <v>10953</v>
      </c>
      <c r="KB54" s="98">
        <v>10271</v>
      </c>
      <c r="KC54" s="98">
        <v>10042</v>
      </c>
      <c r="KD54" s="98">
        <v>7748</v>
      </c>
      <c r="KE54" s="98">
        <v>8399</v>
      </c>
    </row>
    <row r="55" spans="1:291" ht="12">
      <c r="A55" s="3">
        <v>372013</v>
      </c>
      <c r="B55" s="515" t="s">
        <v>943</v>
      </c>
      <c r="C55" s="29">
        <v>375.2</v>
      </c>
      <c r="D55" s="30">
        <v>427195</v>
      </c>
      <c r="E55" s="37">
        <v>14.2</v>
      </c>
      <c r="F55" s="37">
        <v>61</v>
      </c>
      <c r="G55" s="37">
        <v>24.8</v>
      </c>
      <c r="H55" s="38">
        <v>23609</v>
      </c>
      <c r="I55" s="38">
        <v>48011</v>
      </c>
      <c r="J55" s="38">
        <v>72942</v>
      </c>
      <c r="K55" s="39">
        <v>51720</v>
      </c>
      <c r="L55" s="32">
        <v>188437</v>
      </c>
      <c r="M55" s="32">
        <v>3279</v>
      </c>
      <c r="N55" s="32">
        <v>15272</v>
      </c>
      <c r="O55" s="32">
        <v>14917</v>
      </c>
      <c r="P55" s="38">
        <v>419011</v>
      </c>
      <c r="Q55" s="32">
        <v>419429</v>
      </c>
      <c r="R55" s="32">
        <v>438504</v>
      </c>
      <c r="S55" s="39">
        <v>634023</v>
      </c>
      <c r="T55" s="39">
        <v>2638895</v>
      </c>
      <c r="U55" s="39">
        <v>937403</v>
      </c>
      <c r="V55" s="40">
        <v>1273965</v>
      </c>
      <c r="W55" s="40">
        <v>71</v>
      </c>
      <c r="X55" s="40">
        <v>71</v>
      </c>
      <c r="Y55" s="40">
        <v>30</v>
      </c>
      <c r="Z55" s="41">
        <v>106298</v>
      </c>
      <c r="AA55" s="50">
        <v>4360.12</v>
      </c>
      <c r="AB55" s="41">
        <v>1273</v>
      </c>
      <c r="AC55" s="40">
        <v>1959</v>
      </c>
      <c r="AD55" s="39">
        <v>370364</v>
      </c>
      <c r="AE55" s="39">
        <v>2001</v>
      </c>
      <c r="AF55" s="40">
        <v>55</v>
      </c>
      <c r="AG55" s="40">
        <v>6562</v>
      </c>
      <c r="AH55" s="40">
        <v>53</v>
      </c>
      <c r="AI55" s="40">
        <v>23695</v>
      </c>
      <c r="AJ55" s="39">
        <v>1429</v>
      </c>
      <c r="AK55" s="39">
        <v>59</v>
      </c>
      <c r="AL55" s="40">
        <v>23</v>
      </c>
      <c r="AM55" s="40">
        <v>11615</v>
      </c>
      <c r="AN55" s="39">
        <v>817</v>
      </c>
      <c r="AO55" s="39">
        <v>2</v>
      </c>
      <c r="AP55" s="39">
        <v>333</v>
      </c>
      <c r="AQ55" s="39">
        <v>22</v>
      </c>
      <c r="AR55" s="39">
        <v>34</v>
      </c>
      <c r="AS55" s="42">
        <v>98.8</v>
      </c>
      <c r="AT55" s="40">
        <v>116.1</v>
      </c>
      <c r="AU55" s="40">
        <v>108.7</v>
      </c>
      <c r="AV55" s="40">
        <v>20</v>
      </c>
      <c r="AW55" s="43">
        <v>5</v>
      </c>
      <c r="AX55" s="43">
        <v>30</v>
      </c>
      <c r="AY55" s="40">
        <v>20</v>
      </c>
      <c r="AZ55" s="40">
        <v>3</v>
      </c>
      <c r="BA55" s="43">
        <v>3</v>
      </c>
      <c r="BB55" s="43">
        <v>21</v>
      </c>
      <c r="BC55" s="40">
        <v>14</v>
      </c>
      <c r="BD55" s="40">
        <v>35505</v>
      </c>
      <c r="BE55" s="40" t="s">
        <v>534</v>
      </c>
      <c r="BF55" s="40" t="s">
        <v>534</v>
      </c>
      <c r="BG55" s="40">
        <v>8</v>
      </c>
      <c r="BH55" s="40">
        <v>77978</v>
      </c>
      <c r="BI55" s="40">
        <v>8</v>
      </c>
      <c r="BJ55" s="40">
        <v>4366</v>
      </c>
      <c r="BK55" s="44">
        <v>29.7</v>
      </c>
      <c r="BL55" s="40">
        <v>1</v>
      </c>
      <c r="BM55" s="40">
        <v>3</v>
      </c>
      <c r="BN55" s="40">
        <v>234</v>
      </c>
      <c r="BO55" s="40">
        <v>7340</v>
      </c>
      <c r="BP55" s="144" t="s">
        <v>1081</v>
      </c>
      <c r="BQ55" s="45">
        <v>1.25</v>
      </c>
      <c r="BR55" s="44">
        <v>33.700000000000003</v>
      </c>
      <c r="BS55" s="45">
        <v>6.39</v>
      </c>
      <c r="BT55" s="42">
        <v>60.68</v>
      </c>
      <c r="BU55" s="40">
        <v>35</v>
      </c>
      <c r="BV55" s="40">
        <v>6080</v>
      </c>
      <c r="BW55" s="40">
        <v>421</v>
      </c>
      <c r="BX55" s="40">
        <v>1136</v>
      </c>
      <c r="BY55" s="40">
        <v>4209</v>
      </c>
      <c r="BZ55" s="40">
        <v>1218</v>
      </c>
      <c r="CA55" s="40">
        <v>342</v>
      </c>
      <c r="CB55" s="40">
        <v>686</v>
      </c>
      <c r="CC55" s="45">
        <v>1.52</v>
      </c>
      <c r="CD55" s="32" t="s">
        <v>534</v>
      </c>
      <c r="CE55" s="40">
        <v>5</v>
      </c>
      <c r="CF55" s="40">
        <v>75</v>
      </c>
      <c r="CG55" s="40">
        <v>2</v>
      </c>
      <c r="CH55" s="40">
        <v>2</v>
      </c>
      <c r="CI55" s="40">
        <v>200</v>
      </c>
      <c r="CJ55" s="40">
        <v>26</v>
      </c>
      <c r="CK55" s="40">
        <v>1527</v>
      </c>
      <c r="CL55" s="40">
        <v>19</v>
      </c>
      <c r="CM55" s="40">
        <v>1275</v>
      </c>
      <c r="CN55" s="40">
        <v>43</v>
      </c>
      <c r="CO55" s="40">
        <v>837</v>
      </c>
      <c r="CP55" s="40">
        <v>21</v>
      </c>
      <c r="CQ55" s="40">
        <v>195</v>
      </c>
      <c r="CR55" s="40">
        <v>14</v>
      </c>
      <c r="CS55" s="40">
        <v>349</v>
      </c>
      <c r="CT55" s="40">
        <v>15836</v>
      </c>
      <c r="CU55" s="40">
        <v>1515</v>
      </c>
      <c r="CV55" s="40">
        <v>2707</v>
      </c>
      <c r="CW55" s="40">
        <v>1569715.743</v>
      </c>
      <c r="CX55" s="40">
        <v>310499.245</v>
      </c>
      <c r="CY55" s="40">
        <v>704761.36600000004</v>
      </c>
      <c r="CZ55" s="40">
        <v>106276</v>
      </c>
      <c r="DA55" s="40">
        <v>1</v>
      </c>
      <c r="DB55" s="40">
        <v>22619</v>
      </c>
      <c r="DC55" s="40">
        <v>2245</v>
      </c>
      <c r="DD55" s="40">
        <v>2185</v>
      </c>
      <c r="DE55" s="40">
        <v>0</v>
      </c>
      <c r="DF55" s="40">
        <v>1865</v>
      </c>
      <c r="DG55" s="40">
        <v>20081</v>
      </c>
      <c r="DH55" s="103">
        <v>19623</v>
      </c>
      <c r="DI55" s="40">
        <v>2724</v>
      </c>
      <c r="DJ55" s="40">
        <v>2033</v>
      </c>
      <c r="DK55" s="40">
        <v>190</v>
      </c>
      <c r="DL55" s="40">
        <v>362</v>
      </c>
      <c r="DM55" s="40">
        <v>26</v>
      </c>
      <c r="DN55" s="40">
        <v>1405</v>
      </c>
      <c r="DO55" s="40">
        <v>53</v>
      </c>
      <c r="DP55" s="40">
        <v>15728</v>
      </c>
      <c r="DQ55" s="40">
        <v>77</v>
      </c>
      <c r="DR55" s="40">
        <v>8754</v>
      </c>
      <c r="DS55" s="40">
        <v>8721</v>
      </c>
      <c r="DT55" s="40">
        <v>0</v>
      </c>
      <c r="DU55" s="40">
        <v>1238</v>
      </c>
      <c r="DV55" s="40">
        <v>68</v>
      </c>
      <c r="DW55" s="40">
        <v>63</v>
      </c>
      <c r="DX55" s="46">
        <v>24.2</v>
      </c>
      <c r="DY55" s="40">
        <v>60</v>
      </c>
      <c r="DZ55" s="40">
        <v>121</v>
      </c>
      <c r="EA55" s="40">
        <v>1353</v>
      </c>
      <c r="EB55" s="41">
        <v>567</v>
      </c>
      <c r="EC55" s="41">
        <v>115</v>
      </c>
      <c r="ED55" s="41">
        <v>3612</v>
      </c>
      <c r="EE55" s="41">
        <v>3960</v>
      </c>
      <c r="EF55" s="44">
        <v>90.4</v>
      </c>
      <c r="EG55" s="44">
        <v>84.5</v>
      </c>
      <c r="EH55" s="41">
        <v>168</v>
      </c>
      <c r="EI55" s="86">
        <v>15.6</v>
      </c>
      <c r="EJ55" s="41">
        <v>100781</v>
      </c>
      <c r="EK55" s="44">
        <v>42</v>
      </c>
      <c r="EL55" s="41">
        <v>386815</v>
      </c>
      <c r="EM55" s="45">
        <v>3.03</v>
      </c>
      <c r="EN55" s="40">
        <v>451</v>
      </c>
      <c r="EO55" s="40">
        <v>23</v>
      </c>
      <c r="EP55" s="39">
        <v>5744</v>
      </c>
      <c r="EQ55" s="40">
        <v>87</v>
      </c>
      <c r="ER55" s="40">
        <v>2865</v>
      </c>
      <c r="ES55" s="42">
        <v>66.7</v>
      </c>
      <c r="ET55" s="32">
        <v>150452</v>
      </c>
      <c r="EU55" s="40">
        <v>2804</v>
      </c>
      <c r="EV55" s="40">
        <v>0</v>
      </c>
      <c r="EW55" s="40">
        <v>147648</v>
      </c>
      <c r="EX55" s="40">
        <v>106512</v>
      </c>
      <c r="EY55" s="40">
        <v>30090</v>
      </c>
      <c r="EZ55" s="40">
        <v>11046</v>
      </c>
      <c r="FA55" s="40" t="s">
        <v>534</v>
      </c>
      <c r="FB55" s="42">
        <v>21</v>
      </c>
      <c r="FC55" s="40">
        <v>302</v>
      </c>
      <c r="FD55" s="42">
        <v>8.1999999999999993</v>
      </c>
      <c r="FE55" s="40">
        <v>9271</v>
      </c>
      <c r="FF55" s="40">
        <v>46</v>
      </c>
      <c r="FG55" s="40">
        <v>66</v>
      </c>
      <c r="FH55" s="40">
        <v>350</v>
      </c>
      <c r="FI55" s="48">
        <v>33</v>
      </c>
      <c r="FJ55" s="48">
        <v>998</v>
      </c>
      <c r="FK55" s="45">
        <v>62.56</v>
      </c>
      <c r="FL55" s="42">
        <v>99.3</v>
      </c>
      <c r="FM55" s="42">
        <v>93.3</v>
      </c>
      <c r="FN55" s="42">
        <v>63</v>
      </c>
      <c r="FO55" s="46">
        <v>38.700000000000003</v>
      </c>
      <c r="FP55" s="40">
        <v>173</v>
      </c>
      <c r="FQ55" s="40">
        <v>15</v>
      </c>
      <c r="FR55" s="40">
        <v>100</v>
      </c>
      <c r="FS55" s="40">
        <v>4787</v>
      </c>
      <c r="FT55" s="40">
        <v>14</v>
      </c>
      <c r="FU55" s="40">
        <v>4386</v>
      </c>
      <c r="FV55" s="40">
        <v>1981</v>
      </c>
      <c r="FW55" s="40">
        <v>4</v>
      </c>
      <c r="FX55" s="40">
        <v>6404555</v>
      </c>
      <c r="FY55" s="40">
        <v>6593</v>
      </c>
      <c r="FZ55" s="40">
        <v>15639825</v>
      </c>
      <c r="GA55" s="40">
        <v>14747173</v>
      </c>
      <c r="GB55" s="40">
        <v>22192</v>
      </c>
      <c r="GC55" s="40">
        <v>87</v>
      </c>
      <c r="GD55" s="40">
        <v>3506</v>
      </c>
      <c r="GE55" s="40">
        <v>18599</v>
      </c>
      <c r="GF55" s="40">
        <v>204121</v>
      </c>
      <c r="GG55" s="40">
        <v>534</v>
      </c>
      <c r="GH55" s="40">
        <v>35886</v>
      </c>
      <c r="GI55" s="40">
        <v>167701</v>
      </c>
      <c r="GJ55" s="40">
        <v>1727</v>
      </c>
      <c r="GK55" s="40">
        <v>14414</v>
      </c>
      <c r="GL55" s="40">
        <v>1625440</v>
      </c>
      <c r="GM55" s="40">
        <v>2802</v>
      </c>
      <c r="GN55" s="40">
        <v>21683</v>
      </c>
      <c r="GO55" s="40">
        <v>444230</v>
      </c>
      <c r="GP55" s="40">
        <v>626</v>
      </c>
      <c r="GQ55" s="40">
        <v>15756</v>
      </c>
      <c r="GR55" s="39">
        <v>342145.18</v>
      </c>
      <c r="GS55" s="40">
        <v>622</v>
      </c>
      <c r="GT55" s="40">
        <v>12842</v>
      </c>
      <c r="GU55" s="40">
        <v>259158</v>
      </c>
      <c r="GV55" s="51">
        <v>87.3</v>
      </c>
      <c r="GW55" s="42">
        <v>854.5</v>
      </c>
      <c r="GX55" s="40">
        <v>9941</v>
      </c>
      <c r="GY55" s="40">
        <v>6112</v>
      </c>
      <c r="GZ55" s="34"/>
      <c r="HA55" s="40">
        <v>19</v>
      </c>
      <c r="HB55" s="40">
        <v>2374316</v>
      </c>
      <c r="HC55" s="40">
        <v>13054888</v>
      </c>
      <c r="HD55" s="40">
        <v>1489802</v>
      </c>
      <c r="HE55" s="40">
        <v>2270107</v>
      </c>
      <c r="HF55" s="40">
        <v>135113</v>
      </c>
      <c r="HG55" s="40">
        <v>9670</v>
      </c>
      <c r="HH55" s="40">
        <v>10320</v>
      </c>
      <c r="HI55" s="40">
        <v>213360</v>
      </c>
      <c r="HJ55" s="40">
        <v>188799</v>
      </c>
      <c r="HK55" s="32">
        <v>17969</v>
      </c>
      <c r="HL55" s="32">
        <v>3432460</v>
      </c>
      <c r="HM55" s="32" t="s">
        <v>534</v>
      </c>
      <c r="HN55" s="32">
        <v>94</v>
      </c>
      <c r="HO55" s="32" t="s">
        <v>534</v>
      </c>
      <c r="HP55" s="32">
        <v>48</v>
      </c>
      <c r="HQ55" s="32" t="s">
        <v>534</v>
      </c>
      <c r="HR55" s="32">
        <v>10403</v>
      </c>
      <c r="HS55" s="32">
        <v>232231</v>
      </c>
      <c r="HT55" s="38">
        <v>28300</v>
      </c>
      <c r="HU55" s="40">
        <v>3195</v>
      </c>
      <c r="HV55" s="45">
        <v>40.880000000000003</v>
      </c>
      <c r="HW55" s="32">
        <v>212803</v>
      </c>
      <c r="HX55" s="46">
        <v>-2.87</v>
      </c>
      <c r="HY55" s="45">
        <v>2.04</v>
      </c>
      <c r="HZ55" s="45">
        <v>2.04</v>
      </c>
      <c r="IA55" s="40">
        <v>1141.5999999999999</v>
      </c>
      <c r="IB55" s="40">
        <v>1141.5999999999999</v>
      </c>
      <c r="IC55" s="32">
        <v>46939</v>
      </c>
      <c r="ID55" s="42">
        <v>94.7</v>
      </c>
      <c r="IE55" s="42" t="s">
        <v>632</v>
      </c>
      <c r="IF55" s="42">
        <v>77</v>
      </c>
      <c r="IG55" s="42" t="s">
        <v>632</v>
      </c>
      <c r="IH55" s="42" t="s">
        <v>632</v>
      </c>
      <c r="II55" s="144" t="s">
        <v>1081</v>
      </c>
      <c r="IJ55" s="144" t="s">
        <v>1081</v>
      </c>
      <c r="IK55" s="42">
        <v>63.74</v>
      </c>
      <c r="IL55" s="122">
        <v>0.80100000000000005</v>
      </c>
      <c r="IM55" s="99">
        <v>84.8</v>
      </c>
      <c r="IN55" s="123">
        <v>9.6</v>
      </c>
      <c r="IO55" s="99">
        <v>5.8</v>
      </c>
      <c r="IP55" s="36">
        <v>148226542</v>
      </c>
      <c r="IQ55" s="124">
        <v>51.9</v>
      </c>
      <c r="IR55" s="124">
        <v>54.3</v>
      </c>
      <c r="IS55" s="62" t="s">
        <v>534</v>
      </c>
      <c r="IT55" s="62" t="s">
        <v>534</v>
      </c>
      <c r="IU55" s="124">
        <v>75.8</v>
      </c>
      <c r="IV55" s="144" t="s">
        <v>1081</v>
      </c>
      <c r="IW55" s="36">
        <v>3680</v>
      </c>
      <c r="IX55" s="144" t="s">
        <v>1081</v>
      </c>
      <c r="IY55" s="124">
        <v>37</v>
      </c>
      <c r="IZ55" s="98">
        <v>80972</v>
      </c>
      <c r="JA55" s="98">
        <v>1089</v>
      </c>
      <c r="JB55" s="98">
        <v>1219</v>
      </c>
      <c r="JC55" s="98">
        <v>6214</v>
      </c>
      <c r="JD55" s="98">
        <v>8254</v>
      </c>
      <c r="JE55" s="98">
        <v>9139</v>
      </c>
      <c r="JF55" s="98">
        <v>10891</v>
      </c>
      <c r="JG55" s="98">
        <v>9801</v>
      </c>
      <c r="JH55" s="98">
        <v>9312</v>
      </c>
      <c r="JI55" s="98">
        <v>8885</v>
      </c>
      <c r="JJ55" s="98">
        <v>8836</v>
      </c>
      <c r="JK55" s="98">
        <v>8094</v>
      </c>
      <c r="JL55" s="98">
        <v>3646</v>
      </c>
      <c r="JM55" s="98">
        <v>1948</v>
      </c>
      <c r="JN55" s="98">
        <v>1096</v>
      </c>
      <c r="JO55" s="98">
        <v>550</v>
      </c>
      <c r="JP55" s="98">
        <v>232</v>
      </c>
      <c r="JQ55" s="98">
        <v>8536</v>
      </c>
      <c r="JR55" s="98">
        <v>8296</v>
      </c>
      <c r="JS55" s="98">
        <v>10700</v>
      </c>
      <c r="JT55" s="98">
        <v>13314</v>
      </c>
      <c r="JU55" s="98">
        <v>15904</v>
      </c>
      <c r="JV55" s="98">
        <v>13504</v>
      </c>
      <c r="JW55" s="98">
        <v>12163</v>
      </c>
      <c r="JX55" s="98">
        <v>12150</v>
      </c>
      <c r="JY55" s="98">
        <v>13935</v>
      </c>
      <c r="JZ55" s="98">
        <v>17159</v>
      </c>
      <c r="KA55" s="98">
        <v>12716</v>
      </c>
      <c r="KB55" s="98">
        <v>10974</v>
      </c>
      <c r="KC55" s="98">
        <v>10565</v>
      </c>
      <c r="KD55" s="98">
        <v>8721</v>
      </c>
      <c r="KE55" s="98">
        <v>9213</v>
      </c>
    </row>
    <row r="56" spans="1:291" ht="12">
      <c r="A56" s="3">
        <v>382019</v>
      </c>
      <c r="B56" s="2" t="s">
        <v>944</v>
      </c>
      <c r="C56" s="29">
        <v>429.06</v>
      </c>
      <c r="D56" s="30">
        <v>517277</v>
      </c>
      <c r="E56" s="37">
        <v>13.4</v>
      </c>
      <c r="F56" s="37">
        <v>62.5</v>
      </c>
      <c r="G56" s="37">
        <v>24.1</v>
      </c>
      <c r="H56" s="32">
        <v>26944</v>
      </c>
      <c r="I56" s="32">
        <v>54722</v>
      </c>
      <c r="J56" s="32">
        <v>84907</v>
      </c>
      <c r="K56" s="40">
        <v>60618</v>
      </c>
      <c r="L56" s="32">
        <v>241196</v>
      </c>
      <c r="M56" s="32">
        <v>2651</v>
      </c>
      <c r="N56" s="32">
        <v>16216</v>
      </c>
      <c r="O56" s="32">
        <v>15655</v>
      </c>
      <c r="P56" s="38">
        <v>514763</v>
      </c>
      <c r="Q56" s="32">
        <v>517231</v>
      </c>
      <c r="R56" s="32">
        <v>524142</v>
      </c>
      <c r="S56" s="40">
        <v>461267</v>
      </c>
      <c r="T56" s="40">
        <v>1779161</v>
      </c>
      <c r="U56" s="40">
        <v>401125</v>
      </c>
      <c r="V56" s="40">
        <v>753455</v>
      </c>
      <c r="W56" s="40" t="s">
        <v>534</v>
      </c>
      <c r="X56" s="40">
        <v>64</v>
      </c>
      <c r="Y56" s="40">
        <v>27</v>
      </c>
      <c r="Z56" s="40" t="s">
        <v>534</v>
      </c>
      <c r="AA56" s="29">
        <v>8490</v>
      </c>
      <c r="AB56" s="45">
        <v>3216</v>
      </c>
      <c r="AC56" s="40">
        <v>3534</v>
      </c>
      <c r="AD56" s="40">
        <v>161857</v>
      </c>
      <c r="AE56" s="40" t="s">
        <v>534</v>
      </c>
      <c r="AF56" s="40">
        <v>52</v>
      </c>
      <c r="AG56" s="40">
        <v>9107</v>
      </c>
      <c r="AH56" s="40">
        <v>59</v>
      </c>
      <c r="AI56" s="40">
        <v>26960</v>
      </c>
      <c r="AJ56" s="40">
        <v>1448</v>
      </c>
      <c r="AK56" s="40">
        <v>61</v>
      </c>
      <c r="AL56" s="40">
        <v>29</v>
      </c>
      <c r="AM56" s="40">
        <v>12588</v>
      </c>
      <c r="AN56" s="40">
        <v>862</v>
      </c>
      <c r="AO56" s="40">
        <v>1</v>
      </c>
      <c r="AP56" s="40">
        <v>393</v>
      </c>
      <c r="AQ56" s="40">
        <v>24</v>
      </c>
      <c r="AR56" s="40">
        <v>14</v>
      </c>
      <c r="AS56" s="42">
        <v>86.8</v>
      </c>
      <c r="AT56" s="40">
        <v>117.4</v>
      </c>
      <c r="AU56" s="40">
        <v>118.9</v>
      </c>
      <c r="AV56" s="40">
        <v>6</v>
      </c>
      <c r="AW56" s="40">
        <v>6</v>
      </c>
      <c r="AX56" s="40">
        <v>29</v>
      </c>
      <c r="AY56" s="40">
        <v>18</v>
      </c>
      <c r="AZ56" s="40">
        <v>3</v>
      </c>
      <c r="BA56" s="40">
        <v>3</v>
      </c>
      <c r="BB56" s="40">
        <v>0</v>
      </c>
      <c r="BC56" s="40">
        <v>8</v>
      </c>
      <c r="BD56" s="40">
        <v>18950</v>
      </c>
      <c r="BE56" s="40">
        <v>1</v>
      </c>
      <c r="BF56" s="40">
        <v>16822</v>
      </c>
      <c r="BG56" s="40">
        <v>1</v>
      </c>
      <c r="BH56" s="40">
        <v>50670</v>
      </c>
      <c r="BI56" s="40">
        <v>3</v>
      </c>
      <c r="BJ56" s="40">
        <v>4527</v>
      </c>
      <c r="BK56" s="42">
        <v>33</v>
      </c>
      <c r="BL56" s="40">
        <v>3</v>
      </c>
      <c r="BM56" s="40">
        <v>4</v>
      </c>
      <c r="BN56" s="40">
        <v>971</v>
      </c>
      <c r="BO56" s="40">
        <v>16451</v>
      </c>
      <c r="BP56" s="144" t="s">
        <v>1081</v>
      </c>
      <c r="BQ56" s="45">
        <v>0.97</v>
      </c>
      <c r="BR56" s="42">
        <v>29.9</v>
      </c>
      <c r="BS56" s="45">
        <v>8.2100000000000009</v>
      </c>
      <c r="BT56" s="42">
        <v>59.08</v>
      </c>
      <c r="BU56" s="40">
        <v>43</v>
      </c>
      <c r="BV56" s="40">
        <v>7680</v>
      </c>
      <c r="BW56" s="40">
        <v>480</v>
      </c>
      <c r="BX56" s="40">
        <v>1398</v>
      </c>
      <c r="BY56" s="40">
        <v>5216</v>
      </c>
      <c r="BZ56" s="40">
        <v>1434</v>
      </c>
      <c r="CA56" s="40">
        <v>455</v>
      </c>
      <c r="CB56" s="40">
        <v>877</v>
      </c>
      <c r="CC56" s="58">
        <v>1.36</v>
      </c>
      <c r="CD56" s="40" t="s">
        <v>534</v>
      </c>
      <c r="CE56" s="40">
        <v>3</v>
      </c>
      <c r="CF56" s="40">
        <v>41</v>
      </c>
      <c r="CG56" s="40">
        <v>3</v>
      </c>
      <c r="CH56" s="40">
        <v>2</v>
      </c>
      <c r="CI56" s="40">
        <v>300</v>
      </c>
      <c r="CJ56" s="40">
        <v>29</v>
      </c>
      <c r="CK56" s="40">
        <v>1609</v>
      </c>
      <c r="CL56" s="40">
        <v>14</v>
      </c>
      <c r="CM56" s="40">
        <v>1274</v>
      </c>
      <c r="CN56" s="40">
        <v>110</v>
      </c>
      <c r="CO56" s="40">
        <v>1802</v>
      </c>
      <c r="CP56" s="40">
        <v>21</v>
      </c>
      <c r="CQ56" s="40">
        <v>169</v>
      </c>
      <c r="CR56" s="40">
        <v>45</v>
      </c>
      <c r="CS56" s="40">
        <v>1051</v>
      </c>
      <c r="CT56" s="40">
        <v>18154</v>
      </c>
      <c r="CU56" s="40">
        <v>2788</v>
      </c>
      <c r="CV56" s="40">
        <v>2838</v>
      </c>
      <c r="CW56" s="40">
        <v>1772395.98</v>
      </c>
      <c r="CX56" s="40">
        <v>628368.97499999998</v>
      </c>
      <c r="CY56" s="40">
        <v>771281.98800000001</v>
      </c>
      <c r="CZ56" s="40">
        <v>124828</v>
      </c>
      <c r="DA56" s="40">
        <v>10</v>
      </c>
      <c r="DB56" s="40">
        <v>26270</v>
      </c>
      <c r="DC56" s="40">
        <v>2948</v>
      </c>
      <c r="DD56" s="40">
        <v>2968</v>
      </c>
      <c r="DE56" s="40">
        <v>470</v>
      </c>
      <c r="DF56" s="40">
        <v>2316</v>
      </c>
      <c r="DG56" s="40">
        <v>18128</v>
      </c>
      <c r="DH56" s="40">
        <v>24940</v>
      </c>
      <c r="DI56" s="40">
        <v>4241</v>
      </c>
      <c r="DJ56" s="40">
        <v>2801</v>
      </c>
      <c r="DK56" s="40">
        <v>315</v>
      </c>
      <c r="DL56" s="40">
        <v>450</v>
      </c>
      <c r="DM56" s="40">
        <v>0</v>
      </c>
      <c r="DN56" s="40">
        <v>2635</v>
      </c>
      <c r="DO56" s="40">
        <v>31</v>
      </c>
      <c r="DP56" s="40">
        <v>14828</v>
      </c>
      <c r="DQ56" s="40">
        <v>66</v>
      </c>
      <c r="DR56" s="40">
        <v>6195</v>
      </c>
      <c r="DS56" s="40">
        <v>6070</v>
      </c>
      <c r="DT56" s="40">
        <v>0</v>
      </c>
      <c r="DU56" s="40">
        <v>976</v>
      </c>
      <c r="DV56" s="40">
        <v>48</v>
      </c>
      <c r="DW56" s="40">
        <v>61</v>
      </c>
      <c r="DX56" s="42">
        <v>34.299999999999997</v>
      </c>
      <c r="DY56" s="40">
        <v>35</v>
      </c>
      <c r="DZ56" s="40">
        <v>101</v>
      </c>
      <c r="EA56" s="40">
        <v>1520</v>
      </c>
      <c r="EB56" s="40">
        <v>752</v>
      </c>
      <c r="EC56" s="40">
        <v>32</v>
      </c>
      <c r="ED56" s="40">
        <v>4009</v>
      </c>
      <c r="EE56" s="40">
        <v>4397</v>
      </c>
      <c r="EF56" s="42">
        <v>89.1</v>
      </c>
      <c r="EG56" s="42">
        <v>90</v>
      </c>
      <c r="EH56" s="40">
        <v>397</v>
      </c>
      <c r="EI56" s="86">
        <v>24.6</v>
      </c>
      <c r="EJ56" s="40">
        <v>127827</v>
      </c>
      <c r="EK56" s="42">
        <v>20.399999999999999</v>
      </c>
      <c r="EL56" s="40">
        <v>340868</v>
      </c>
      <c r="EM56" s="45">
        <v>1.05</v>
      </c>
      <c r="EN56" s="40">
        <v>347</v>
      </c>
      <c r="EO56" s="40">
        <v>7</v>
      </c>
      <c r="EP56" s="60">
        <v>9409</v>
      </c>
      <c r="EQ56" s="40">
        <v>273</v>
      </c>
      <c r="ER56" s="40">
        <v>2296</v>
      </c>
      <c r="ES56" s="42">
        <v>88</v>
      </c>
      <c r="ET56" s="32">
        <v>154300</v>
      </c>
      <c r="EU56" s="40">
        <v>34700</v>
      </c>
      <c r="EV56" s="40">
        <v>507</v>
      </c>
      <c r="EW56" s="40">
        <v>119600</v>
      </c>
      <c r="EX56" s="40">
        <v>89453</v>
      </c>
      <c r="EY56" s="40">
        <v>25655</v>
      </c>
      <c r="EZ56" s="40">
        <v>4492</v>
      </c>
      <c r="FA56" s="40" t="s">
        <v>534</v>
      </c>
      <c r="FB56" s="42">
        <v>19.7</v>
      </c>
      <c r="FC56" s="40">
        <v>326</v>
      </c>
      <c r="FD56" s="42">
        <v>7.1</v>
      </c>
      <c r="FE56" s="40">
        <v>7450</v>
      </c>
      <c r="FF56" s="40">
        <v>24</v>
      </c>
      <c r="FG56" s="40">
        <v>106</v>
      </c>
      <c r="FH56" s="40">
        <v>475</v>
      </c>
      <c r="FI56" s="62">
        <v>50</v>
      </c>
      <c r="FJ56" s="62">
        <v>1486</v>
      </c>
      <c r="FK56" s="45">
        <v>55.64</v>
      </c>
      <c r="FL56" s="42">
        <v>96.9</v>
      </c>
      <c r="FM56" s="42">
        <v>96.1</v>
      </c>
      <c r="FN56" s="42">
        <v>60.3</v>
      </c>
      <c r="FO56" s="42">
        <v>68</v>
      </c>
      <c r="FP56" s="40">
        <v>165</v>
      </c>
      <c r="FQ56" s="40">
        <v>11</v>
      </c>
      <c r="FR56" s="40">
        <v>99</v>
      </c>
      <c r="FS56" s="40">
        <v>2823</v>
      </c>
      <c r="FT56" s="40">
        <v>18</v>
      </c>
      <c r="FU56" s="40">
        <v>6066</v>
      </c>
      <c r="FV56" s="40">
        <v>2276</v>
      </c>
      <c r="FW56" s="40">
        <v>5</v>
      </c>
      <c r="FX56" s="40">
        <v>5642500</v>
      </c>
      <c r="FY56" s="40">
        <v>7912</v>
      </c>
      <c r="FZ56" s="40">
        <v>20013386</v>
      </c>
      <c r="GA56" s="40" t="s">
        <v>534</v>
      </c>
      <c r="GB56" s="40">
        <v>21363</v>
      </c>
      <c r="GC56" s="40">
        <v>65</v>
      </c>
      <c r="GD56" s="40">
        <v>2894</v>
      </c>
      <c r="GE56" s="40">
        <v>18404</v>
      </c>
      <c r="GF56" s="40">
        <v>219621</v>
      </c>
      <c r="GG56" s="40">
        <v>828</v>
      </c>
      <c r="GH56" s="40">
        <v>31894</v>
      </c>
      <c r="GI56" s="40">
        <v>186899</v>
      </c>
      <c r="GJ56" s="40">
        <v>1183</v>
      </c>
      <c r="GK56" s="40">
        <v>10843</v>
      </c>
      <c r="GL56" s="40">
        <v>836619</v>
      </c>
      <c r="GM56" s="40">
        <v>2815</v>
      </c>
      <c r="GN56" s="40">
        <v>22351</v>
      </c>
      <c r="GO56" s="40">
        <v>448679</v>
      </c>
      <c r="GP56" s="40">
        <v>397</v>
      </c>
      <c r="GQ56" s="40">
        <v>13855</v>
      </c>
      <c r="GR56" s="39">
        <v>435136.96</v>
      </c>
      <c r="GS56" s="40">
        <v>390</v>
      </c>
      <c r="GT56" s="40">
        <v>10406</v>
      </c>
      <c r="GU56" s="40">
        <v>266481</v>
      </c>
      <c r="GV56" s="59">
        <v>95.51</v>
      </c>
      <c r="GW56" s="40">
        <v>506</v>
      </c>
      <c r="GX56" s="40">
        <v>7082</v>
      </c>
      <c r="GY56" s="40">
        <v>4436</v>
      </c>
      <c r="GZ56" s="34">
        <v>806</v>
      </c>
      <c r="HA56" s="40">
        <v>39</v>
      </c>
      <c r="HB56" s="40">
        <v>1748025</v>
      </c>
      <c r="HC56" s="40">
        <v>8927542</v>
      </c>
      <c r="HD56" s="40">
        <v>1130807.3999999999</v>
      </c>
      <c r="HE56" s="40">
        <v>1659225</v>
      </c>
      <c r="HF56" s="40">
        <v>134500.6</v>
      </c>
      <c r="HG56" s="40">
        <v>10070</v>
      </c>
      <c r="HH56" s="40">
        <v>2300</v>
      </c>
      <c r="HI56" s="40">
        <v>170420</v>
      </c>
      <c r="HJ56" s="40">
        <v>110541</v>
      </c>
      <c r="HK56" s="32">
        <v>20344</v>
      </c>
      <c r="HL56" s="32">
        <v>7155580</v>
      </c>
      <c r="HM56" s="32" t="s">
        <v>534</v>
      </c>
      <c r="HN56" s="32">
        <v>122</v>
      </c>
      <c r="HO56" s="32" t="s">
        <v>534</v>
      </c>
      <c r="HP56" s="32">
        <v>78</v>
      </c>
      <c r="HQ56" s="32" t="s">
        <v>534</v>
      </c>
      <c r="HR56" s="32">
        <v>74382</v>
      </c>
      <c r="HS56" s="32">
        <v>243665</v>
      </c>
      <c r="HT56" s="32">
        <v>0</v>
      </c>
      <c r="HU56" s="32">
        <v>3683</v>
      </c>
      <c r="HV56" s="45">
        <v>67.89</v>
      </c>
      <c r="HW56" s="32">
        <v>428201</v>
      </c>
      <c r="HX56" s="45" t="s">
        <v>534</v>
      </c>
      <c r="HY56" s="45">
        <v>0</v>
      </c>
      <c r="HZ56" s="45">
        <v>0</v>
      </c>
      <c r="IA56" s="40">
        <v>547</v>
      </c>
      <c r="IB56" s="40">
        <v>534.20000000000005</v>
      </c>
      <c r="IC56" s="40">
        <v>101431</v>
      </c>
      <c r="ID56" s="42">
        <v>92.5</v>
      </c>
      <c r="IE56" s="42" t="s">
        <v>632</v>
      </c>
      <c r="IF56" s="42">
        <v>70.5</v>
      </c>
      <c r="IG56" s="42" t="s">
        <v>632</v>
      </c>
      <c r="IH56" s="42" t="s">
        <v>632</v>
      </c>
      <c r="II56" s="144" t="s">
        <v>1081</v>
      </c>
      <c r="IJ56" s="144" t="s">
        <v>1081</v>
      </c>
      <c r="IK56" s="42">
        <v>76.900000000000006</v>
      </c>
      <c r="IL56" s="122">
        <v>0.70099999999999996</v>
      </c>
      <c r="IM56" s="99">
        <v>86.7</v>
      </c>
      <c r="IN56" s="123">
        <v>7.8</v>
      </c>
      <c r="IO56" s="99">
        <v>3</v>
      </c>
      <c r="IP56" s="36">
        <v>173308864</v>
      </c>
      <c r="IQ56" s="124">
        <v>47</v>
      </c>
      <c r="IR56" s="124">
        <v>54.4</v>
      </c>
      <c r="IS56" s="62" t="s">
        <v>534</v>
      </c>
      <c r="IT56" s="62" t="s">
        <v>534</v>
      </c>
      <c r="IU56" s="124">
        <v>60.9</v>
      </c>
      <c r="IV56" s="144" t="s">
        <v>1081</v>
      </c>
      <c r="IW56" s="36">
        <v>3284</v>
      </c>
      <c r="IX56" s="144" t="s">
        <v>1081</v>
      </c>
      <c r="IY56" s="124">
        <v>34.200000000000003</v>
      </c>
      <c r="IZ56" s="98">
        <v>114860</v>
      </c>
      <c r="JA56" s="98">
        <v>1462</v>
      </c>
      <c r="JB56" s="98">
        <v>2223</v>
      </c>
      <c r="JC56" s="98">
        <v>10110</v>
      </c>
      <c r="JD56" s="98">
        <v>11528</v>
      </c>
      <c r="JE56" s="98">
        <v>11549</v>
      </c>
      <c r="JF56" s="98">
        <v>12936</v>
      </c>
      <c r="JG56" s="98">
        <v>12252</v>
      </c>
      <c r="JH56" s="98">
        <v>12612</v>
      </c>
      <c r="JI56" s="98">
        <v>11888</v>
      </c>
      <c r="JJ56" s="98">
        <v>11113</v>
      </c>
      <c r="JK56" s="98">
        <v>9146</v>
      </c>
      <c r="JL56" s="98">
        <v>4234</v>
      </c>
      <c r="JM56" s="98">
        <v>2139</v>
      </c>
      <c r="JN56" s="98">
        <v>1156</v>
      </c>
      <c r="JO56" s="98">
        <v>596</v>
      </c>
      <c r="JP56" s="98">
        <v>256</v>
      </c>
      <c r="JQ56" s="98">
        <v>13059</v>
      </c>
      <c r="JR56" s="98">
        <v>14306</v>
      </c>
      <c r="JS56" s="98">
        <v>14951</v>
      </c>
      <c r="JT56" s="98">
        <v>17113</v>
      </c>
      <c r="JU56" s="98">
        <v>19565</v>
      </c>
      <c r="JV56" s="98">
        <v>17220</v>
      </c>
      <c r="JW56" s="98">
        <v>16896</v>
      </c>
      <c r="JX56" s="98">
        <v>16655</v>
      </c>
      <c r="JY56" s="98">
        <v>18189</v>
      </c>
      <c r="JZ56" s="98">
        <v>20707</v>
      </c>
      <c r="KA56" s="98">
        <v>16429</v>
      </c>
      <c r="KB56" s="98">
        <v>13947</v>
      </c>
      <c r="KC56" s="98">
        <v>13111</v>
      </c>
      <c r="KD56" s="98">
        <v>10741</v>
      </c>
      <c r="KE56" s="98">
        <v>11052</v>
      </c>
    </row>
    <row r="57" spans="1:291" ht="12">
      <c r="A57" s="3">
        <v>392014</v>
      </c>
      <c r="B57" s="2" t="s">
        <v>945</v>
      </c>
      <c r="C57" s="29">
        <v>309.22000000000003</v>
      </c>
      <c r="D57" s="30">
        <v>336845</v>
      </c>
      <c r="E57" s="37">
        <v>13.1</v>
      </c>
      <c r="F57" s="37">
        <v>60.9</v>
      </c>
      <c r="G57" s="37">
        <v>26.1</v>
      </c>
      <c r="H57" s="32">
        <v>14184</v>
      </c>
      <c r="I57" s="32">
        <v>35196</v>
      </c>
      <c r="J57" s="32">
        <v>54527</v>
      </c>
      <c r="K57" s="40">
        <v>42465</v>
      </c>
      <c r="L57" s="32">
        <v>161362</v>
      </c>
      <c r="M57" s="32">
        <v>1414</v>
      </c>
      <c r="N57" s="32">
        <v>9699</v>
      </c>
      <c r="O57" s="32">
        <v>10072</v>
      </c>
      <c r="P57" s="38">
        <v>338806</v>
      </c>
      <c r="Q57" s="32">
        <v>343393</v>
      </c>
      <c r="R57" s="32">
        <v>353217</v>
      </c>
      <c r="S57" s="40">
        <v>34468</v>
      </c>
      <c r="T57" s="40">
        <v>1731829</v>
      </c>
      <c r="U57" s="40">
        <v>466940</v>
      </c>
      <c r="V57" s="40">
        <v>1025072</v>
      </c>
      <c r="W57" s="40">
        <v>0</v>
      </c>
      <c r="X57" s="40">
        <v>71</v>
      </c>
      <c r="Y57" s="40">
        <v>37</v>
      </c>
      <c r="Z57" s="40" t="s">
        <v>534</v>
      </c>
      <c r="AA57" s="29">
        <v>267.5</v>
      </c>
      <c r="AB57" s="45">
        <v>122.6</v>
      </c>
      <c r="AC57" s="40">
        <v>1541</v>
      </c>
      <c r="AD57" s="40">
        <v>541729</v>
      </c>
      <c r="AE57" s="40">
        <v>1541</v>
      </c>
      <c r="AF57" s="40">
        <v>22</v>
      </c>
      <c r="AG57" s="40">
        <v>2315</v>
      </c>
      <c r="AH57" s="40">
        <v>41</v>
      </c>
      <c r="AI57" s="40">
        <v>16690</v>
      </c>
      <c r="AJ57" s="40">
        <v>1095</v>
      </c>
      <c r="AK57" s="40">
        <v>79</v>
      </c>
      <c r="AL57" s="40">
        <v>19</v>
      </c>
      <c r="AM57" s="40">
        <v>6253</v>
      </c>
      <c r="AN57" s="40">
        <v>783</v>
      </c>
      <c r="AO57" s="40" t="s">
        <v>534</v>
      </c>
      <c r="AP57" s="40">
        <v>262</v>
      </c>
      <c r="AQ57" s="40">
        <v>10</v>
      </c>
      <c r="AR57" s="40">
        <v>14</v>
      </c>
      <c r="AS57" s="42">
        <v>72.900000000000006</v>
      </c>
      <c r="AT57" s="40">
        <v>89.5</v>
      </c>
      <c r="AU57" s="40">
        <v>99.8</v>
      </c>
      <c r="AV57" s="40">
        <v>18</v>
      </c>
      <c r="AW57" s="40">
        <v>10</v>
      </c>
      <c r="AX57" s="40">
        <v>8</v>
      </c>
      <c r="AY57" s="40">
        <v>1</v>
      </c>
      <c r="AZ57" s="40">
        <v>1</v>
      </c>
      <c r="BA57" s="40">
        <v>1</v>
      </c>
      <c r="BB57" s="40">
        <v>0</v>
      </c>
      <c r="BC57" s="40">
        <v>3</v>
      </c>
      <c r="BD57" s="40">
        <v>26943</v>
      </c>
      <c r="BE57" s="40">
        <v>1</v>
      </c>
      <c r="BF57" s="40">
        <v>39935</v>
      </c>
      <c r="BG57" s="40">
        <v>2</v>
      </c>
      <c r="BH57" s="40">
        <v>47200</v>
      </c>
      <c r="BI57" s="40">
        <v>4</v>
      </c>
      <c r="BJ57" s="40">
        <v>3481</v>
      </c>
      <c r="BK57" s="42">
        <v>33.9</v>
      </c>
      <c r="BL57" s="40">
        <v>2</v>
      </c>
      <c r="BM57" s="40">
        <v>2</v>
      </c>
      <c r="BN57" s="40">
        <v>1102</v>
      </c>
      <c r="BO57" s="40">
        <v>6980</v>
      </c>
      <c r="BP57" s="144" t="s">
        <v>1081</v>
      </c>
      <c r="BQ57" s="45">
        <v>0.66</v>
      </c>
      <c r="BR57" s="42">
        <v>30.5</v>
      </c>
      <c r="BS57" s="45">
        <v>6.98</v>
      </c>
      <c r="BT57" s="42">
        <v>61.63</v>
      </c>
      <c r="BU57" s="40">
        <v>64</v>
      </c>
      <c r="BV57" s="40">
        <v>10106</v>
      </c>
      <c r="BW57" s="40">
        <v>286</v>
      </c>
      <c r="BX57" s="40">
        <v>1202</v>
      </c>
      <c r="BY57" s="40">
        <v>3596</v>
      </c>
      <c r="BZ57" s="40">
        <v>999</v>
      </c>
      <c r="CA57" s="40">
        <v>373</v>
      </c>
      <c r="CB57" s="40">
        <v>613</v>
      </c>
      <c r="CC57" s="58">
        <v>1.46</v>
      </c>
      <c r="CD57" s="40" t="s">
        <v>534</v>
      </c>
      <c r="CE57" s="40">
        <v>3</v>
      </c>
      <c r="CF57" s="40">
        <v>41</v>
      </c>
      <c r="CG57" s="40">
        <v>12</v>
      </c>
      <c r="CH57" s="40">
        <v>2</v>
      </c>
      <c r="CI57" s="40">
        <v>210</v>
      </c>
      <c r="CJ57" s="40">
        <v>15</v>
      </c>
      <c r="CK57" s="40">
        <v>1104</v>
      </c>
      <c r="CL57" s="40">
        <v>8</v>
      </c>
      <c r="CM57" s="40">
        <v>488</v>
      </c>
      <c r="CN57" s="40">
        <v>45</v>
      </c>
      <c r="CO57" s="40">
        <v>773</v>
      </c>
      <c r="CP57" s="40">
        <v>12</v>
      </c>
      <c r="CQ57" s="40">
        <v>135</v>
      </c>
      <c r="CR57" s="40">
        <v>16</v>
      </c>
      <c r="CS57" s="40">
        <v>393</v>
      </c>
      <c r="CT57" s="40">
        <v>10256</v>
      </c>
      <c r="CU57" s="40">
        <v>1476</v>
      </c>
      <c r="CV57" s="40">
        <v>2415</v>
      </c>
      <c r="CW57" s="40">
        <v>967139.60100000002</v>
      </c>
      <c r="CX57" s="40">
        <v>297286.07400000002</v>
      </c>
      <c r="CY57" s="40">
        <v>737140.76599999995</v>
      </c>
      <c r="CZ57" s="40">
        <v>87989</v>
      </c>
      <c r="DA57" s="40">
        <v>6</v>
      </c>
      <c r="DB57" s="40">
        <v>18338</v>
      </c>
      <c r="DC57" s="40">
        <v>2168</v>
      </c>
      <c r="DD57" s="40">
        <v>2269</v>
      </c>
      <c r="DE57" s="40">
        <v>74</v>
      </c>
      <c r="DF57" s="40">
        <v>1070</v>
      </c>
      <c r="DG57" s="40">
        <v>8075</v>
      </c>
      <c r="DH57" s="40">
        <v>16311</v>
      </c>
      <c r="DI57" s="40">
        <v>2470</v>
      </c>
      <c r="DJ57" s="40">
        <v>2290</v>
      </c>
      <c r="DK57" s="40">
        <v>124</v>
      </c>
      <c r="DL57" s="40">
        <v>420</v>
      </c>
      <c r="DM57" s="40">
        <v>9</v>
      </c>
      <c r="DN57" s="40">
        <v>1707</v>
      </c>
      <c r="DO57" s="40">
        <v>29</v>
      </c>
      <c r="DP57" s="40">
        <v>18738</v>
      </c>
      <c r="DQ57" s="40">
        <v>84</v>
      </c>
      <c r="DR57" s="40">
        <v>9230</v>
      </c>
      <c r="DS57" s="40">
        <v>9016</v>
      </c>
      <c r="DT57" s="40">
        <v>25</v>
      </c>
      <c r="DU57" s="40">
        <v>1311</v>
      </c>
      <c r="DV57" s="40">
        <v>85</v>
      </c>
      <c r="DW57" s="40">
        <v>53</v>
      </c>
      <c r="DX57" s="42">
        <v>16.8</v>
      </c>
      <c r="DY57" s="40">
        <v>67</v>
      </c>
      <c r="DZ57" s="40">
        <v>219</v>
      </c>
      <c r="EA57" s="40">
        <v>805</v>
      </c>
      <c r="EB57" s="40">
        <v>404</v>
      </c>
      <c r="EC57" s="40">
        <v>77</v>
      </c>
      <c r="ED57" s="40">
        <v>2833</v>
      </c>
      <c r="EE57" s="40">
        <v>2815</v>
      </c>
      <c r="EF57" s="42">
        <v>86.7</v>
      </c>
      <c r="EG57" s="42">
        <v>78.8</v>
      </c>
      <c r="EH57" s="40">
        <v>89</v>
      </c>
      <c r="EI57" s="86">
        <v>38.299999999999997</v>
      </c>
      <c r="EJ57" s="40">
        <v>81753</v>
      </c>
      <c r="EK57" s="42">
        <v>24.6</v>
      </c>
      <c r="EL57" s="40">
        <v>372889</v>
      </c>
      <c r="EM57" s="45">
        <v>3.09</v>
      </c>
      <c r="EN57" s="40">
        <v>546</v>
      </c>
      <c r="EO57" s="40">
        <v>3</v>
      </c>
      <c r="EP57" s="60">
        <v>4976</v>
      </c>
      <c r="EQ57" s="40">
        <v>176</v>
      </c>
      <c r="ER57" s="40">
        <v>1574</v>
      </c>
      <c r="ES57" s="40">
        <v>100</v>
      </c>
      <c r="ET57" s="32">
        <v>126090</v>
      </c>
      <c r="EU57" s="40">
        <v>9828</v>
      </c>
      <c r="EV57" s="40">
        <v>0</v>
      </c>
      <c r="EW57" s="40">
        <v>116262</v>
      </c>
      <c r="EX57" s="40">
        <v>96930</v>
      </c>
      <c r="EY57" s="40">
        <v>13042</v>
      </c>
      <c r="EZ57" s="40">
        <v>6290</v>
      </c>
      <c r="FA57" s="40" t="s">
        <v>534</v>
      </c>
      <c r="FB57" s="42">
        <v>19.3</v>
      </c>
      <c r="FC57" s="40">
        <v>711</v>
      </c>
      <c r="FD57" s="42">
        <v>7.8</v>
      </c>
      <c r="FE57" s="40">
        <v>7183</v>
      </c>
      <c r="FF57" s="40">
        <v>227</v>
      </c>
      <c r="FG57" s="40">
        <v>83</v>
      </c>
      <c r="FH57" s="40">
        <v>659</v>
      </c>
      <c r="FI57" s="62">
        <v>10</v>
      </c>
      <c r="FJ57" s="62">
        <v>390</v>
      </c>
      <c r="FK57" s="45">
        <v>55.77</v>
      </c>
      <c r="FL57" s="42">
        <v>95.8</v>
      </c>
      <c r="FM57" s="42">
        <v>97.2</v>
      </c>
      <c r="FN57" s="42">
        <v>71.900000000000006</v>
      </c>
      <c r="FO57" s="42">
        <v>56.8</v>
      </c>
      <c r="FP57" s="40">
        <v>151</v>
      </c>
      <c r="FQ57" s="40">
        <v>10</v>
      </c>
      <c r="FR57" s="40">
        <v>82</v>
      </c>
      <c r="FS57" s="40">
        <v>1605</v>
      </c>
      <c r="FT57" s="40">
        <v>14</v>
      </c>
      <c r="FU57" s="40">
        <v>3908</v>
      </c>
      <c r="FV57" s="40">
        <v>2111</v>
      </c>
      <c r="FW57" s="40">
        <v>6</v>
      </c>
      <c r="FX57" s="40">
        <v>3054000</v>
      </c>
      <c r="FY57" s="40">
        <v>6741</v>
      </c>
      <c r="FZ57" s="40">
        <v>15259158</v>
      </c>
      <c r="GA57" s="40">
        <v>9943275</v>
      </c>
      <c r="GB57" s="40">
        <v>16717</v>
      </c>
      <c r="GC57" s="40">
        <v>37</v>
      </c>
      <c r="GD57" s="40">
        <v>2105</v>
      </c>
      <c r="GE57" s="40">
        <v>14575</v>
      </c>
      <c r="GF57" s="40">
        <v>143998</v>
      </c>
      <c r="GG57" s="40">
        <v>490</v>
      </c>
      <c r="GH57" s="40">
        <v>20467</v>
      </c>
      <c r="GI57" s="40">
        <v>123041</v>
      </c>
      <c r="GJ57" s="40">
        <v>934</v>
      </c>
      <c r="GK57" s="40">
        <v>8351</v>
      </c>
      <c r="GL57" s="40">
        <v>492894</v>
      </c>
      <c r="GM57" s="40">
        <v>2559</v>
      </c>
      <c r="GN57" s="40">
        <v>17612</v>
      </c>
      <c r="GO57" s="40">
        <v>327639</v>
      </c>
      <c r="GP57" s="40">
        <v>336</v>
      </c>
      <c r="GQ57" s="40">
        <v>7304</v>
      </c>
      <c r="GR57" s="39">
        <v>148509.78</v>
      </c>
      <c r="GS57" s="102">
        <v>336</v>
      </c>
      <c r="GT57" s="40">
        <v>7304</v>
      </c>
      <c r="GU57" s="40">
        <v>148510</v>
      </c>
      <c r="GV57" s="59">
        <v>37.802</v>
      </c>
      <c r="GW57" s="40" t="s">
        <v>534</v>
      </c>
      <c r="GX57" s="40">
        <v>2724</v>
      </c>
      <c r="GY57" s="40">
        <v>1846</v>
      </c>
      <c r="GZ57" s="34">
        <v>285</v>
      </c>
      <c r="HA57" s="40">
        <v>122</v>
      </c>
      <c r="HB57" s="40">
        <v>1960520</v>
      </c>
      <c r="HC57" s="40">
        <v>11562400</v>
      </c>
      <c r="HD57" s="40">
        <v>1182587.8999999999</v>
      </c>
      <c r="HE57" s="40">
        <v>1825545.64</v>
      </c>
      <c r="HF57" s="40">
        <v>238240</v>
      </c>
      <c r="HG57" s="40">
        <v>4769</v>
      </c>
      <c r="HH57" s="40">
        <v>4769</v>
      </c>
      <c r="HI57" s="40">
        <v>201090</v>
      </c>
      <c r="HJ57" s="40">
        <v>155835</v>
      </c>
      <c r="HK57" s="32">
        <v>2470</v>
      </c>
      <c r="HL57" s="32">
        <v>3973</v>
      </c>
      <c r="HM57" s="32" t="s">
        <v>534</v>
      </c>
      <c r="HN57" s="32">
        <v>205</v>
      </c>
      <c r="HO57" s="32" t="s">
        <v>534</v>
      </c>
      <c r="HP57" s="32">
        <v>23</v>
      </c>
      <c r="HQ57" s="32" t="s">
        <v>534</v>
      </c>
      <c r="HR57" s="32">
        <v>176653</v>
      </c>
      <c r="HS57" s="32">
        <v>165701</v>
      </c>
      <c r="HT57" s="32">
        <v>0</v>
      </c>
      <c r="HU57" s="40" t="s">
        <v>534</v>
      </c>
      <c r="HV57" s="45">
        <v>44.54</v>
      </c>
      <c r="HW57" s="32">
        <v>276087</v>
      </c>
      <c r="HX57" s="64">
        <v>1.82</v>
      </c>
      <c r="HY57" s="45">
        <v>0</v>
      </c>
      <c r="HZ57" s="45">
        <v>0</v>
      </c>
      <c r="IA57" s="40">
        <v>1050</v>
      </c>
      <c r="IB57" s="40">
        <v>872</v>
      </c>
      <c r="IC57" s="40">
        <v>46608</v>
      </c>
      <c r="ID57" s="42">
        <v>92.5</v>
      </c>
      <c r="IE57" s="42" t="s">
        <v>632</v>
      </c>
      <c r="IF57" s="42">
        <v>71.8</v>
      </c>
      <c r="IG57" s="42" t="s">
        <v>632</v>
      </c>
      <c r="IH57" s="42" t="s">
        <v>632</v>
      </c>
      <c r="II57" s="144" t="s">
        <v>1081</v>
      </c>
      <c r="IJ57" s="144" t="s">
        <v>1081</v>
      </c>
      <c r="IK57" s="42">
        <v>76.599999999999994</v>
      </c>
      <c r="IL57" s="122">
        <v>0.55500000000000005</v>
      </c>
      <c r="IM57" s="99">
        <v>92.6</v>
      </c>
      <c r="IN57" s="123">
        <v>15.5</v>
      </c>
      <c r="IO57" s="99">
        <v>0.9</v>
      </c>
      <c r="IP57" s="36">
        <v>202533376</v>
      </c>
      <c r="IQ57" s="124">
        <v>38.5</v>
      </c>
      <c r="IR57" s="124">
        <v>65.599999999999994</v>
      </c>
      <c r="IS57" s="62" t="s">
        <v>534</v>
      </c>
      <c r="IT57" s="62" t="s">
        <v>534</v>
      </c>
      <c r="IU57" s="124">
        <v>173.9</v>
      </c>
      <c r="IV57" s="144" t="s">
        <v>1081</v>
      </c>
      <c r="IW57" s="36">
        <v>2711</v>
      </c>
      <c r="IX57" s="144" t="s">
        <v>1081</v>
      </c>
      <c r="IY57" s="124">
        <v>28.6</v>
      </c>
      <c r="IZ57" s="98">
        <v>61073</v>
      </c>
      <c r="JA57" s="98">
        <v>982</v>
      </c>
      <c r="JB57" s="98">
        <v>1132</v>
      </c>
      <c r="JC57" s="98">
        <v>4732</v>
      </c>
      <c r="JD57" s="98">
        <v>6674</v>
      </c>
      <c r="JE57" s="98">
        <v>7627</v>
      </c>
      <c r="JF57" s="98">
        <v>9084</v>
      </c>
      <c r="JG57" s="98">
        <v>7986</v>
      </c>
      <c r="JH57" s="98">
        <v>8077</v>
      </c>
      <c r="JI57" s="98">
        <v>7692</v>
      </c>
      <c r="JJ57" s="98">
        <v>7685</v>
      </c>
      <c r="JK57" s="98">
        <v>6955</v>
      </c>
      <c r="JL57" s="98">
        <v>3422</v>
      </c>
      <c r="JM57" s="98">
        <v>1705</v>
      </c>
      <c r="JN57" s="98">
        <v>986</v>
      </c>
      <c r="JO57" s="98">
        <v>520</v>
      </c>
      <c r="JP57" s="98">
        <v>242</v>
      </c>
      <c r="JQ57" s="98">
        <v>7577</v>
      </c>
      <c r="JR57" s="98">
        <v>6755</v>
      </c>
      <c r="JS57" s="98">
        <v>8049</v>
      </c>
      <c r="JT57" s="98">
        <v>9685</v>
      </c>
      <c r="JU57" s="98">
        <v>11569</v>
      </c>
      <c r="JV57" s="98">
        <v>9981</v>
      </c>
      <c r="JW57" s="98">
        <v>9924</v>
      </c>
      <c r="JX57" s="98">
        <v>9806</v>
      </c>
      <c r="JY57" s="98">
        <v>11055</v>
      </c>
      <c r="JZ57" s="98">
        <v>13182</v>
      </c>
      <c r="KA57" s="98">
        <v>10218</v>
      </c>
      <c r="KB57" s="98">
        <v>8277</v>
      </c>
      <c r="KC57" s="98">
        <v>8320</v>
      </c>
      <c r="KD57" s="98">
        <v>7210</v>
      </c>
      <c r="KE57" s="98">
        <v>8205</v>
      </c>
    </row>
    <row r="58" spans="1:291" ht="12">
      <c r="A58" s="3">
        <v>402036</v>
      </c>
      <c r="B58" s="2" t="s">
        <v>946</v>
      </c>
      <c r="C58" s="29">
        <v>229.96</v>
      </c>
      <c r="D58" s="30">
        <v>305214</v>
      </c>
      <c r="E58" s="37">
        <v>14.2</v>
      </c>
      <c r="F58" s="37">
        <v>61.9</v>
      </c>
      <c r="G58" s="37">
        <v>23.8</v>
      </c>
      <c r="H58" s="38">
        <v>17532</v>
      </c>
      <c r="I58" s="38">
        <v>34417</v>
      </c>
      <c r="J58" s="38">
        <v>52818</v>
      </c>
      <c r="K58" s="39">
        <v>35740</v>
      </c>
      <c r="L58" s="32">
        <v>127031</v>
      </c>
      <c r="M58" s="32">
        <v>2890</v>
      </c>
      <c r="N58" s="32">
        <v>12195</v>
      </c>
      <c r="O58" s="32">
        <v>11761</v>
      </c>
      <c r="P58" s="38">
        <v>302077</v>
      </c>
      <c r="Q58" s="32">
        <v>302402</v>
      </c>
      <c r="R58" s="32">
        <v>304186</v>
      </c>
      <c r="S58" s="39">
        <v>396165</v>
      </c>
      <c r="T58" s="39">
        <v>1602199</v>
      </c>
      <c r="U58" s="39">
        <v>513700</v>
      </c>
      <c r="V58" s="97">
        <v>761126</v>
      </c>
      <c r="W58" s="40">
        <v>63</v>
      </c>
      <c r="X58" s="40">
        <v>70</v>
      </c>
      <c r="Y58" s="40">
        <v>0</v>
      </c>
      <c r="Z58" s="102" t="s">
        <v>534</v>
      </c>
      <c r="AA58" s="41">
        <v>1636</v>
      </c>
      <c r="AB58" s="40">
        <v>1774</v>
      </c>
      <c r="AC58" s="98">
        <v>5036</v>
      </c>
      <c r="AD58" s="39">
        <v>389223</v>
      </c>
      <c r="AE58" s="39" t="s">
        <v>534</v>
      </c>
      <c r="AF58" s="36">
        <v>29</v>
      </c>
      <c r="AG58" s="36">
        <v>3566</v>
      </c>
      <c r="AH58" s="36">
        <v>46</v>
      </c>
      <c r="AI58" s="36">
        <v>16387</v>
      </c>
      <c r="AJ58" s="39">
        <v>994</v>
      </c>
      <c r="AK58" s="39">
        <v>52</v>
      </c>
      <c r="AL58" s="36">
        <v>17</v>
      </c>
      <c r="AM58" s="97">
        <v>8157</v>
      </c>
      <c r="AN58" s="39">
        <v>527</v>
      </c>
      <c r="AO58" s="39">
        <v>4</v>
      </c>
      <c r="AP58" s="39">
        <v>276</v>
      </c>
      <c r="AQ58" s="39">
        <v>17</v>
      </c>
      <c r="AR58" s="39">
        <v>111</v>
      </c>
      <c r="AS58" s="42">
        <v>100</v>
      </c>
      <c r="AT58" s="40">
        <v>102.1</v>
      </c>
      <c r="AU58" s="40">
        <v>79.099999999999994</v>
      </c>
      <c r="AV58" s="40">
        <v>40</v>
      </c>
      <c r="AW58" s="43">
        <v>30</v>
      </c>
      <c r="AX58" s="43">
        <v>10</v>
      </c>
      <c r="AY58" s="40">
        <v>2</v>
      </c>
      <c r="AZ58" s="40">
        <v>2</v>
      </c>
      <c r="BA58" s="43">
        <v>3</v>
      </c>
      <c r="BB58" s="43">
        <v>3</v>
      </c>
      <c r="BC58" s="36">
        <v>17</v>
      </c>
      <c r="BD58" s="36">
        <v>24996</v>
      </c>
      <c r="BE58" s="36" t="s">
        <v>534</v>
      </c>
      <c r="BF58" s="36" t="s">
        <v>534</v>
      </c>
      <c r="BG58" s="60">
        <v>3</v>
      </c>
      <c r="BH58" s="60">
        <v>63397</v>
      </c>
      <c r="BI58" s="60">
        <v>3</v>
      </c>
      <c r="BJ58" s="36">
        <v>2076</v>
      </c>
      <c r="BK58" s="44">
        <v>36.1</v>
      </c>
      <c r="BL58" s="40">
        <v>1</v>
      </c>
      <c r="BM58" s="40">
        <v>3</v>
      </c>
      <c r="BN58" s="40">
        <v>227</v>
      </c>
      <c r="BO58" s="40">
        <v>8412</v>
      </c>
      <c r="BP58" s="144" t="s">
        <v>1081</v>
      </c>
      <c r="BQ58" s="45">
        <v>0.76</v>
      </c>
      <c r="BR58" s="44">
        <v>32.44</v>
      </c>
      <c r="BS58" s="45">
        <v>6.77</v>
      </c>
      <c r="BT58" s="42">
        <v>60.94</v>
      </c>
      <c r="BU58" s="97">
        <v>33</v>
      </c>
      <c r="BV58" s="97">
        <v>7702</v>
      </c>
      <c r="BW58" s="97">
        <v>320</v>
      </c>
      <c r="BX58" s="36">
        <v>1734</v>
      </c>
      <c r="BY58" s="40">
        <v>2993</v>
      </c>
      <c r="BZ58" s="40">
        <v>905</v>
      </c>
      <c r="CA58" s="40">
        <v>243</v>
      </c>
      <c r="CB58" s="40">
        <v>345</v>
      </c>
      <c r="CC58" s="45">
        <v>1.54</v>
      </c>
      <c r="CD58" s="45" t="s">
        <v>534</v>
      </c>
      <c r="CE58" s="40">
        <v>1</v>
      </c>
      <c r="CF58" s="40">
        <v>3</v>
      </c>
      <c r="CG58" s="36">
        <v>2</v>
      </c>
      <c r="CH58" s="36">
        <v>1</v>
      </c>
      <c r="CI58" s="36">
        <v>125</v>
      </c>
      <c r="CJ58" s="36">
        <v>21</v>
      </c>
      <c r="CK58" s="36">
        <v>865</v>
      </c>
      <c r="CL58" s="36">
        <v>7</v>
      </c>
      <c r="CM58" s="36">
        <v>640</v>
      </c>
      <c r="CN58" s="40">
        <v>47</v>
      </c>
      <c r="CO58" s="40">
        <v>810</v>
      </c>
      <c r="CP58" s="40">
        <v>13</v>
      </c>
      <c r="CQ58" s="40">
        <v>84</v>
      </c>
      <c r="CR58" s="40">
        <v>34</v>
      </c>
      <c r="CS58" s="40">
        <v>800</v>
      </c>
      <c r="CT58" s="40">
        <v>8705</v>
      </c>
      <c r="CU58" s="40">
        <v>1771</v>
      </c>
      <c r="CV58" s="40">
        <v>1688</v>
      </c>
      <c r="CW58" s="40">
        <v>846373.90599999996</v>
      </c>
      <c r="CX58" s="40">
        <v>387689.98499999999</v>
      </c>
      <c r="CY58" s="40">
        <v>467192.23599999998</v>
      </c>
      <c r="CZ58" s="98">
        <v>72531</v>
      </c>
      <c r="DA58" s="98">
        <v>7</v>
      </c>
      <c r="DB58" s="40">
        <v>14283</v>
      </c>
      <c r="DC58" s="40">
        <v>1464</v>
      </c>
      <c r="DD58" s="40">
        <v>1388</v>
      </c>
      <c r="DE58" s="40">
        <v>110</v>
      </c>
      <c r="DF58" s="40">
        <v>1269</v>
      </c>
      <c r="DG58" s="40">
        <v>25318</v>
      </c>
      <c r="DH58" s="40">
        <v>13205</v>
      </c>
      <c r="DI58" s="40">
        <v>2013</v>
      </c>
      <c r="DJ58" s="40">
        <v>2161</v>
      </c>
      <c r="DK58" s="40">
        <v>205</v>
      </c>
      <c r="DL58" s="40">
        <v>370</v>
      </c>
      <c r="DM58" s="40">
        <v>10</v>
      </c>
      <c r="DN58" s="40">
        <v>1439</v>
      </c>
      <c r="DO58" s="40">
        <v>20</v>
      </c>
      <c r="DP58" s="40">
        <v>11383</v>
      </c>
      <c r="DQ58" s="36">
        <v>75</v>
      </c>
      <c r="DR58" s="97">
        <v>8278</v>
      </c>
      <c r="DS58" s="97">
        <v>8347</v>
      </c>
      <c r="DT58" s="40">
        <v>9</v>
      </c>
      <c r="DU58" s="40">
        <v>1225</v>
      </c>
      <c r="DV58" s="40">
        <v>76</v>
      </c>
      <c r="DW58" s="40">
        <v>64</v>
      </c>
      <c r="DX58" s="46">
        <v>36.090000000000003</v>
      </c>
      <c r="DY58" s="40">
        <v>52</v>
      </c>
      <c r="DZ58" s="40">
        <v>161</v>
      </c>
      <c r="EA58" s="40">
        <v>810</v>
      </c>
      <c r="EB58" s="41">
        <v>269</v>
      </c>
      <c r="EC58" s="41">
        <v>100</v>
      </c>
      <c r="ED58" s="41">
        <v>2598</v>
      </c>
      <c r="EE58" s="41">
        <v>2960</v>
      </c>
      <c r="EF58" s="44">
        <v>91.9</v>
      </c>
      <c r="EG58" s="44">
        <v>89.7</v>
      </c>
      <c r="EH58" s="41">
        <v>55</v>
      </c>
      <c r="EI58" s="86">
        <v>20.9</v>
      </c>
      <c r="EJ58" s="41">
        <v>80415</v>
      </c>
      <c r="EK58" s="44">
        <v>33.5</v>
      </c>
      <c r="EL58" s="41">
        <v>354398</v>
      </c>
      <c r="EM58" s="45">
        <v>2.1800000000000002</v>
      </c>
      <c r="EN58" s="40">
        <v>284</v>
      </c>
      <c r="EO58" s="40">
        <v>18</v>
      </c>
      <c r="EP58" s="104">
        <v>2701</v>
      </c>
      <c r="EQ58" s="103">
        <v>73</v>
      </c>
      <c r="ER58" s="103">
        <v>1201</v>
      </c>
      <c r="ES58" s="103">
        <v>100</v>
      </c>
      <c r="ET58" s="32">
        <v>102336</v>
      </c>
      <c r="EU58" s="40">
        <v>11139</v>
      </c>
      <c r="EV58" s="40">
        <v>916</v>
      </c>
      <c r="EW58" s="40">
        <v>88070</v>
      </c>
      <c r="EX58" s="40">
        <v>76680</v>
      </c>
      <c r="EY58" s="40">
        <v>9021</v>
      </c>
      <c r="EZ58" s="40">
        <v>2369</v>
      </c>
      <c r="FA58" s="40">
        <v>3127</v>
      </c>
      <c r="FB58" s="42">
        <v>23</v>
      </c>
      <c r="FC58" s="40">
        <v>375</v>
      </c>
      <c r="FD58" s="42">
        <v>6.7</v>
      </c>
      <c r="FE58" s="40">
        <v>8220</v>
      </c>
      <c r="FF58" s="40">
        <v>51</v>
      </c>
      <c r="FG58" s="40">
        <v>204</v>
      </c>
      <c r="FH58" s="40">
        <v>604</v>
      </c>
      <c r="FI58" s="48">
        <v>13</v>
      </c>
      <c r="FJ58" s="48">
        <v>422</v>
      </c>
      <c r="FK58" s="45">
        <v>55.53</v>
      </c>
      <c r="FL58" s="99">
        <v>93.2</v>
      </c>
      <c r="FM58" s="99">
        <v>89.5</v>
      </c>
      <c r="FN58" s="42">
        <v>74.400000000000006</v>
      </c>
      <c r="FO58" s="46">
        <v>22.3</v>
      </c>
      <c r="FP58" s="40">
        <v>109</v>
      </c>
      <c r="FQ58" s="40">
        <v>11</v>
      </c>
      <c r="FR58" s="40">
        <v>85</v>
      </c>
      <c r="FS58" s="40">
        <v>3139</v>
      </c>
      <c r="FT58" s="40">
        <v>7</v>
      </c>
      <c r="FU58" s="40">
        <v>3774</v>
      </c>
      <c r="FV58" s="40">
        <v>3733</v>
      </c>
      <c r="FW58" s="40">
        <v>5</v>
      </c>
      <c r="FX58" s="40">
        <v>5149408</v>
      </c>
      <c r="FY58" s="40">
        <v>2743</v>
      </c>
      <c r="FZ58" s="40">
        <v>9015034</v>
      </c>
      <c r="GA58" s="40">
        <v>5420126</v>
      </c>
      <c r="GB58" s="40">
        <v>13752</v>
      </c>
      <c r="GC58" s="40">
        <v>71</v>
      </c>
      <c r="GD58" s="40">
        <v>2034</v>
      </c>
      <c r="GE58" s="40">
        <v>11647</v>
      </c>
      <c r="GF58" s="40">
        <v>123721</v>
      </c>
      <c r="GG58" s="40">
        <v>883</v>
      </c>
      <c r="GH58" s="40">
        <v>21646</v>
      </c>
      <c r="GI58" s="40">
        <v>101192</v>
      </c>
      <c r="GJ58" s="40">
        <v>787</v>
      </c>
      <c r="GK58" s="40">
        <v>6332</v>
      </c>
      <c r="GL58" s="36">
        <v>400969</v>
      </c>
      <c r="GM58" s="97">
        <v>2122</v>
      </c>
      <c r="GN58" s="40">
        <v>13854</v>
      </c>
      <c r="GO58" s="97">
        <v>273819</v>
      </c>
      <c r="GP58" s="40">
        <v>419</v>
      </c>
      <c r="GQ58" s="40">
        <v>12004</v>
      </c>
      <c r="GR58" s="39">
        <v>308568.15000000002</v>
      </c>
      <c r="GS58" s="40">
        <v>414</v>
      </c>
      <c r="GT58" s="40">
        <v>8867</v>
      </c>
      <c r="GU58" s="40">
        <v>187506</v>
      </c>
      <c r="GV58" s="51">
        <v>90.47</v>
      </c>
      <c r="GW58" s="40">
        <v>5009.6499999999996</v>
      </c>
      <c r="GX58" s="40">
        <v>5701</v>
      </c>
      <c r="GY58" s="40">
        <v>3809</v>
      </c>
      <c r="GZ58" s="34">
        <v>818</v>
      </c>
      <c r="HA58" s="40">
        <v>180</v>
      </c>
      <c r="HB58" s="40">
        <v>2338053</v>
      </c>
      <c r="HC58" s="40">
        <v>12512488</v>
      </c>
      <c r="HD58" s="40">
        <v>1421283</v>
      </c>
      <c r="HE58" s="40">
        <v>2112372</v>
      </c>
      <c r="HF58" s="40">
        <v>173121</v>
      </c>
      <c r="HG58" s="40">
        <v>7673</v>
      </c>
      <c r="HH58" s="40">
        <v>8173</v>
      </c>
      <c r="HI58" s="40">
        <v>117200</v>
      </c>
      <c r="HJ58" s="40">
        <v>63410</v>
      </c>
      <c r="HK58" s="32">
        <v>15879</v>
      </c>
      <c r="HL58" s="32">
        <v>4887000</v>
      </c>
      <c r="HM58" s="32">
        <v>0</v>
      </c>
      <c r="HN58" s="32">
        <v>145</v>
      </c>
      <c r="HO58" s="32">
        <v>0</v>
      </c>
      <c r="HP58" s="32">
        <v>0</v>
      </c>
      <c r="HQ58" s="32">
        <v>0</v>
      </c>
      <c r="HR58" s="32">
        <v>66246</v>
      </c>
      <c r="HS58" s="32">
        <v>163721</v>
      </c>
      <c r="HT58" s="38">
        <v>584</v>
      </c>
      <c r="HU58" s="53">
        <v>0</v>
      </c>
      <c r="HV58" s="45">
        <v>32.520000000000003</v>
      </c>
      <c r="HW58" s="32">
        <v>183547</v>
      </c>
      <c r="HX58" s="58">
        <v>2.64</v>
      </c>
      <c r="HY58" s="45">
        <v>4.1100000000000003</v>
      </c>
      <c r="HZ58" s="45">
        <v>3.01</v>
      </c>
      <c r="IA58" s="40">
        <v>707.6</v>
      </c>
      <c r="IB58" s="40">
        <v>707.6</v>
      </c>
      <c r="IC58" s="40">
        <v>47000</v>
      </c>
      <c r="ID58" s="42">
        <v>89.7</v>
      </c>
      <c r="IE58" s="42" t="s">
        <v>632</v>
      </c>
      <c r="IF58" s="42">
        <v>69.2</v>
      </c>
      <c r="IG58" s="42" t="s">
        <v>632</v>
      </c>
      <c r="IH58" s="42" t="s">
        <v>632</v>
      </c>
      <c r="II58" s="144" t="s">
        <v>1081</v>
      </c>
      <c r="IJ58" s="144" t="s">
        <v>1081</v>
      </c>
      <c r="IK58" s="42">
        <v>75.099999999999994</v>
      </c>
      <c r="IL58" s="122">
        <v>0.62</v>
      </c>
      <c r="IM58" s="99">
        <v>92.4</v>
      </c>
      <c r="IN58" s="123">
        <v>3.7</v>
      </c>
      <c r="IO58" s="99">
        <v>2</v>
      </c>
      <c r="IP58" s="36">
        <v>126983867</v>
      </c>
      <c r="IQ58" s="124">
        <v>40.4</v>
      </c>
      <c r="IR58" s="124">
        <v>47.8</v>
      </c>
      <c r="IS58" s="62" t="s">
        <v>534</v>
      </c>
      <c r="IT58" s="62" t="s">
        <v>534</v>
      </c>
      <c r="IU58" s="124">
        <v>4.5999999999999996</v>
      </c>
      <c r="IV58" s="144" t="s">
        <v>1081</v>
      </c>
      <c r="IW58" s="36">
        <v>1869</v>
      </c>
      <c r="IX58" s="144" t="s">
        <v>1081</v>
      </c>
      <c r="IY58" s="124">
        <v>43.7</v>
      </c>
      <c r="IZ58" s="98">
        <v>67030</v>
      </c>
      <c r="JA58" s="98">
        <v>804</v>
      </c>
      <c r="JB58" s="98">
        <v>1120</v>
      </c>
      <c r="JC58" s="98">
        <v>5441</v>
      </c>
      <c r="JD58" s="98">
        <v>6754</v>
      </c>
      <c r="JE58" s="98">
        <v>6959</v>
      </c>
      <c r="JF58" s="98">
        <v>7524</v>
      </c>
      <c r="JG58" s="98">
        <v>7179</v>
      </c>
      <c r="JH58" s="98">
        <v>7069</v>
      </c>
      <c r="JI58" s="98">
        <v>6976</v>
      </c>
      <c r="JJ58" s="98">
        <v>7051</v>
      </c>
      <c r="JK58" s="98">
        <v>5733</v>
      </c>
      <c r="JL58" s="98">
        <v>2688</v>
      </c>
      <c r="JM58" s="98">
        <v>1525</v>
      </c>
      <c r="JN58" s="98">
        <v>845</v>
      </c>
      <c r="JO58" s="98">
        <v>334</v>
      </c>
      <c r="JP58" s="98">
        <v>143</v>
      </c>
      <c r="JQ58" s="98">
        <v>7582</v>
      </c>
      <c r="JR58" s="98">
        <v>7763</v>
      </c>
      <c r="JS58" s="98">
        <v>8618</v>
      </c>
      <c r="JT58" s="98">
        <v>9642</v>
      </c>
      <c r="JU58" s="98">
        <v>10431</v>
      </c>
      <c r="JV58" s="98">
        <v>9500</v>
      </c>
      <c r="JW58" s="98">
        <v>9123</v>
      </c>
      <c r="JX58" s="98">
        <v>9303</v>
      </c>
      <c r="JY58" s="98">
        <v>10594</v>
      </c>
      <c r="JZ58" s="98">
        <v>11724</v>
      </c>
      <c r="KA58" s="98">
        <v>9191</v>
      </c>
      <c r="KB58" s="98">
        <v>8511</v>
      </c>
      <c r="KC58" s="98">
        <v>7763</v>
      </c>
      <c r="KD58" s="98">
        <v>5971</v>
      </c>
      <c r="KE58" s="98">
        <v>6456</v>
      </c>
    </row>
    <row r="59" spans="1:291" ht="12">
      <c r="A59" s="511">
        <v>422011</v>
      </c>
      <c r="B59" s="2" t="s">
        <v>947</v>
      </c>
      <c r="C59" s="29">
        <v>406.51</v>
      </c>
      <c r="D59" s="30">
        <v>437315</v>
      </c>
      <c r="E59" s="37">
        <v>12.2</v>
      </c>
      <c r="F59" s="37">
        <v>60.6</v>
      </c>
      <c r="G59" s="37">
        <v>27.2</v>
      </c>
      <c r="H59" s="32">
        <v>20107</v>
      </c>
      <c r="I59" s="32">
        <v>41655</v>
      </c>
      <c r="J59" s="32">
        <v>66004</v>
      </c>
      <c r="K59" s="40">
        <v>62110</v>
      </c>
      <c r="L59" s="32">
        <v>206858</v>
      </c>
      <c r="M59" s="32">
        <v>3084</v>
      </c>
      <c r="N59" s="32">
        <v>14175</v>
      </c>
      <c r="O59" s="32">
        <v>15016</v>
      </c>
      <c r="P59" s="38">
        <v>433936</v>
      </c>
      <c r="Q59" s="32">
        <v>443766</v>
      </c>
      <c r="R59" s="32">
        <v>457780</v>
      </c>
      <c r="S59" s="40">
        <v>834525</v>
      </c>
      <c r="T59" s="40">
        <v>2107641</v>
      </c>
      <c r="U59" s="40">
        <v>517093</v>
      </c>
      <c r="V59" s="40">
        <v>1132098</v>
      </c>
      <c r="W59" s="40">
        <v>71</v>
      </c>
      <c r="X59" s="40">
        <v>97</v>
      </c>
      <c r="Y59" s="40">
        <v>10</v>
      </c>
      <c r="Z59" s="40" t="s">
        <v>534</v>
      </c>
      <c r="AA59" s="29">
        <v>9555</v>
      </c>
      <c r="AB59" s="45">
        <v>1040.22</v>
      </c>
      <c r="AC59" s="40">
        <v>6214</v>
      </c>
      <c r="AD59" s="40">
        <v>502013</v>
      </c>
      <c r="AE59" s="40" t="s">
        <v>534</v>
      </c>
      <c r="AF59" s="40">
        <v>49</v>
      </c>
      <c r="AG59" s="40">
        <v>4779</v>
      </c>
      <c r="AH59" s="40">
        <v>73</v>
      </c>
      <c r="AI59" s="40">
        <v>20417</v>
      </c>
      <c r="AJ59" s="39">
        <v>1347</v>
      </c>
      <c r="AK59" s="39">
        <v>62</v>
      </c>
      <c r="AL59" s="40">
        <v>41</v>
      </c>
      <c r="AM59" s="40">
        <v>10175</v>
      </c>
      <c r="AN59" s="39">
        <v>848</v>
      </c>
      <c r="AO59" s="39">
        <v>3</v>
      </c>
      <c r="AP59" s="39">
        <v>337</v>
      </c>
      <c r="AQ59" s="40">
        <v>32</v>
      </c>
      <c r="AR59" s="40">
        <v>7</v>
      </c>
      <c r="AS59" s="42">
        <v>86.4</v>
      </c>
      <c r="AT59" s="40">
        <v>103.7</v>
      </c>
      <c r="AU59" s="40">
        <v>100.4</v>
      </c>
      <c r="AV59" s="40">
        <v>29</v>
      </c>
      <c r="AW59" s="40">
        <v>3</v>
      </c>
      <c r="AX59" s="40">
        <v>27</v>
      </c>
      <c r="AY59" s="40">
        <v>5</v>
      </c>
      <c r="AZ59" s="40">
        <v>4</v>
      </c>
      <c r="BA59" s="40">
        <v>1</v>
      </c>
      <c r="BB59" s="40">
        <v>3</v>
      </c>
      <c r="BC59" s="40">
        <v>9</v>
      </c>
      <c r="BD59" s="40">
        <v>22871</v>
      </c>
      <c r="BE59" s="40">
        <v>3</v>
      </c>
      <c r="BF59" s="40">
        <v>102477</v>
      </c>
      <c r="BG59" s="40">
        <v>1</v>
      </c>
      <c r="BH59" s="40">
        <v>22000</v>
      </c>
      <c r="BI59" s="40">
        <v>6</v>
      </c>
      <c r="BJ59" s="40">
        <v>5653</v>
      </c>
      <c r="BK59" s="42">
        <v>37.6</v>
      </c>
      <c r="BL59" s="40">
        <v>1</v>
      </c>
      <c r="BM59" s="40">
        <v>5</v>
      </c>
      <c r="BN59" s="40">
        <v>401</v>
      </c>
      <c r="BO59" s="40">
        <v>13639</v>
      </c>
      <c r="BP59" s="144" t="s">
        <v>1081</v>
      </c>
      <c r="BQ59" s="45">
        <v>0.74</v>
      </c>
      <c r="BR59" s="42">
        <v>29.2</v>
      </c>
      <c r="BS59" s="45">
        <v>6.63</v>
      </c>
      <c r="BT59" s="42">
        <v>56.61</v>
      </c>
      <c r="BU59" s="40">
        <v>49</v>
      </c>
      <c r="BV59" s="40">
        <v>10183</v>
      </c>
      <c r="BW59" s="40">
        <v>580</v>
      </c>
      <c r="BX59" s="40">
        <v>1898</v>
      </c>
      <c r="BY59" s="40">
        <v>5023</v>
      </c>
      <c r="BZ59" s="40">
        <v>1484</v>
      </c>
      <c r="CA59" s="40">
        <v>332</v>
      </c>
      <c r="CB59" s="40">
        <v>792</v>
      </c>
      <c r="CC59" s="58">
        <v>1.39</v>
      </c>
      <c r="CD59" s="40">
        <v>50369431</v>
      </c>
      <c r="CE59" s="40">
        <v>4</v>
      </c>
      <c r="CF59" s="40">
        <v>83</v>
      </c>
      <c r="CG59" s="40">
        <v>6</v>
      </c>
      <c r="CH59" s="40">
        <v>8</v>
      </c>
      <c r="CI59" s="40">
        <v>390</v>
      </c>
      <c r="CJ59" s="40">
        <v>32</v>
      </c>
      <c r="CK59" s="40">
        <v>1650</v>
      </c>
      <c r="CL59" s="40">
        <v>17</v>
      </c>
      <c r="CM59" s="40">
        <v>1333</v>
      </c>
      <c r="CN59" s="40">
        <v>69</v>
      </c>
      <c r="CO59" s="40">
        <v>987</v>
      </c>
      <c r="CP59" s="40">
        <v>30</v>
      </c>
      <c r="CQ59" s="40">
        <v>284</v>
      </c>
      <c r="CR59" s="40">
        <v>24</v>
      </c>
      <c r="CS59" s="40">
        <v>586</v>
      </c>
      <c r="CT59" s="40">
        <v>18936</v>
      </c>
      <c r="CU59" s="40">
        <v>2273</v>
      </c>
      <c r="CV59" s="40">
        <v>3223</v>
      </c>
      <c r="CW59" s="40">
        <v>1748761.62</v>
      </c>
      <c r="CX59" s="40">
        <v>484570.02100000001</v>
      </c>
      <c r="CY59" s="40">
        <v>841155.51100000006</v>
      </c>
      <c r="CZ59" s="40">
        <v>118992</v>
      </c>
      <c r="DA59" s="40">
        <v>19</v>
      </c>
      <c r="DB59" s="40">
        <v>29552</v>
      </c>
      <c r="DC59" s="40">
        <v>2400</v>
      </c>
      <c r="DD59" s="40">
        <v>2084</v>
      </c>
      <c r="DE59" s="40">
        <v>141</v>
      </c>
      <c r="DF59" s="40">
        <v>1193</v>
      </c>
      <c r="DG59" s="40">
        <v>20332</v>
      </c>
      <c r="DH59" s="40">
        <v>23734</v>
      </c>
      <c r="DI59" s="40">
        <v>3763</v>
      </c>
      <c r="DJ59" s="40">
        <v>3348</v>
      </c>
      <c r="DK59" s="40">
        <v>399</v>
      </c>
      <c r="DL59" s="40">
        <v>636</v>
      </c>
      <c r="DM59" s="40">
        <v>5</v>
      </c>
      <c r="DN59" s="40">
        <v>2299</v>
      </c>
      <c r="DO59" s="40">
        <v>48</v>
      </c>
      <c r="DP59" s="40">
        <v>17843</v>
      </c>
      <c r="DQ59" s="40">
        <v>102</v>
      </c>
      <c r="DR59" s="40">
        <v>8420</v>
      </c>
      <c r="DS59" s="40">
        <v>8493</v>
      </c>
      <c r="DT59" s="40">
        <v>94</v>
      </c>
      <c r="DU59" s="40">
        <v>1209</v>
      </c>
      <c r="DV59" s="40">
        <v>103</v>
      </c>
      <c r="DW59" s="40">
        <v>92</v>
      </c>
      <c r="DX59" s="42">
        <v>24.49</v>
      </c>
      <c r="DY59" s="40">
        <v>21</v>
      </c>
      <c r="DZ59" s="40">
        <v>34</v>
      </c>
      <c r="EA59" s="40">
        <v>879</v>
      </c>
      <c r="EB59" s="40">
        <v>399</v>
      </c>
      <c r="EC59" s="40">
        <v>70</v>
      </c>
      <c r="ED59" s="40">
        <v>2739</v>
      </c>
      <c r="EE59" s="40">
        <v>3295</v>
      </c>
      <c r="EF59" s="42">
        <v>97.1</v>
      </c>
      <c r="EG59" s="42">
        <v>94.3</v>
      </c>
      <c r="EH59" s="40">
        <v>124</v>
      </c>
      <c r="EI59" s="42">
        <v>32</v>
      </c>
      <c r="EJ59" s="40">
        <v>117658</v>
      </c>
      <c r="EK59" s="42">
        <v>29.3</v>
      </c>
      <c r="EL59" s="40">
        <v>431351</v>
      </c>
      <c r="EM59" s="45">
        <v>1.64</v>
      </c>
      <c r="EN59" s="40">
        <v>364</v>
      </c>
      <c r="EO59" s="40">
        <v>8</v>
      </c>
      <c r="EP59" s="60">
        <v>1954</v>
      </c>
      <c r="EQ59" s="40">
        <v>136</v>
      </c>
      <c r="ER59" s="32">
        <v>2061</v>
      </c>
      <c r="ES59" s="40">
        <v>100</v>
      </c>
      <c r="ET59" s="40">
        <v>158261</v>
      </c>
      <c r="EU59" s="40">
        <v>7163</v>
      </c>
      <c r="EV59" s="40">
        <v>0</v>
      </c>
      <c r="EW59" s="40">
        <v>143483</v>
      </c>
      <c r="EX59" s="40">
        <v>112576</v>
      </c>
      <c r="EY59" s="40">
        <v>19315</v>
      </c>
      <c r="EZ59" s="40">
        <v>11592</v>
      </c>
      <c r="FA59" s="40">
        <v>7615</v>
      </c>
      <c r="FB59" s="42">
        <v>16.600000000000001</v>
      </c>
      <c r="FC59" s="40">
        <v>502</v>
      </c>
      <c r="FD59" s="42">
        <v>9.8000000000000007</v>
      </c>
      <c r="FE59" s="40">
        <v>17080</v>
      </c>
      <c r="FF59" s="40">
        <v>56</v>
      </c>
      <c r="FG59" s="40">
        <v>309</v>
      </c>
      <c r="FH59" s="40">
        <v>1451</v>
      </c>
      <c r="FI59" s="62">
        <v>11</v>
      </c>
      <c r="FJ59" s="62">
        <v>571</v>
      </c>
      <c r="FK59" s="45">
        <v>58.62</v>
      </c>
      <c r="FL59" s="42">
        <v>97.8</v>
      </c>
      <c r="FM59" s="42">
        <v>89.9</v>
      </c>
      <c r="FN59" s="42">
        <v>92.6</v>
      </c>
      <c r="FO59" s="42">
        <v>71.599999999999994</v>
      </c>
      <c r="FP59" s="40">
        <v>132</v>
      </c>
      <c r="FQ59" s="40">
        <v>22</v>
      </c>
      <c r="FR59" s="40">
        <v>75</v>
      </c>
      <c r="FS59" s="40">
        <v>2605</v>
      </c>
      <c r="FT59" s="40">
        <v>10</v>
      </c>
      <c r="FU59" s="40">
        <v>2314</v>
      </c>
      <c r="FV59" s="40">
        <v>3640</v>
      </c>
      <c r="FW59" s="40">
        <v>5</v>
      </c>
      <c r="FX59" s="40">
        <v>6078000</v>
      </c>
      <c r="FY59" s="40">
        <v>6852</v>
      </c>
      <c r="FZ59" s="40">
        <v>15643249</v>
      </c>
      <c r="GA59" s="40" t="s">
        <v>534</v>
      </c>
      <c r="GB59" s="40">
        <v>19358</v>
      </c>
      <c r="GC59" s="40">
        <v>62</v>
      </c>
      <c r="GD59" s="40">
        <v>2308</v>
      </c>
      <c r="GE59" s="40">
        <v>16988</v>
      </c>
      <c r="GF59" s="40">
        <v>201971</v>
      </c>
      <c r="GG59" s="40">
        <v>1036</v>
      </c>
      <c r="GH59" s="40">
        <v>31152</v>
      </c>
      <c r="GI59" s="40">
        <v>169783</v>
      </c>
      <c r="GJ59" s="40">
        <v>913</v>
      </c>
      <c r="GK59" s="40">
        <v>8077</v>
      </c>
      <c r="GL59" s="40">
        <v>711808</v>
      </c>
      <c r="GM59" s="40">
        <v>3191</v>
      </c>
      <c r="GN59" s="40">
        <v>20286</v>
      </c>
      <c r="GO59" s="40">
        <v>330696</v>
      </c>
      <c r="GP59" s="40">
        <v>329</v>
      </c>
      <c r="GQ59" s="40">
        <v>13307</v>
      </c>
      <c r="GR59" s="39">
        <v>494647.32</v>
      </c>
      <c r="GS59" s="40">
        <v>325</v>
      </c>
      <c r="GT59" s="40">
        <v>6740</v>
      </c>
      <c r="GU59" s="40" t="s">
        <v>534</v>
      </c>
      <c r="GV59" s="59">
        <v>62.56</v>
      </c>
      <c r="GW59" s="40">
        <v>198.9</v>
      </c>
      <c r="GX59" s="40">
        <v>3374</v>
      </c>
      <c r="GY59" s="40">
        <v>1481</v>
      </c>
      <c r="GZ59" s="34">
        <v>246</v>
      </c>
      <c r="HA59" s="40">
        <v>87</v>
      </c>
      <c r="HB59" s="40">
        <v>1869316</v>
      </c>
      <c r="HC59" s="40">
        <v>12401643</v>
      </c>
      <c r="HD59" s="40">
        <v>965974</v>
      </c>
      <c r="HE59" s="40">
        <v>1811968</v>
      </c>
      <c r="HF59" s="40">
        <v>221289</v>
      </c>
      <c r="HG59" s="40">
        <v>6230</v>
      </c>
      <c r="HH59" s="40">
        <v>6980</v>
      </c>
      <c r="HI59" s="40">
        <v>164189</v>
      </c>
      <c r="HJ59" s="40">
        <v>128149</v>
      </c>
      <c r="HK59" s="32">
        <v>11838</v>
      </c>
      <c r="HL59" s="32">
        <v>53929899</v>
      </c>
      <c r="HM59" s="32" t="s">
        <v>534</v>
      </c>
      <c r="HN59" s="38">
        <v>889</v>
      </c>
      <c r="HO59" s="32" t="s">
        <v>534</v>
      </c>
      <c r="HP59" s="32">
        <v>146</v>
      </c>
      <c r="HQ59" s="40" t="s">
        <v>534</v>
      </c>
      <c r="HR59" s="32">
        <v>0</v>
      </c>
      <c r="HS59" s="32">
        <v>169360</v>
      </c>
      <c r="HT59" s="32">
        <v>20700</v>
      </c>
      <c r="HU59" s="32">
        <v>0</v>
      </c>
      <c r="HV59" s="45">
        <v>45.28</v>
      </c>
      <c r="HW59" s="32">
        <v>327791</v>
      </c>
      <c r="HX59" s="64">
        <v>-0.7</v>
      </c>
      <c r="HY59" s="45">
        <v>3.1</v>
      </c>
      <c r="HZ59" s="45">
        <v>3.1</v>
      </c>
      <c r="IA59" s="40">
        <v>1396.1</v>
      </c>
      <c r="IB59" s="40">
        <v>1339.1</v>
      </c>
      <c r="IC59" s="40" t="s">
        <v>534</v>
      </c>
      <c r="ID59" s="42">
        <v>85.9</v>
      </c>
      <c r="IE59" s="42" t="s">
        <v>632</v>
      </c>
      <c r="IF59" s="42">
        <v>65.099999999999994</v>
      </c>
      <c r="IG59" s="42" t="s">
        <v>632</v>
      </c>
      <c r="IH59" s="42" t="s">
        <v>632</v>
      </c>
      <c r="II59" s="144" t="s">
        <v>1081</v>
      </c>
      <c r="IJ59" s="144" t="s">
        <v>1081</v>
      </c>
      <c r="IK59" s="42">
        <v>71.099999999999994</v>
      </c>
      <c r="IL59" s="122">
        <v>0.54</v>
      </c>
      <c r="IM59" s="99">
        <v>94</v>
      </c>
      <c r="IN59" s="123">
        <v>7.6</v>
      </c>
      <c r="IO59" s="99">
        <v>3.72</v>
      </c>
      <c r="IP59" s="36">
        <v>241239469</v>
      </c>
      <c r="IQ59" s="124">
        <v>35.1</v>
      </c>
      <c r="IR59" s="124">
        <v>58</v>
      </c>
      <c r="IS59" s="62" t="s">
        <v>534</v>
      </c>
      <c r="IT59" s="62" t="s">
        <v>534</v>
      </c>
      <c r="IU59" s="124">
        <v>80.5</v>
      </c>
      <c r="IV59" s="144" t="s">
        <v>1081</v>
      </c>
      <c r="IW59" s="36">
        <v>3184</v>
      </c>
      <c r="IX59" s="144" t="s">
        <v>1081</v>
      </c>
      <c r="IY59" s="124">
        <v>28.1</v>
      </c>
      <c r="IZ59" s="98">
        <v>89372</v>
      </c>
      <c r="JA59" s="98">
        <v>1180</v>
      </c>
      <c r="JB59" s="98">
        <v>1618</v>
      </c>
      <c r="JC59" s="98">
        <v>8136</v>
      </c>
      <c r="JD59" s="98">
        <v>9223</v>
      </c>
      <c r="JE59" s="98">
        <v>8997</v>
      </c>
      <c r="JF59" s="98">
        <v>10516</v>
      </c>
      <c r="JG59" s="98">
        <v>10298</v>
      </c>
      <c r="JH59" s="98">
        <v>11005</v>
      </c>
      <c r="JI59" s="98">
        <v>11011</v>
      </c>
      <c r="JJ59" s="98">
        <v>10927</v>
      </c>
      <c r="JK59" s="98">
        <v>8295</v>
      </c>
      <c r="JL59" s="98">
        <v>3509</v>
      </c>
      <c r="JM59" s="98">
        <v>1735</v>
      </c>
      <c r="JN59" s="98">
        <v>867</v>
      </c>
      <c r="JO59" s="98">
        <v>400</v>
      </c>
      <c r="JP59" s="98">
        <v>203</v>
      </c>
      <c r="JQ59" s="98">
        <v>10995</v>
      </c>
      <c r="JR59" s="98">
        <v>11691</v>
      </c>
      <c r="JS59" s="98">
        <v>11388</v>
      </c>
      <c r="JT59" s="98">
        <v>12379</v>
      </c>
      <c r="JU59" s="98">
        <v>14937</v>
      </c>
      <c r="JV59" s="98">
        <v>13984</v>
      </c>
      <c r="JW59" s="98">
        <v>14492</v>
      </c>
      <c r="JX59" s="98">
        <v>15338</v>
      </c>
      <c r="JY59" s="98">
        <v>18061</v>
      </c>
      <c r="JZ59" s="98">
        <v>18587</v>
      </c>
      <c r="KA59" s="98">
        <v>14602</v>
      </c>
      <c r="KB59" s="98">
        <v>14180</v>
      </c>
      <c r="KC59" s="98">
        <v>13755</v>
      </c>
      <c r="KD59" s="98">
        <v>11205</v>
      </c>
      <c r="KE59" s="98">
        <v>11994</v>
      </c>
    </row>
    <row r="60" spans="1:291" ht="12">
      <c r="A60" s="3">
        <v>422029</v>
      </c>
      <c r="B60" s="2" t="s">
        <v>948</v>
      </c>
      <c r="C60" s="147" t="s">
        <v>954</v>
      </c>
      <c r="D60" s="147" t="s">
        <v>954</v>
      </c>
      <c r="E60" s="147" t="s">
        <v>954</v>
      </c>
      <c r="F60" s="147" t="s">
        <v>954</v>
      </c>
      <c r="G60" s="147" t="s">
        <v>954</v>
      </c>
      <c r="H60" s="147" t="s">
        <v>954</v>
      </c>
      <c r="I60" s="147" t="s">
        <v>954</v>
      </c>
      <c r="J60" s="147" t="s">
        <v>954</v>
      </c>
      <c r="K60" s="147" t="s">
        <v>954</v>
      </c>
      <c r="L60" s="147" t="s">
        <v>954</v>
      </c>
      <c r="M60" s="147" t="s">
        <v>954</v>
      </c>
      <c r="N60" s="147" t="s">
        <v>954</v>
      </c>
      <c r="O60" s="147" t="s">
        <v>954</v>
      </c>
      <c r="P60" s="147" t="s">
        <v>954</v>
      </c>
      <c r="Q60" s="147" t="s">
        <v>954</v>
      </c>
      <c r="R60" s="147" t="s">
        <v>954</v>
      </c>
      <c r="S60" s="147" t="s">
        <v>954</v>
      </c>
      <c r="T60" s="147" t="s">
        <v>954</v>
      </c>
      <c r="U60" s="147" t="s">
        <v>954</v>
      </c>
      <c r="V60" s="147" t="s">
        <v>954</v>
      </c>
      <c r="W60" s="147" t="s">
        <v>954</v>
      </c>
      <c r="X60" s="147" t="s">
        <v>954</v>
      </c>
      <c r="Y60" s="147" t="s">
        <v>954</v>
      </c>
      <c r="Z60" s="147" t="s">
        <v>954</v>
      </c>
      <c r="AA60" s="147" t="s">
        <v>954</v>
      </c>
      <c r="AB60" s="147" t="s">
        <v>954</v>
      </c>
      <c r="AC60" s="147" t="s">
        <v>954</v>
      </c>
      <c r="AD60" s="147" t="s">
        <v>954</v>
      </c>
      <c r="AE60" s="147" t="s">
        <v>954</v>
      </c>
      <c r="AF60" s="147" t="s">
        <v>954</v>
      </c>
      <c r="AG60" s="147" t="s">
        <v>954</v>
      </c>
      <c r="AH60" s="147" t="s">
        <v>954</v>
      </c>
      <c r="AI60" s="147" t="s">
        <v>954</v>
      </c>
      <c r="AJ60" s="147" t="s">
        <v>954</v>
      </c>
      <c r="AK60" s="147" t="s">
        <v>954</v>
      </c>
      <c r="AL60" s="147" t="s">
        <v>954</v>
      </c>
      <c r="AM60" s="147" t="s">
        <v>954</v>
      </c>
      <c r="AN60" s="147" t="s">
        <v>954</v>
      </c>
      <c r="AO60" s="147" t="s">
        <v>954</v>
      </c>
      <c r="AP60" s="147" t="s">
        <v>954</v>
      </c>
      <c r="AQ60" s="147" t="s">
        <v>954</v>
      </c>
      <c r="AR60" s="147" t="s">
        <v>954</v>
      </c>
      <c r="AS60" s="147" t="s">
        <v>954</v>
      </c>
      <c r="AT60" s="147" t="s">
        <v>954</v>
      </c>
      <c r="AU60" s="147" t="s">
        <v>954</v>
      </c>
      <c r="AV60" s="147" t="s">
        <v>954</v>
      </c>
      <c r="AW60" s="147" t="s">
        <v>954</v>
      </c>
      <c r="AX60" s="147" t="s">
        <v>954</v>
      </c>
      <c r="AY60" s="147" t="s">
        <v>954</v>
      </c>
      <c r="AZ60" s="147" t="s">
        <v>954</v>
      </c>
      <c r="BA60" s="147" t="s">
        <v>954</v>
      </c>
      <c r="BB60" s="147" t="s">
        <v>954</v>
      </c>
      <c r="BC60" s="147" t="s">
        <v>954</v>
      </c>
      <c r="BD60" s="147" t="s">
        <v>954</v>
      </c>
      <c r="BE60" s="147" t="s">
        <v>954</v>
      </c>
      <c r="BF60" s="147" t="s">
        <v>954</v>
      </c>
      <c r="BG60" s="147" t="s">
        <v>954</v>
      </c>
      <c r="BH60" s="147" t="s">
        <v>954</v>
      </c>
      <c r="BI60" s="147" t="s">
        <v>954</v>
      </c>
      <c r="BJ60" s="147" t="s">
        <v>954</v>
      </c>
      <c r="BK60" s="147" t="s">
        <v>954</v>
      </c>
      <c r="BL60" s="147" t="s">
        <v>954</v>
      </c>
      <c r="BM60" s="147" t="s">
        <v>954</v>
      </c>
      <c r="BN60" s="147" t="s">
        <v>954</v>
      </c>
      <c r="BO60" s="147" t="s">
        <v>954</v>
      </c>
      <c r="BP60" s="144" t="s">
        <v>1081</v>
      </c>
      <c r="BQ60" s="147" t="s">
        <v>954</v>
      </c>
      <c r="BR60" s="147" t="s">
        <v>954</v>
      </c>
      <c r="BS60" s="147" t="s">
        <v>954</v>
      </c>
      <c r="BT60" s="147" t="s">
        <v>954</v>
      </c>
      <c r="BU60" s="147" t="s">
        <v>954</v>
      </c>
      <c r="BV60" s="147" t="s">
        <v>954</v>
      </c>
      <c r="BW60" s="147" t="s">
        <v>954</v>
      </c>
      <c r="BX60" s="147" t="s">
        <v>954</v>
      </c>
      <c r="BY60" s="147" t="s">
        <v>954</v>
      </c>
      <c r="BZ60" s="147" t="s">
        <v>954</v>
      </c>
      <c r="CA60" s="147" t="s">
        <v>954</v>
      </c>
      <c r="CB60" s="147" t="s">
        <v>954</v>
      </c>
      <c r="CC60" s="147" t="s">
        <v>954</v>
      </c>
      <c r="CD60" s="147" t="s">
        <v>954</v>
      </c>
      <c r="CE60" s="147" t="s">
        <v>954</v>
      </c>
      <c r="CF60" s="147" t="s">
        <v>954</v>
      </c>
      <c r="CG60" s="147" t="s">
        <v>954</v>
      </c>
      <c r="CH60" s="147" t="s">
        <v>954</v>
      </c>
      <c r="CI60" s="147" t="s">
        <v>954</v>
      </c>
      <c r="CJ60" s="147" t="s">
        <v>954</v>
      </c>
      <c r="CK60" s="147" t="s">
        <v>954</v>
      </c>
      <c r="CL60" s="147" t="s">
        <v>954</v>
      </c>
      <c r="CM60" s="147" t="s">
        <v>954</v>
      </c>
      <c r="CN60" s="147" t="s">
        <v>954</v>
      </c>
      <c r="CO60" s="147" t="s">
        <v>954</v>
      </c>
      <c r="CP60" s="147" t="s">
        <v>954</v>
      </c>
      <c r="CQ60" s="147" t="s">
        <v>954</v>
      </c>
      <c r="CR60" s="147" t="s">
        <v>954</v>
      </c>
      <c r="CS60" s="147" t="s">
        <v>954</v>
      </c>
      <c r="CT60" s="147" t="s">
        <v>954</v>
      </c>
      <c r="CU60" s="147" t="s">
        <v>954</v>
      </c>
      <c r="CV60" s="147" t="s">
        <v>954</v>
      </c>
      <c r="CW60" s="147" t="s">
        <v>954</v>
      </c>
      <c r="CX60" s="147" t="s">
        <v>954</v>
      </c>
      <c r="CY60" s="147" t="s">
        <v>954</v>
      </c>
      <c r="CZ60" s="147" t="s">
        <v>954</v>
      </c>
      <c r="DA60" s="147" t="s">
        <v>954</v>
      </c>
      <c r="DB60" s="147" t="s">
        <v>954</v>
      </c>
      <c r="DC60" s="147" t="s">
        <v>954</v>
      </c>
      <c r="DD60" s="147" t="s">
        <v>954</v>
      </c>
      <c r="DE60" s="147" t="s">
        <v>954</v>
      </c>
      <c r="DF60" s="147" t="s">
        <v>954</v>
      </c>
      <c r="DG60" s="147" t="s">
        <v>954</v>
      </c>
      <c r="DH60" s="147" t="s">
        <v>954</v>
      </c>
      <c r="DI60" s="147" t="s">
        <v>954</v>
      </c>
      <c r="DJ60" s="147" t="s">
        <v>954</v>
      </c>
      <c r="DK60" s="147" t="s">
        <v>954</v>
      </c>
      <c r="DL60" s="147" t="s">
        <v>954</v>
      </c>
      <c r="DM60" s="147" t="s">
        <v>954</v>
      </c>
      <c r="DN60" s="147" t="s">
        <v>954</v>
      </c>
      <c r="DO60" s="147" t="s">
        <v>954</v>
      </c>
      <c r="DP60" s="147" t="s">
        <v>954</v>
      </c>
      <c r="DQ60" s="147" t="s">
        <v>954</v>
      </c>
      <c r="DR60" s="147" t="s">
        <v>954</v>
      </c>
      <c r="DS60" s="147" t="s">
        <v>954</v>
      </c>
      <c r="DT60" s="147" t="s">
        <v>954</v>
      </c>
      <c r="DU60" s="147" t="s">
        <v>954</v>
      </c>
      <c r="DV60" s="147" t="s">
        <v>954</v>
      </c>
      <c r="DW60" s="147" t="s">
        <v>954</v>
      </c>
      <c r="DX60" s="147" t="s">
        <v>954</v>
      </c>
      <c r="DY60" s="147" t="s">
        <v>954</v>
      </c>
      <c r="DZ60" s="147" t="s">
        <v>954</v>
      </c>
      <c r="EA60" s="147" t="s">
        <v>954</v>
      </c>
      <c r="EB60" s="147" t="s">
        <v>954</v>
      </c>
      <c r="EC60" s="147" t="s">
        <v>954</v>
      </c>
      <c r="ED60" s="147" t="s">
        <v>954</v>
      </c>
      <c r="EE60" s="147" t="s">
        <v>954</v>
      </c>
      <c r="EF60" s="147" t="s">
        <v>954</v>
      </c>
      <c r="EG60" s="147" t="s">
        <v>954</v>
      </c>
      <c r="EH60" s="147" t="s">
        <v>954</v>
      </c>
      <c r="EI60" s="147" t="s">
        <v>954</v>
      </c>
      <c r="EJ60" s="147" t="s">
        <v>954</v>
      </c>
      <c r="EK60" s="147" t="s">
        <v>954</v>
      </c>
      <c r="EL60" s="147" t="s">
        <v>954</v>
      </c>
      <c r="EM60" s="147" t="s">
        <v>954</v>
      </c>
      <c r="EN60" s="147" t="s">
        <v>954</v>
      </c>
      <c r="EO60" s="147" t="s">
        <v>954</v>
      </c>
      <c r="EP60" s="147" t="s">
        <v>954</v>
      </c>
      <c r="EQ60" s="147" t="s">
        <v>954</v>
      </c>
      <c r="ER60" s="147" t="s">
        <v>954</v>
      </c>
      <c r="ES60" s="147" t="s">
        <v>954</v>
      </c>
      <c r="ET60" s="147" t="s">
        <v>954</v>
      </c>
      <c r="EU60" s="147" t="s">
        <v>954</v>
      </c>
      <c r="EV60" s="147" t="s">
        <v>954</v>
      </c>
      <c r="EW60" s="147" t="s">
        <v>954</v>
      </c>
      <c r="EX60" s="147" t="s">
        <v>954</v>
      </c>
      <c r="EY60" s="147" t="s">
        <v>954</v>
      </c>
      <c r="EZ60" s="147" t="s">
        <v>954</v>
      </c>
      <c r="FA60" s="147" t="s">
        <v>954</v>
      </c>
      <c r="FB60" s="147" t="s">
        <v>954</v>
      </c>
      <c r="FC60" s="147" t="s">
        <v>954</v>
      </c>
      <c r="FD60" s="147" t="s">
        <v>954</v>
      </c>
      <c r="FE60" s="147" t="s">
        <v>954</v>
      </c>
      <c r="FF60" s="147" t="s">
        <v>954</v>
      </c>
      <c r="FG60" s="147" t="s">
        <v>954</v>
      </c>
      <c r="FH60" s="147" t="s">
        <v>954</v>
      </c>
      <c r="FI60" s="147" t="s">
        <v>954</v>
      </c>
      <c r="FJ60" s="147" t="s">
        <v>954</v>
      </c>
      <c r="FK60" s="147" t="s">
        <v>954</v>
      </c>
      <c r="FL60" s="147" t="s">
        <v>954</v>
      </c>
      <c r="FM60" s="147" t="s">
        <v>954</v>
      </c>
      <c r="FN60" s="147" t="s">
        <v>954</v>
      </c>
      <c r="FO60" s="147" t="s">
        <v>954</v>
      </c>
      <c r="FP60" s="147" t="s">
        <v>954</v>
      </c>
      <c r="FQ60" s="147" t="s">
        <v>954</v>
      </c>
      <c r="FR60" s="147" t="s">
        <v>954</v>
      </c>
      <c r="FS60" s="147" t="s">
        <v>954</v>
      </c>
      <c r="FT60" s="147" t="s">
        <v>954</v>
      </c>
      <c r="FU60" s="147" t="s">
        <v>954</v>
      </c>
      <c r="FV60" s="147" t="s">
        <v>954</v>
      </c>
      <c r="FW60" s="147" t="s">
        <v>954</v>
      </c>
      <c r="FX60" s="147" t="s">
        <v>954</v>
      </c>
      <c r="FY60" s="147" t="s">
        <v>954</v>
      </c>
      <c r="FZ60" s="147" t="s">
        <v>954</v>
      </c>
      <c r="GA60" s="147" t="s">
        <v>954</v>
      </c>
      <c r="GB60" s="147" t="s">
        <v>954</v>
      </c>
      <c r="GC60" s="147" t="s">
        <v>954</v>
      </c>
      <c r="GD60" s="147" t="s">
        <v>954</v>
      </c>
      <c r="GE60" s="147" t="s">
        <v>954</v>
      </c>
      <c r="GF60" s="147" t="s">
        <v>954</v>
      </c>
      <c r="GG60" s="147" t="s">
        <v>954</v>
      </c>
      <c r="GH60" s="147" t="s">
        <v>954</v>
      </c>
      <c r="GI60" s="147" t="s">
        <v>954</v>
      </c>
      <c r="GJ60" s="147" t="s">
        <v>954</v>
      </c>
      <c r="GK60" s="147" t="s">
        <v>954</v>
      </c>
      <c r="GL60" s="147" t="s">
        <v>954</v>
      </c>
      <c r="GM60" s="147" t="s">
        <v>954</v>
      </c>
      <c r="GN60" s="147" t="s">
        <v>954</v>
      </c>
      <c r="GO60" s="147" t="s">
        <v>954</v>
      </c>
      <c r="GP60" s="147" t="s">
        <v>954</v>
      </c>
      <c r="GQ60" s="147" t="s">
        <v>954</v>
      </c>
      <c r="GR60" s="147" t="s">
        <v>954</v>
      </c>
      <c r="GS60" s="147" t="s">
        <v>954</v>
      </c>
      <c r="GT60" s="147" t="s">
        <v>954</v>
      </c>
      <c r="GU60" s="147" t="s">
        <v>954</v>
      </c>
      <c r="GV60" s="147" t="s">
        <v>954</v>
      </c>
      <c r="GW60" s="147" t="s">
        <v>954</v>
      </c>
      <c r="GX60" s="147" t="s">
        <v>954</v>
      </c>
      <c r="GY60" s="147" t="s">
        <v>954</v>
      </c>
      <c r="GZ60" s="147" t="s">
        <v>954</v>
      </c>
      <c r="HA60" s="147" t="s">
        <v>954</v>
      </c>
      <c r="HB60" s="147" t="s">
        <v>954</v>
      </c>
      <c r="HC60" s="147" t="s">
        <v>954</v>
      </c>
      <c r="HD60" s="147" t="s">
        <v>954</v>
      </c>
      <c r="HE60" s="147" t="s">
        <v>954</v>
      </c>
      <c r="HF60" s="147" t="s">
        <v>954</v>
      </c>
      <c r="HG60" s="147" t="s">
        <v>954</v>
      </c>
      <c r="HH60" s="147" t="s">
        <v>954</v>
      </c>
      <c r="HI60" s="147" t="s">
        <v>954</v>
      </c>
      <c r="HJ60" s="147" t="s">
        <v>954</v>
      </c>
      <c r="HK60" s="147" t="s">
        <v>954</v>
      </c>
      <c r="HL60" s="147" t="s">
        <v>954</v>
      </c>
      <c r="HM60" s="147" t="s">
        <v>954</v>
      </c>
      <c r="HN60" s="147" t="s">
        <v>954</v>
      </c>
      <c r="HO60" s="147" t="s">
        <v>954</v>
      </c>
      <c r="HP60" s="147" t="s">
        <v>954</v>
      </c>
      <c r="HQ60" s="147" t="s">
        <v>954</v>
      </c>
      <c r="HR60" s="147" t="s">
        <v>954</v>
      </c>
      <c r="HS60" s="147" t="s">
        <v>954</v>
      </c>
      <c r="HT60" s="147" t="s">
        <v>954</v>
      </c>
      <c r="HU60" s="147" t="s">
        <v>954</v>
      </c>
      <c r="HV60" s="147" t="s">
        <v>954</v>
      </c>
      <c r="HW60" s="147" t="s">
        <v>954</v>
      </c>
      <c r="HX60" s="147" t="s">
        <v>954</v>
      </c>
      <c r="HY60" s="147" t="s">
        <v>954</v>
      </c>
      <c r="HZ60" s="147" t="s">
        <v>954</v>
      </c>
      <c r="IA60" s="147" t="s">
        <v>954</v>
      </c>
      <c r="IB60" s="147" t="s">
        <v>954</v>
      </c>
      <c r="IC60" s="147" t="s">
        <v>954</v>
      </c>
      <c r="ID60" s="147" t="s">
        <v>954</v>
      </c>
      <c r="IE60" s="42" t="s">
        <v>632</v>
      </c>
      <c r="IF60" s="147" t="s">
        <v>954</v>
      </c>
      <c r="IG60" s="42" t="s">
        <v>632</v>
      </c>
      <c r="IH60" s="42" t="s">
        <v>632</v>
      </c>
      <c r="II60" s="144" t="s">
        <v>1081</v>
      </c>
      <c r="IJ60" s="144" t="s">
        <v>1081</v>
      </c>
      <c r="IK60" s="147" t="s">
        <v>954</v>
      </c>
      <c r="IL60" s="147" t="s">
        <v>954</v>
      </c>
      <c r="IM60" s="147" t="s">
        <v>954</v>
      </c>
      <c r="IN60" s="147" t="s">
        <v>954</v>
      </c>
      <c r="IO60" s="147" t="s">
        <v>954</v>
      </c>
      <c r="IP60" s="147" t="s">
        <v>954</v>
      </c>
      <c r="IQ60" s="147" t="s">
        <v>954</v>
      </c>
      <c r="IR60" s="147" t="s">
        <v>954</v>
      </c>
      <c r="IS60" s="147" t="s">
        <v>954</v>
      </c>
      <c r="IT60" s="147" t="s">
        <v>954</v>
      </c>
      <c r="IU60" s="147" t="s">
        <v>954</v>
      </c>
      <c r="IV60" s="144" t="s">
        <v>1081</v>
      </c>
      <c r="IW60" s="147" t="s">
        <v>954</v>
      </c>
      <c r="IX60" s="144" t="s">
        <v>1081</v>
      </c>
      <c r="IY60" s="147" t="s">
        <v>954</v>
      </c>
      <c r="IZ60" s="147" t="s">
        <v>954</v>
      </c>
      <c r="JA60" s="147" t="s">
        <v>954</v>
      </c>
      <c r="JB60" s="147" t="s">
        <v>954</v>
      </c>
      <c r="JC60" s="147" t="s">
        <v>954</v>
      </c>
      <c r="JD60" s="147" t="s">
        <v>954</v>
      </c>
      <c r="JE60" s="147" t="s">
        <v>954</v>
      </c>
      <c r="JF60" s="147" t="s">
        <v>954</v>
      </c>
      <c r="JG60" s="147" t="s">
        <v>954</v>
      </c>
      <c r="JH60" s="147" t="s">
        <v>954</v>
      </c>
      <c r="JI60" s="147" t="s">
        <v>954</v>
      </c>
      <c r="JJ60" s="147" t="s">
        <v>954</v>
      </c>
      <c r="JK60" s="147" t="s">
        <v>954</v>
      </c>
      <c r="JL60" s="147" t="s">
        <v>954</v>
      </c>
      <c r="JM60" s="147" t="s">
        <v>954</v>
      </c>
      <c r="JN60" s="147" t="s">
        <v>954</v>
      </c>
      <c r="JO60" s="147" t="s">
        <v>954</v>
      </c>
      <c r="JP60" s="147" t="s">
        <v>954</v>
      </c>
      <c r="JQ60" s="147" t="s">
        <v>954</v>
      </c>
      <c r="JR60" s="147" t="s">
        <v>954</v>
      </c>
      <c r="JS60" s="147" t="s">
        <v>954</v>
      </c>
      <c r="JT60" s="147" t="s">
        <v>954</v>
      </c>
      <c r="JU60" s="147" t="s">
        <v>954</v>
      </c>
      <c r="JV60" s="147" t="s">
        <v>954</v>
      </c>
      <c r="JW60" s="147" t="s">
        <v>954</v>
      </c>
      <c r="JX60" s="147" t="s">
        <v>954</v>
      </c>
      <c r="JY60" s="147" t="s">
        <v>954</v>
      </c>
      <c r="JZ60" s="147" t="s">
        <v>954</v>
      </c>
      <c r="KA60" s="147" t="s">
        <v>954</v>
      </c>
      <c r="KB60" s="147" t="s">
        <v>954</v>
      </c>
      <c r="KC60" s="147" t="s">
        <v>954</v>
      </c>
      <c r="KD60" s="147" t="s">
        <v>954</v>
      </c>
      <c r="KE60" s="147" t="s">
        <v>954</v>
      </c>
    </row>
    <row r="61" spans="1:291" ht="12">
      <c r="A61" s="3">
        <v>442011</v>
      </c>
      <c r="B61" s="2" t="s">
        <v>949</v>
      </c>
      <c r="C61" s="29">
        <v>501.28</v>
      </c>
      <c r="D61" s="30">
        <v>477640</v>
      </c>
      <c r="E61" s="37">
        <v>14.3</v>
      </c>
      <c r="F61" s="37">
        <v>62.8</v>
      </c>
      <c r="G61" s="37">
        <v>22.9</v>
      </c>
      <c r="H61" s="32">
        <v>27179</v>
      </c>
      <c r="I61" s="32">
        <v>54337</v>
      </c>
      <c r="J61" s="32">
        <v>82970</v>
      </c>
      <c r="K61" s="40">
        <v>51248</v>
      </c>
      <c r="L61" s="32">
        <v>210963</v>
      </c>
      <c r="M61" s="32">
        <v>2662</v>
      </c>
      <c r="N61" s="32">
        <v>15444</v>
      </c>
      <c r="O61" s="32">
        <v>14988</v>
      </c>
      <c r="P61" s="105">
        <v>476396</v>
      </c>
      <c r="Q61" s="32">
        <v>474094</v>
      </c>
      <c r="R61" s="32">
        <v>484375</v>
      </c>
      <c r="S61" s="40">
        <v>1023570</v>
      </c>
      <c r="T61" s="40">
        <v>1171794</v>
      </c>
      <c r="U61" s="40">
        <v>466790</v>
      </c>
      <c r="V61" s="40">
        <v>680586</v>
      </c>
      <c r="W61" s="40">
        <v>0</v>
      </c>
      <c r="X61" s="106">
        <v>85</v>
      </c>
      <c r="Y61" s="40">
        <v>37</v>
      </c>
      <c r="Z61" s="40">
        <v>225504</v>
      </c>
      <c r="AA61" s="29">
        <v>1134.54</v>
      </c>
      <c r="AB61" s="45">
        <v>441.18</v>
      </c>
      <c r="AC61" s="40">
        <v>2263</v>
      </c>
      <c r="AD61" s="106">
        <v>1156686</v>
      </c>
      <c r="AE61" s="106">
        <v>1966</v>
      </c>
      <c r="AF61" s="40">
        <v>58</v>
      </c>
      <c r="AG61" s="40">
        <v>6132</v>
      </c>
      <c r="AH61" s="40">
        <v>61</v>
      </c>
      <c r="AI61" s="40">
        <v>26312</v>
      </c>
      <c r="AJ61" s="40">
        <v>1442</v>
      </c>
      <c r="AK61" s="40">
        <v>148</v>
      </c>
      <c r="AL61" s="40">
        <v>28</v>
      </c>
      <c r="AM61" s="40">
        <v>12806</v>
      </c>
      <c r="AN61" s="40">
        <v>842</v>
      </c>
      <c r="AO61" s="40" t="s">
        <v>534</v>
      </c>
      <c r="AP61" s="40">
        <v>471</v>
      </c>
      <c r="AQ61" s="40">
        <v>15</v>
      </c>
      <c r="AR61" s="40">
        <v>14</v>
      </c>
      <c r="AS61" s="42">
        <v>92.5</v>
      </c>
      <c r="AT61" s="40">
        <v>128.9</v>
      </c>
      <c r="AU61" s="40">
        <v>125.6</v>
      </c>
      <c r="AV61" s="40">
        <v>29</v>
      </c>
      <c r="AW61" s="40">
        <v>31</v>
      </c>
      <c r="AX61" s="40">
        <v>4</v>
      </c>
      <c r="AY61" s="40">
        <v>2</v>
      </c>
      <c r="AZ61" s="40">
        <v>2</v>
      </c>
      <c r="BA61" s="40">
        <v>6</v>
      </c>
      <c r="BB61" s="40">
        <v>0</v>
      </c>
      <c r="BC61" s="40">
        <v>4</v>
      </c>
      <c r="BD61" s="40">
        <v>8237</v>
      </c>
      <c r="BE61" s="40">
        <v>1</v>
      </c>
      <c r="BF61" s="40">
        <v>23638</v>
      </c>
      <c r="BG61" s="40">
        <v>6</v>
      </c>
      <c r="BH61" s="40">
        <v>74217</v>
      </c>
      <c r="BI61" s="40">
        <v>9</v>
      </c>
      <c r="BJ61" s="40">
        <v>13609</v>
      </c>
      <c r="BK61" s="42">
        <v>38.799999999999997</v>
      </c>
      <c r="BL61" s="106">
        <v>2</v>
      </c>
      <c r="BM61" s="106">
        <v>3</v>
      </c>
      <c r="BN61" s="106">
        <v>981</v>
      </c>
      <c r="BO61" s="106">
        <v>7118</v>
      </c>
      <c r="BP61" s="144" t="s">
        <v>1081</v>
      </c>
      <c r="BQ61" s="45">
        <v>1.1299999999999999</v>
      </c>
      <c r="BR61" s="42">
        <v>49.88</v>
      </c>
      <c r="BS61" s="45">
        <v>7.06</v>
      </c>
      <c r="BT61" s="42">
        <v>60.15</v>
      </c>
      <c r="BU61" s="40">
        <v>53</v>
      </c>
      <c r="BV61" s="40">
        <v>7478</v>
      </c>
      <c r="BW61" s="40">
        <v>390</v>
      </c>
      <c r="BX61" s="40">
        <v>1214</v>
      </c>
      <c r="BY61" s="40">
        <v>3988</v>
      </c>
      <c r="BZ61" s="40">
        <v>1112</v>
      </c>
      <c r="CA61" s="40">
        <v>302</v>
      </c>
      <c r="CB61" s="40">
        <v>560</v>
      </c>
      <c r="CC61" s="58" t="s">
        <v>534</v>
      </c>
      <c r="CD61" s="40">
        <v>0</v>
      </c>
      <c r="CE61" s="40">
        <v>4</v>
      </c>
      <c r="CF61" s="40">
        <v>41</v>
      </c>
      <c r="CG61" s="40" t="s">
        <v>534</v>
      </c>
      <c r="CH61" s="40">
        <v>1</v>
      </c>
      <c r="CI61" s="40">
        <v>65</v>
      </c>
      <c r="CJ61" s="40">
        <v>30</v>
      </c>
      <c r="CK61" s="40">
        <v>1399</v>
      </c>
      <c r="CL61" s="40">
        <v>20</v>
      </c>
      <c r="CM61" s="40">
        <v>1235</v>
      </c>
      <c r="CN61" s="106">
        <v>38</v>
      </c>
      <c r="CO61" s="106">
        <v>556</v>
      </c>
      <c r="CP61" s="106">
        <v>15</v>
      </c>
      <c r="CQ61" s="106">
        <v>176</v>
      </c>
      <c r="CR61" s="106">
        <v>12</v>
      </c>
      <c r="CS61" s="106">
        <v>285</v>
      </c>
      <c r="CT61" s="40">
        <v>15430</v>
      </c>
      <c r="CU61" s="40">
        <v>1048</v>
      </c>
      <c r="CV61" s="40">
        <v>2407</v>
      </c>
      <c r="CW61" s="40">
        <v>1595304.8740000001</v>
      </c>
      <c r="CX61" s="40">
        <v>222143.109</v>
      </c>
      <c r="CY61" s="40">
        <v>630800.97</v>
      </c>
      <c r="CZ61" s="40">
        <v>109619</v>
      </c>
      <c r="DA61" s="40">
        <v>19</v>
      </c>
      <c r="DB61" s="40">
        <v>21196</v>
      </c>
      <c r="DC61" s="40">
        <v>2288</v>
      </c>
      <c r="DD61" s="40">
        <v>2230</v>
      </c>
      <c r="DE61" s="107">
        <v>318</v>
      </c>
      <c r="DF61" s="40">
        <v>1385</v>
      </c>
      <c r="DG61" s="40">
        <v>20420</v>
      </c>
      <c r="DH61" s="32">
        <v>21106</v>
      </c>
      <c r="DI61" s="32">
        <v>3270</v>
      </c>
      <c r="DJ61" s="32">
        <v>2732</v>
      </c>
      <c r="DK61" s="32">
        <v>312</v>
      </c>
      <c r="DL61" s="32">
        <v>473</v>
      </c>
      <c r="DM61" s="32" t="s">
        <v>534</v>
      </c>
      <c r="DN61" s="32">
        <v>1977</v>
      </c>
      <c r="DO61" s="32" t="s">
        <v>534</v>
      </c>
      <c r="DP61" s="32">
        <v>16111</v>
      </c>
      <c r="DQ61" s="40">
        <v>66</v>
      </c>
      <c r="DR61" s="40">
        <v>6924</v>
      </c>
      <c r="DS61" s="40">
        <v>7147</v>
      </c>
      <c r="DT61" s="40">
        <v>42</v>
      </c>
      <c r="DU61" s="40">
        <v>891</v>
      </c>
      <c r="DV61" s="40">
        <v>71</v>
      </c>
      <c r="DW61" s="40">
        <v>61</v>
      </c>
      <c r="DX61" s="42">
        <v>25.4</v>
      </c>
      <c r="DY61" s="40">
        <v>32</v>
      </c>
      <c r="DZ61" s="40">
        <v>34</v>
      </c>
      <c r="EA61" s="106">
        <v>1502</v>
      </c>
      <c r="EB61" s="106">
        <v>302</v>
      </c>
      <c r="EC61" s="106">
        <v>32</v>
      </c>
      <c r="ED61" s="40">
        <v>4328</v>
      </c>
      <c r="EE61" s="40" t="s">
        <v>534</v>
      </c>
      <c r="EF61" s="42">
        <v>95.5</v>
      </c>
      <c r="EG61" s="42">
        <v>93.1</v>
      </c>
      <c r="EH61" s="108">
        <v>696</v>
      </c>
      <c r="EI61" s="42">
        <v>18.600000000000001</v>
      </c>
      <c r="EJ61" s="40">
        <v>106047</v>
      </c>
      <c r="EK61" s="42">
        <v>34.700000000000003</v>
      </c>
      <c r="EL61" s="40">
        <v>382862</v>
      </c>
      <c r="EM61" s="45">
        <v>2.3199999999999998</v>
      </c>
      <c r="EN61" s="40">
        <v>672</v>
      </c>
      <c r="EO61" s="40">
        <v>287</v>
      </c>
      <c r="EP61" s="60">
        <v>1490</v>
      </c>
      <c r="EQ61" s="40">
        <v>253</v>
      </c>
      <c r="ER61" s="40">
        <v>3902</v>
      </c>
      <c r="ES61" s="42">
        <v>83.3</v>
      </c>
      <c r="ET61" s="40">
        <v>169786</v>
      </c>
      <c r="EU61" s="40">
        <v>50906</v>
      </c>
      <c r="EV61" s="40">
        <v>630</v>
      </c>
      <c r="EW61" s="40">
        <v>114349</v>
      </c>
      <c r="EX61" s="40">
        <v>88506</v>
      </c>
      <c r="EY61" s="40">
        <v>21166</v>
      </c>
      <c r="EZ61" s="40">
        <v>4677</v>
      </c>
      <c r="FA61" s="40">
        <v>4531</v>
      </c>
      <c r="FB61" s="42">
        <v>23.3</v>
      </c>
      <c r="FC61" s="40">
        <v>718</v>
      </c>
      <c r="FD61" s="42">
        <v>14.6</v>
      </c>
      <c r="FE61" s="40">
        <v>11789</v>
      </c>
      <c r="FF61" s="106">
        <v>171</v>
      </c>
      <c r="FG61" s="106">
        <v>211</v>
      </c>
      <c r="FH61" s="106">
        <v>1386</v>
      </c>
      <c r="FI61" s="106">
        <v>21</v>
      </c>
      <c r="FJ61" s="106">
        <v>725</v>
      </c>
      <c r="FK61" s="45">
        <v>54.59</v>
      </c>
      <c r="FL61" s="42">
        <v>97.8</v>
      </c>
      <c r="FM61" s="42">
        <v>88.1</v>
      </c>
      <c r="FN61" s="42">
        <v>59.9</v>
      </c>
      <c r="FO61" s="42">
        <v>69.5</v>
      </c>
      <c r="FP61" s="40">
        <v>136</v>
      </c>
      <c r="FQ61" s="40">
        <v>14</v>
      </c>
      <c r="FR61" s="40">
        <v>93</v>
      </c>
      <c r="FS61" s="40">
        <v>2656</v>
      </c>
      <c r="FT61" s="40">
        <v>16</v>
      </c>
      <c r="FU61" s="40">
        <v>3143</v>
      </c>
      <c r="FV61" s="40">
        <v>2197</v>
      </c>
      <c r="FW61" s="40">
        <v>4</v>
      </c>
      <c r="FX61" s="40">
        <v>3891525</v>
      </c>
      <c r="FY61" s="40">
        <v>5657</v>
      </c>
      <c r="FZ61" s="40" t="s">
        <v>534</v>
      </c>
      <c r="GA61" s="40" t="s">
        <v>534</v>
      </c>
      <c r="GB61" s="40">
        <v>19067</v>
      </c>
      <c r="GC61" s="40">
        <v>66</v>
      </c>
      <c r="GD61" s="40">
        <v>2767</v>
      </c>
      <c r="GE61" s="40">
        <v>16234</v>
      </c>
      <c r="GF61" s="40">
        <v>209593</v>
      </c>
      <c r="GG61" s="40">
        <v>990</v>
      </c>
      <c r="GH61" s="40">
        <v>47226</v>
      </c>
      <c r="GI61" s="40">
        <v>161377</v>
      </c>
      <c r="GJ61" s="40">
        <v>1116</v>
      </c>
      <c r="GK61" s="40">
        <v>9468</v>
      </c>
      <c r="GL61" s="40">
        <v>717435</v>
      </c>
      <c r="GM61" s="40">
        <v>2656</v>
      </c>
      <c r="GN61" s="40">
        <v>22215</v>
      </c>
      <c r="GO61" s="40">
        <v>429242</v>
      </c>
      <c r="GP61" s="40">
        <v>408</v>
      </c>
      <c r="GQ61" s="40">
        <v>22756</v>
      </c>
      <c r="GR61" s="39">
        <v>2903669.35</v>
      </c>
      <c r="GS61" s="40">
        <v>394</v>
      </c>
      <c r="GT61" s="106">
        <v>22756</v>
      </c>
      <c r="GU61" s="106">
        <v>2903669</v>
      </c>
      <c r="GV61" s="109">
        <v>65</v>
      </c>
      <c r="GW61" s="106">
        <v>1197</v>
      </c>
      <c r="GX61" s="40">
        <v>5091</v>
      </c>
      <c r="GY61" s="40">
        <v>2502</v>
      </c>
      <c r="GZ61" s="34">
        <v>168</v>
      </c>
      <c r="HA61" s="40">
        <v>24</v>
      </c>
      <c r="HB61" s="40">
        <v>2330143</v>
      </c>
      <c r="HC61" s="40">
        <v>16647137</v>
      </c>
      <c r="HD61" s="40">
        <v>1799046.6</v>
      </c>
      <c r="HE61" s="40">
        <v>2295489.7999999998</v>
      </c>
      <c r="HF61" s="40">
        <v>610345.30000000005</v>
      </c>
      <c r="HG61" s="40">
        <v>3985</v>
      </c>
      <c r="HH61" s="40">
        <v>6865</v>
      </c>
      <c r="HI61" s="40">
        <v>392372</v>
      </c>
      <c r="HJ61" s="40">
        <v>322981</v>
      </c>
      <c r="HK61" s="32">
        <v>10962</v>
      </c>
      <c r="HL61" s="32">
        <v>10515000</v>
      </c>
      <c r="HM61" s="32" t="s">
        <v>534</v>
      </c>
      <c r="HN61" s="32">
        <v>352</v>
      </c>
      <c r="HO61" s="32" t="s">
        <v>534</v>
      </c>
      <c r="HP61" s="32">
        <v>28</v>
      </c>
      <c r="HQ61" s="32" t="s">
        <v>534</v>
      </c>
      <c r="HR61" s="32" t="s">
        <v>534</v>
      </c>
      <c r="HS61" s="32">
        <v>271133</v>
      </c>
      <c r="HT61" s="32">
        <v>30913</v>
      </c>
      <c r="HU61" s="40" t="s">
        <v>534</v>
      </c>
      <c r="HV61" s="45">
        <v>67.56</v>
      </c>
      <c r="HW61" s="32">
        <v>326541</v>
      </c>
      <c r="HX61" s="64">
        <v>6.46</v>
      </c>
      <c r="HY61" s="45">
        <v>0</v>
      </c>
      <c r="HZ61" s="45">
        <v>0</v>
      </c>
      <c r="IA61" s="40">
        <v>2301.6999999999998</v>
      </c>
      <c r="IB61" s="40">
        <v>2169.1999999999998</v>
      </c>
      <c r="IC61" s="40">
        <v>157993</v>
      </c>
      <c r="ID61" s="42">
        <v>93.7</v>
      </c>
      <c r="IE61" s="42" t="s">
        <v>632</v>
      </c>
      <c r="IF61" s="42">
        <v>75.2</v>
      </c>
      <c r="IG61" s="42" t="s">
        <v>632</v>
      </c>
      <c r="IH61" s="42" t="s">
        <v>632</v>
      </c>
      <c r="II61" s="144" t="s">
        <v>1081</v>
      </c>
      <c r="IJ61" s="144" t="s">
        <v>1081</v>
      </c>
      <c r="IK61" s="42">
        <v>88.19</v>
      </c>
      <c r="IL61" s="122">
        <v>0.86799999999999999</v>
      </c>
      <c r="IM61" s="99">
        <v>92.8</v>
      </c>
      <c r="IN61" s="123">
        <v>8.9</v>
      </c>
      <c r="IO61" s="99">
        <v>3.6</v>
      </c>
      <c r="IP61" s="36">
        <v>185974792</v>
      </c>
      <c r="IQ61" s="124">
        <v>55.8</v>
      </c>
      <c r="IR61" s="124">
        <v>58.7</v>
      </c>
      <c r="IS61" s="62" t="s">
        <v>534</v>
      </c>
      <c r="IT61" s="62" t="s">
        <v>534</v>
      </c>
      <c r="IU61" s="124">
        <v>64.8</v>
      </c>
      <c r="IV61" s="144" t="s">
        <v>1081</v>
      </c>
      <c r="IW61" s="36">
        <v>3239</v>
      </c>
      <c r="IX61" s="144" t="s">
        <v>1081</v>
      </c>
      <c r="IY61" s="124">
        <v>26.9</v>
      </c>
      <c r="IZ61" s="98">
        <v>105675</v>
      </c>
      <c r="JA61" s="98">
        <v>1275</v>
      </c>
      <c r="JB61" s="98">
        <v>1726</v>
      </c>
      <c r="JC61" s="98">
        <v>8522</v>
      </c>
      <c r="JD61" s="98">
        <v>10675</v>
      </c>
      <c r="JE61" s="98">
        <v>10652</v>
      </c>
      <c r="JF61" s="98">
        <v>11770</v>
      </c>
      <c r="JG61" s="98">
        <v>11096</v>
      </c>
      <c r="JH61" s="98">
        <v>11266</v>
      </c>
      <c r="JI61" s="98">
        <v>11315</v>
      </c>
      <c r="JJ61" s="98">
        <v>10713</v>
      </c>
      <c r="JK61" s="98">
        <v>8169</v>
      </c>
      <c r="JL61" s="98">
        <v>3363</v>
      </c>
      <c r="JM61" s="98">
        <v>1355</v>
      </c>
      <c r="JN61" s="98">
        <v>688</v>
      </c>
      <c r="JO61" s="98">
        <v>322</v>
      </c>
      <c r="JP61" s="98">
        <v>139</v>
      </c>
      <c r="JQ61" s="98">
        <v>11385</v>
      </c>
      <c r="JR61" s="98">
        <v>11625</v>
      </c>
      <c r="JS61" s="98">
        <v>13841</v>
      </c>
      <c r="JT61" s="98">
        <v>15890</v>
      </c>
      <c r="JU61" s="98">
        <v>17847</v>
      </c>
      <c r="JV61" s="98">
        <v>15466</v>
      </c>
      <c r="JW61" s="98">
        <v>14820</v>
      </c>
      <c r="JX61" s="98">
        <v>15760</v>
      </c>
      <c r="JY61" s="98">
        <v>17729</v>
      </c>
      <c r="JZ61" s="98">
        <v>19016</v>
      </c>
      <c r="KA61" s="98">
        <v>14366</v>
      </c>
      <c r="KB61" s="98">
        <v>11775</v>
      </c>
      <c r="KC61" s="98">
        <v>10775</v>
      </c>
      <c r="KD61" s="98">
        <v>8506</v>
      </c>
      <c r="KE61" s="98">
        <v>8915</v>
      </c>
    </row>
    <row r="62" spans="1:291" ht="12">
      <c r="A62" s="3">
        <v>452017</v>
      </c>
      <c r="B62" s="2" t="s">
        <v>950</v>
      </c>
      <c r="C62" s="29">
        <v>644.61</v>
      </c>
      <c r="D62" s="30">
        <v>404776</v>
      </c>
      <c r="E62" s="37">
        <v>14.5</v>
      </c>
      <c r="F62" s="37">
        <v>61.7</v>
      </c>
      <c r="G62" s="37">
        <v>23.8</v>
      </c>
      <c r="H62" s="32">
        <v>22941</v>
      </c>
      <c r="I62" s="32">
        <v>46127</v>
      </c>
      <c r="J62" s="32">
        <v>71330</v>
      </c>
      <c r="K62" s="40">
        <v>46997</v>
      </c>
      <c r="L62" s="32">
        <v>187653</v>
      </c>
      <c r="M62" s="32">
        <v>1366</v>
      </c>
      <c r="N62" s="32">
        <v>14637</v>
      </c>
      <c r="O62" s="32">
        <v>14819</v>
      </c>
      <c r="P62" s="38">
        <v>401658</v>
      </c>
      <c r="Q62" s="32">
        <v>400583</v>
      </c>
      <c r="R62" s="32">
        <v>408964</v>
      </c>
      <c r="S62" s="40">
        <v>811469</v>
      </c>
      <c r="T62" s="40">
        <v>950788</v>
      </c>
      <c r="U62" s="40">
        <v>323363</v>
      </c>
      <c r="V62" s="40">
        <v>580797</v>
      </c>
      <c r="W62" s="40">
        <v>2</v>
      </c>
      <c r="X62" s="40">
        <v>50</v>
      </c>
      <c r="Y62" s="40">
        <v>29</v>
      </c>
      <c r="Z62" s="40" t="s">
        <v>534</v>
      </c>
      <c r="AA62" s="29">
        <v>2429</v>
      </c>
      <c r="AB62" s="45">
        <v>1468</v>
      </c>
      <c r="AC62" s="40">
        <v>3792</v>
      </c>
      <c r="AD62" s="40">
        <v>681809</v>
      </c>
      <c r="AE62" s="40">
        <v>3798</v>
      </c>
      <c r="AF62" s="40">
        <v>46</v>
      </c>
      <c r="AG62" s="40">
        <v>4279</v>
      </c>
      <c r="AH62" s="40">
        <v>48</v>
      </c>
      <c r="AI62" s="40">
        <v>22407</v>
      </c>
      <c r="AJ62" s="40">
        <v>1216</v>
      </c>
      <c r="AK62" s="40">
        <v>69</v>
      </c>
      <c r="AL62" s="40">
        <v>25</v>
      </c>
      <c r="AM62" s="40">
        <v>10358</v>
      </c>
      <c r="AN62" s="40">
        <v>769</v>
      </c>
      <c r="AO62" s="40">
        <v>1</v>
      </c>
      <c r="AP62" s="40">
        <v>392</v>
      </c>
      <c r="AQ62" s="40">
        <v>8</v>
      </c>
      <c r="AR62" s="40">
        <v>15</v>
      </c>
      <c r="AS62" s="42">
        <v>100</v>
      </c>
      <c r="AT62" s="40">
        <v>111.3</v>
      </c>
      <c r="AU62" s="40">
        <v>100.3</v>
      </c>
      <c r="AV62" s="40">
        <v>10</v>
      </c>
      <c r="AW62" s="40">
        <v>10</v>
      </c>
      <c r="AX62" s="40">
        <v>14</v>
      </c>
      <c r="AY62" s="40">
        <v>5</v>
      </c>
      <c r="AZ62" s="40">
        <v>2</v>
      </c>
      <c r="BA62" s="40">
        <v>3</v>
      </c>
      <c r="BB62" s="40">
        <v>6</v>
      </c>
      <c r="BC62" s="40">
        <v>20</v>
      </c>
      <c r="BD62" s="40">
        <v>39656</v>
      </c>
      <c r="BE62" s="40">
        <v>2</v>
      </c>
      <c r="BF62" s="40">
        <v>64890</v>
      </c>
      <c r="BG62" s="40">
        <v>8</v>
      </c>
      <c r="BH62" s="40">
        <v>163580</v>
      </c>
      <c r="BI62" s="40">
        <v>2</v>
      </c>
      <c r="BJ62" s="40">
        <v>757</v>
      </c>
      <c r="BK62" s="42">
        <v>46.4</v>
      </c>
      <c r="BL62" s="40">
        <v>2</v>
      </c>
      <c r="BM62" s="40">
        <v>6</v>
      </c>
      <c r="BN62" s="40">
        <v>864</v>
      </c>
      <c r="BO62" s="40">
        <v>9269</v>
      </c>
      <c r="BP62" s="144" t="s">
        <v>1081</v>
      </c>
      <c r="BQ62" s="45">
        <v>0.85</v>
      </c>
      <c r="BR62" s="42">
        <v>35.299999999999997</v>
      </c>
      <c r="BS62" s="45">
        <v>6.35</v>
      </c>
      <c r="BT62" s="42">
        <v>62.23</v>
      </c>
      <c r="BU62" s="40">
        <v>39</v>
      </c>
      <c r="BV62" s="40">
        <v>6518</v>
      </c>
      <c r="BW62" s="40">
        <v>387</v>
      </c>
      <c r="BX62" s="40">
        <v>1452</v>
      </c>
      <c r="BY62" s="40">
        <v>3711</v>
      </c>
      <c r="BZ62" s="40">
        <v>1139</v>
      </c>
      <c r="CA62" s="40">
        <v>345</v>
      </c>
      <c r="CB62" s="40">
        <v>602</v>
      </c>
      <c r="CC62" s="58">
        <v>1.56</v>
      </c>
      <c r="CD62" s="40" t="s">
        <v>534</v>
      </c>
      <c r="CE62" s="40">
        <v>6</v>
      </c>
      <c r="CF62" s="40">
        <v>119</v>
      </c>
      <c r="CG62" s="40">
        <v>3</v>
      </c>
      <c r="CH62" s="40">
        <v>6</v>
      </c>
      <c r="CI62" s="40">
        <v>344</v>
      </c>
      <c r="CJ62" s="40">
        <v>21</v>
      </c>
      <c r="CK62" s="40">
        <v>1392</v>
      </c>
      <c r="CL62" s="40">
        <v>12</v>
      </c>
      <c r="CM62" s="40">
        <v>972</v>
      </c>
      <c r="CN62" s="40">
        <v>60</v>
      </c>
      <c r="CO62" s="40">
        <v>692</v>
      </c>
      <c r="CP62" s="40">
        <v>11</v>
      </c>
      <c r="CQ62" s="40">
        <v>103</v>
      </c>
      <c r="CR62" s="40">
        <v>27</v>
      </c>
      <c r="CS62" s="40">
        <v>666</v>
      </c>
      <c r="CT62" s="40">
        <v>10496</v>
      </c>
      <c r="CU62" s="40">
        <v>1226</v>
      </c>
      <c r="CV62" s="40">
        <v>2431</v>
      </c>
      <c r="CW62" s="40">
        <v>1284514.8570000001</v>
      </c>
      <c r="CX62" s="40">
        <v>246815.11799999999</v>
      </c>
      <c r="CY62" s="40">
        <v>646033.77500000002</v>
      </c>
      <c r="CZ62" s="40">
        <v>96206</v>
      </c>
      <c r="DA62" s="40">
        <v>19</v>
      </c>
      <c r="DB62" s="40">
        <v>16149</v>
      </c>
      <c r="DC62" s="40">
        <v>1472</v>
      </c>
      <c r="DD62" s="40">
        <v>1802</v>
      </c>
      <c r="DE62" s="40">
        <v>378</v>
      </c>
      <c r="DF62" s="40">
        <v>1255</v>
      </c>
      <c r="DG62" s="40">
        <v>10039</v>
      </c>
      <c r="DH62" s="40">
        <v>19540</v>
      </c>
      <c r="DI62" s="40">
        <v>2973</v>
      </c>
      <c r="DJ62" s="40">
        <v>2708</v>
      </c>
      <c r="DK62" s="40">
        <v>174</v>
      </c>
      <c r="DL62" s="40">
        <v>433</v>
      </c>
      <c r="DM62" s="40">
        <v>14</v>
      </c>
      <c r="DN62" s="40">
        <v>1860</v>
      </c>
      <c r="DO62" s="40">
        <v>91</v>
      </c>
      <c r="DP62" s="40">
        <v>15550</v>
      </c>
      <c r="DQ62" s="40">
        <v>118</v>
      </c>
      <c r="DR62" s="40">
        <v>9435</v>
      </c>
      <c r="DS62" s="40">
        <v>10528</v>
      </c>
      <c r="DT62" s="40">
        <v>0</v>
      </c>
      <c r="DU62" s="40">
        <v>1492</v>
      </c>
      <c r="DV62" s="40">
        <v>118</v>
      </c>
      <c r="DW62" s="40">
        <v>107</v>
      </c>
      <c r="DX62" s="42">
        <v>27.1</v>
      </c>
      <c r="DY62" s="40">
        <v>38</v>
      </c>
      <c r="DZ62" s="40">
        <v>125</v>
      </c>
      <c r="EA62" s="40">
        <v>886</v>
      </c>
      <c r="EB62" s="40">
        <v>452</v>
      </c>
      <c r="EC62" s="40">
        <v>66</v>
      </c>
      <c r="ED62" s="40">
        <v>3325</v>
      </c>
      <c r="EE62" s="40">
        <v>3787</v>
      </c>
      <c r="EF62" s="42">
        <v>96.1</v>
      </c>
      <c r="EG62" s="42">
        <v>94.6</v>
      </c>
      <c r="EH62" s="40">
        <v>417</v>
      </c>
      <c r="EI62" s="42">
        <v>20.7</v>
      </c>
      <c r="EJ62" s="40">
        <v>112482</v>
      </c>
      <c r="EK62" s="42">
        <v>22.8</v>
      </c>
      <c r="EL62" s="40">
        <v>318174</v>
      </c>
      <c r="EM62" s="45">
        <v>4</v>
      </c>
      <c r="EN62" s="40">
        <v>387</v>
      </c>
      <c r="EO62" s="40">
        <v>18</v>
      </c>
      <c r="EP62" s="60">
        <v>2682</v>
      </c>
      <c r="EQ62" s="40">
        <v>128</v>
      </c>
      <c r="ER62" s="40">
        <v>2233</v>
      </c>
      <c r="ES62" s="40">
        <v>100</v>
      </c>
      <c r="ET62" s="40">
        <v>144076</v>
      </c>
      <c r="EU62" s="40">
        <v>16909</v>
      </c>
      <c r="EV62" s="40">
        <v>286</v>
      </c>
      <c r="EW62" s="40">
        <v>127167</v>
      </c>
      <c r="EX62" s="40">
        <v>99444</v>
      </c>
      <c r="EY62" s="40">
        <v>24620</v>
      </c>
      <c r="EZ62" s="40">
        <v>3103</v>
      </c>
      <c r="FA62" s="40">
        <v>948</v>
      </c>
      <c r="FB62" s="42">
        <v>17</v>
      </c>
      <c r="FC62" s="40">
        <v>491</v>
      </c>
      <c r="FD62" s="42">
        <v>17.8</v>
      </c>
      <c r="FE62" s="40">
        <v>10787</v>
      </c>
      <c r="FF62" s="40">
        <v>130</v>
      </c>
      <c r="FG62" s="40">
        <v>535</v>
      </c>
      <c r="FH62" s="40">
        <v>484</v>
      </c>
      <c r="FI62" s="62">
        <v>5</v>
      </c>
      <c r="FJ62" s="62">
        <v>186</v>
      </c>
      <c r="FK62" s="45">
        <v>56.55</v>
      </c>
      <c r="FL62" s="42">
        <v>98.8</v>
      </c>
      <c r="FM62" s="42">
        <v>89.9</v>
      </c>
      <c r="FN62" s="42">
        <v>85.1</v>
      </c>
      <c r="FO62" s="42">
        <v>50.6</v>
      </c>
      <c r="FP62" s="40">
        <v>143</v>
      </c>
      <c r="FQ62" s="40">
        <v>9</v>
      </c>
      <c r="FR62" s="40">
        <v>83</v>
      </c>
      <c r="FS62" s="40">
        <v>4780</v>
      </c>
      <c r="FT62" s="40">
        <v>8</v>
      </c>
      <c r="FU62" s="40">
        <v>3111</v>
      </c>
      <c r="FV62" s="40">
        <v>2512</v>
      </c>
      <c r="FW62" s="40">
        <v>8</v>
      </c>
      <c r="FX62" s="40">
        <v>5845000</v>
      </c>
      <c r="FY62" s="40">
        <v>7924</v>
      </c>
      <c r="FZ62" s="40">
        <v>29044693</v>
      </c>
      <c r="GA62" s="40" t="s">
        <v>534</v>
      </c>
      <c r="GB62" s="40">
        <v>18103</v>
      </c>
      <c r="GC62" s="40">
        <v>136</v>
      </c>
      <c r="GD62" s="40">
        <v>2369</v>
      </c>
      <c r="GE62" s="40">
        <v>15598</v>
      </c>
      <c r="GF62" s="40">
        <v>175997</v>
      </c>
      <c r="GG62" s="40">
        <v>1518</v>
      </c>
      <c r="GH62" s="40">
        <v>24725</v>
      </c>
      <c r="GI62" s="40">
        <v>149754</v>
      </c>
      <c r="GJ62" s="40">
        <v>1018</v>
      </c>
      <c r="GK62" s="40">
        <v>9125</v>
      </c>
      <c r="GL62" s="40">
        <v>783750</v>
      </c>
      <c r="GM62" s="40">
        <v>2647</v>
      </c>
      <c r="GN62" s="40">
        <v>20596</v>
      </c>
      <c r="GO62" s="40">
        <v>378791</v>
      </c>
      <c r="GP62" s="40">
        <v>327</v>
      </c>
      <c r="GQ62" s="40">
        <v>11243</v>
      </c>
      <c r="GR62" s="39">
        <v>187252.09</v>
      </c>
      <c r="GS62" s="40">
        <v>321</v>
      </c>
      <c r="GT62" s="40">
        <v>8273</v>
      </c>
      <c r="GU62" s="40">
        <v>106083</v>
      </c>
      <c r="GV62" s="59">
        <v>105.06</v>
      </c>
      <c r="GW62" s="40">
        <v>3562</v>
      </c>
      <c r="GX62" s="40">
        <v>5478</v>
      </c>
      <c r="GY62" s="40">
        <v>3719</v>
      </c>
      <c r="GZ62" s="34">
        <v>1431</v>
      </c>
      <c r="HA62" s="40">
        <v>183</v>
      </c>
      <c r="HB62" s="40">
        <v>2606139</v>
      </c>
      <c r="HC62" s="40">
        <v>17703299</v>
      </c>
      <c r="HD62" s="40">
        <v>2037839</v>
      </c>
      <c r="HE62" s="40">
        <v>24738008</v>
      </c>
      <c r="HF62" s="40">
        <v>295933</v>
      </c>
      <c r="HG62" s="40">
        <v>6710</v>
      </c>
      <c r="HH62" s="40">
        <v>11630</v>
      </c>
      <c r="HI62" s="40">
        <v>301120</v>
      </c>
      <c r="HJ62" s="40">
        <v>236859</v>
      </c>
      <c r="HK62" s="32">
        <v>4578</v>
      </c>
      <c r="HL62" s="32">
        <v>7858978</v>
      </c>
      <c r="HM62" s="32" t="s">
        <v>534</v>
      </c>
      <c r="HN62" s="32">
        <v>286</v>
      </c>
      <c r="HO62" s="32" t="s">
        <v>534</v>
      </c>
      <c r="HP62" s="32">
        <v>53</v>
      </c>
      <c r="HQ62" s="32" t="s">
        <v>534</v>
      </c>
      <c r="HR62" s="32">
        <v>27624</v>
      </c>
      <c r="HS62" s="32">
        <v>231418</v>
      </c>
      <c r="HT62" s="32">
        <v>1090</v>
      </c>
      <c r="HU62" s="40" t="s">
        <v>534</v>
      </c>
      <c r="HV62" s="45">
        <v>50.4</v>
      </c>
      <c r="HW62" s="32">
        <v>276902</v>
      </c>
      <c r="HX62" s="132">
        <v>-1.7</v>
      </c>
      <c r="HY62" s="45">
        <v>0.6</v>
      </c>
      <c r="HZ62" s="45">
        <v>0.6</v>
      </c>
      <c r="IA62" s="40">
        <v>1421.8</v>
      </c>
      <c r="IB62" s="40">
        <v>1388.1</v>
      </c>
      <c r="IC62" s="40">
        <v>52732</v>
      </c>
      <c r="ID62" s="42">
        <v>93</v>
      </c>
      <c r="IE62" s="42" t="s">
        <v>632</v>
      </c>
      <c r="IF62" s="42">
        <v>75.900000000000006</v>
      </c>
      <c r="IG62" s="42" t="s">
        <v>632</v>
      </c>
      <c r="IH62" s="42" t="s">
        <v>632</v>
      </c>
      <c r="II62" s="144" t="s">
        <v>1081</v>
      </c>
      <c r="IJ62" s="144" t="s">
        <v>1081</v>
      </c>
      <c r="IK62" s="42">
        <v>56.9</v>
      </c>
      <c r="IL62" s="122">
        <v>0.61099999999999999</v>
      </c>
      <c r="IM62" s="99">
        <v>89.8</v>
      </c>
      <c r="IN62" s="123">
        <v>10.1</v>
      </c>
      <c r="IO62" s="99">
        <v>2.9</v>
      </c>
      <c r="IP62" s="36">
        <v>202835049</v>
      </c>
      <c r="IQ62" s="124">
        <v>41.1</v>
      </c>
      <c r="IR62" s="124">
        <v>58</v>
      </c>
      <c r="IS62" s="62" t="s">
        <v>534</v>
      </c>
      <c r="IT62" s="62" t="s">
        <v>534</v>
      </c>
      <c r="IU62" s="124">
        <v>78.8</v>
      </c>
      <c r="IV62" s="144" t="s">
        <v>1081</v>
      </c>
      <c r="IW62" s="36">
        <v>2547</v>
      </c>
      <c r="IX62" s="144" t="s">
        <v>1081</v>
      </c>
      <c r="IY62" s="124">
        <v>29.8</v>
      </c>
      <c r="IZ62" s="98">
        <v>84265</v>
      </c>
      <c r="JA62" s="98">
        <v>1053</v>
      </c>
      <c r="JB62" s="98">
        <v>1431</v>
      </c>
      <c r="JC62" s="98">
        <v>7240</v>
      </c>
      <c r="JD62" s="98">
        <v>8919</v>
      </c>
      <c r="JE62" s="98">
        <v>9646</v>
      </c>
      <c r="JF62" s="98">
        <v>10768</v>
      </c>
      <c r="JG62" s="98">
        <v>9900</v>
      </c>
      <c r="JH62" s="98">
        <v>10087</v>
      </c>
      <c r="JI62" s="98">
        <v>10152</v>
      </c>
      <c r="JJ62" s="98">
        <v>9920</v>
      </c>
      <c r="JK62" s="98">
        <v>8070</v>
      </c>
      <c r="JL62" s="98">
        <v>3649</v>
      </c>
      <c r="JM62" s="98">
        <v>1838</v>
      </c>
      <c r="JN62" s="98">
        <v>988</v>
      </c>
      <c r="JO62" s="98">
        <v>443</v>
      </c>
      <c r="JP62" s="98">
        <v>179</v>
      </c>
      <c r="JQ62" s="98">
        <v>10178</v>
      </c>
      <c r="JR62" s="98">
        <v>9804</v>
      </c>
      <c r="JS62" s="98">
        <v>11091</v>
      </c>
      <c r="JT62" s="98">
        <v>12937</v>
      </c>
      <c r="JU62" s="98">
        <v>14508</v>
      </c>
      <c r="JV62" s="98">
        <v>12932</v>
      </c>
      <c r="JW62" s="98">
        <v>12811</v>
      </c>
      <c r="JX62" s="98">
        <v>13299</v>
      </c>
      <c r="JY62" s="98">
        <v>14805</v>
      </c>
      <c r="JZ62" s="98">
        <v>15928</v>
      </c>
      <c r="KA62" s="98">
        <v>11560</v>
      </c>
      <c r="KB62" s="98">
        <v>10129</v>
      </c>
      <c r="KC62" s="98">
        <v>9643</v>
      </c>
      <c r="KD62" s="98">
        <v>7670</v>
      </c>
      <c r="KE62" s="98">
        <v>8370</v>
      </c>
    </row>
    <row r="63" spans="1:291" ht="12">
      <c r="A63" s="3">
        <v>462012</v>
      </c>
      <c r="B63" s="2" t="s">
        <v>951</v>
      </c>
      <c r="C63" s="29">
        <v>547.21</v>
      </c>
      <c r="D63" s="30">
        <v>607311</v>
      </c>
      <c r="E63" s="37">
        <v>14.2</v>
      </c>
      <c r="F63" s="37">
        <v>62.800000000000004</v>
      </c>
      <c r="G63" s="37">
        <v>23.1</v>
      </c>
      <c r="H63" s="32">
        <v>34241</v>
      </c>
      <c r="I63" s="32">
        <v>68210</v>
      </c>
      <c r="J63" s="32">
        <v>104915</v>
      </c>
      <c r="K63" s="40">
        <v>70510</v>
      </c>
      <c r="L63" s="32">
        <v>287213</v>
      </c>
      <c r="M63" s="32">
        <v>1996</v>
      </c>
      <c r="N63" s="32">
        <v>22851</v>
      </c>
      <c r="O63" s="32">
        <v>22895</v>
      </c>
      <c r="P63" s="38">
        <v>605695</v>
      </c>
      <c r="Q63" s="32">
        <v>605846</v>
      </c>
      <c r="R63" s="32">
        <v>614759</v>
      </c>
      <c r="S63" s="40">
        <v>1507280</v>
      </c>
      <c r="T63" s="40">
        <v>1910488</v>
      </c>
      <c r="U63" s="40">
        <v>795322</v>
      </c>
      <c r="V63" s="40">
        <v>903026</v>
      </c>
      <c r="W63" s="40">
        <v>36</v>
      </c>
      <c r="X63" s="40">
        <v>90</v>
      </c>
      <c r="Y63" s="40">
        <v>10</v>
      </c>
      <c r="Z63" s="40">
        <v>158293</v>
      </c>
      <c r="AA63" s="29" t="s">
        <v>534</v>
      </c>
      <c r="AB63" s="45" t="s">
        <v>534</v>
      </c>
      <c r="AC63" s="40">
        <v>1990</v>
      </c>
      <c r="AD63" s="40">
        <v>422375</v>
      </c>
      <c r="AE63" s="40">
        <v>1502</v>
      </c>
      <c r="AF63" s="40">
        <v>69</v>
      </c>
      <c r="AG63" s="40">
        <v>9231</v>
      </c>
      <c r="AH63" s="40">
        <v>79</v>
      </c>
      <c r="AI63" s="40">
        <v>32529</v>
      </c>
      <c r="AJ63" s="40">
        <v>1806</v>
      </c>
      <c r="AK63" s="40">
        <v>86</v>
      </c>
      <c r="AL63" s="40">
        <v>39</v>
      </c>
      <c r="AM63" s="40">
        <v>16042</v>
      </c>
      <c r="AN63" s="40">
        <v>1081</v>
      </c>
      <c r="AO63" s="40">
        <v>5</v>
      </c>
      <c r="AP63" s="40">
        <v>465</v>
      </c>
      <c r="AQ63" s="40">
        <v>21</v>
      </c>
      <c r="AR63" s="40">
        <v>26</v>
      </c>
      <c r="AS63" s="42">
        <v>99.5</v>
      </c>
      <c r="AT63" s="40">
        <v>103.4</v>
      </c>
      <c r="AU63" s="40">
        <v>103</v>
      </c>
      <c r="AV63" s="40">
        <v>0</v>
      </c>
      <c r="AW63" s="40">
        <v>0</v>
      </c>
      <c r="AX63" s="40">
        <v>30</v>
      </c>
      <c r="AY63" s="40">
        <v>6</v>
      </c>
      <c r="AZ63" s="40">
        <v>0</v>
      </c>
      <c r="BA63" s="40">
        <v>0</v>
      </c>
      <c r="BB63" s="40">
        <v>10</v>
      </c>
      <c r="BC63" s="40">
        <v>11</v>
      </c>
      <c r="BD63" s="40">
        <v>65162</v>
      </c>
      <c r="BE63" s="40">
        <v>1</v>
      </c>
      <c r="BF63" s="40">
        <v>27950</v>
      </c>
      <c r="BG63" s="40">
        <v>1</v>
      </c>
      <c r="BH63" s="40">
        <v>15975</v>
      </c>
      <c r="BI63" s="40">
        <v>7</v>
      </c>
      <c r="BJ63" s="40">
        <v>5261</v>
      </c>
      <c r="BK63" s="42">
        <v>38</v>
      </c>
      <c r="BL63" s="40">
        <v>4</v>
      </c>
      <c r="BM63" s="40">
        <v>3</v>
      </c>
      <c r="BN63" s="40" t="s">
        <v>534</v>
      </c>
      <c r="BO63" s="40" t="s">
        <v>534</v>
      </c>
      <c r="BP63" s="144" t="s">
        <v>1081</v>
      </c>
      <c r="BQ63" s="45">
        <v>0.76</v>
      </c>
      <c r="BR63" s="42">
        <v>28.7</v>
      </c>
      <c r="BS63" s="45">
        <v>6.5</v>
      </c>
      <c r="BT63" s="42">
        <v>61.96</v>
      </c>
      <c r="BU63" s="40">
        <v>99</v>
      </c>
      <c r="BV63" s="40">
        <v>13004</v>
      </c>
      <c r="BW63" s="40">
        <v>541</v>
      </c>
      <c r="BX63" s="40">
        <v>2332</v>
      </c>
      <c r="BY63" s="40">
        <v>5888</v>
      </c>
      <c r="BZ63" s="40">
        <v>1672</v>
      </c>
      <c r="CA63" s="40">
        <v>588</v>
      </c>
      <c r="CB63" s="40">
        <v>828</v>
      </c>
      <c r="CC63" s="58">
        <v>1.42</v>
      </c>
      <c r="CD63" s="40" t="s">
        <v>534</v>
      </c>
      <c r="CE63" s="40">
        <v>1</v>
      </c>
      <c r="CF63" s="40">
        <v>5</v>
      </c>
      <c r="CG63" s="40">
        <v>6</v>
      </c>
      <c r="CH63" s="40">
        <v>3</v>
      </c>
      <c r="CI63" s="40">
        <v>230</v>
      </c>
      <c r="CJ63" s="40">
        <v>41</v>
      </c>
      <c r="CK63" s="40">
        <v>2240</v>
      </c>
      <c r="CL63" s="40">
        <v>20</v>
      </c>
      <c r="CM63" s="40">
        <v>1411</v>
      </c>
      <c r="CN63" s="40">
        <v>114</v>
      </c>
      <c r="CO63" s="40">
        <v>1819</v>
      </c>
      <c r="CP63" s="40">
        <v>36</v>
      </c>
      <c r="CQ63" s="40">
        <v>381</v>
      </c>
      <c r="CR63" s="40">
        <v>27</v>
      </c>
      <c r="CS63" s="40">
        <v>627</v>
      </c>
      <c r="CT63" s="40">
        <v>17107</v>
      </c>
      <c r="CU63" s="40">
        <v>2934</v>
      </c>
      <c r="CV63" s="40">
        <v>3703</v>
      </c>
      <c r="CW63" s="40">
        <v>1626895.85</v>
      </c>
      <c r="CX63" s="40">
        <v>617048.853</v>
      </c>
      <c r="CY63" s="40">
        <v>999128.35600000003</v>
      </c>
      <c r="CZ63" s="40">
        <v>140379</v>
      </c>
      <c r="DA63" s="40">
        <v>17</v>
      </c>
      <c r="DB63" s="40">
        <v>29570</v>
      </c>
      <c r="DC63" s="40">
        <v>3102</v>
      </c>
      <c r="DD63" s="40">
        <v>3461</v>
      </c>
      <c r="DE63" s="40">
        <v>565</v>
      </c>
      <c r="DF63" s="40">
        <v>2417</v>
      </c>
      <c r="DG63" s="40">
        <v>18721</v>
      </c>
      <c r="DH63" s="40">
        <v>27765</v>
      </c>
      <c r="DI63" s="40">
        <v>4742</v>
      </c>
      <c r="DJ63" s="40" t="s">
        <v>534</v>
      </c>
      <c r="DK63" s="40">
        <v>411</v>
      </c>
      <c r="DL63" s="40">
        <v>799</v>
      </c>
      <c r="DM63" s="40">
        <v>44</v>
      </c>
      <c r="DN63" s="40">
        <v>2039</v>
      </c>
      <c r="DO63" s="40">
        <v>17</v>
      </c>
      <c r="DP63" s="40">
        <v>11652</v>
      </c>
      <c r="DQ63" s="40">
        <v>114</v>
      </c>
      <c r="DR63" s="40">
        <v>10078</v>
      </c>
      <c r="DS63" s="40">
        <v>10845</v>
      </c>
      <c r="DT63" s="40">
        <v>47</v>
      </c>
      <c r="DU63" s="40">
        <v>1437</v>
      </c>
      <c r="DV63" s="40">
        <v>111</v>
      </c>
      <c r="DW63" s="40">
        <v>114</v>
      </c>
      <c r="DX63" s="42">
        <v>25.2</v>
      </c>
      <c r="DY63" s="40">
        <v>29</v>
      </c>
      <c r="DZ63" s="40">
        <v>45</v>
      </c>
      <c r="EA63" s="40">
        <v>2473</v>
      </c>
      <c r="EB63" s="40">
        <v>728</v>
      </c>
      <c r="EC63" s="40">
        <v>93</v>
      </c>
      <c r="ED63" s="40">
        <v>5581</v>
      </c>
      <c r="EE63" s="40">
        <v>5647</v>
      </c>
      <c r="EF63" s="42">
        <v>96</v>
      </c>
      <c r="EG63" s="42">
        <v>97.6</v>
      </c>
      <c r="EH63" s="40">
        <v>152</v>
      </c>
      <c r="EI63" s="42">
        <v>25.8</v>
      </c>
      <c r="EJ63" s="40">
        <v>143184</v>
      </c>
      <c r="EK63" s="42">
        <v>29.1</v>
      </c>
      <c r="EL63" s="40">
        <v>382157</v>
      </c>
      <c r="EM63" s="59">
        <v>3.63</v>
      </c>
      <c r="EN63" s="40">
        <v>589</v>
      </c>
      <c r="EO63" s="40">
        <v>67</v>
      </c>
      <c r="EP63" s="60">
        <v>9120</v>
      </c>
      <c r="EQ63" s="40">
        <v>172</v>
      </c>
      <c r="ER63" s="40">
        <v>2424</v>
      </c>
      <c r="ES63" s="40">
        <v>100</v>
      </c>
      <c r="ET63" s="40">
        <v>226413</v>
      </c>
      <c r="EU63" s="40">
        <v>8048</v>
      </c>
      <c r="EV63" s="40">
        <v>32</v>
      </c>
      <c r="EW63" s="40">
        <v>214977</v>
      </c>
      <c r="EX63" s="40">
        <v>178058</v>
      </c>
      <c r="EY63" s="40">
        <v>29275</v>
      </c>
      <c r="EZ63" s="40">
        <v>7644</v>
      </c>
      <c r="FA63" s="40">
        <v>3388</v>
      </c>
      <c r="FB63" s="42">
        <v>13.1</v>
      </c>
      <c r="FC63" s="40">
        <v>625</v>
      </c>
      <c r="FD63" s="42">
        <v>7.6</v>
      </c>
      <c r="FE63" s="40">
        <v>17079</v>
      </c>
      <c r="FF63" s="40">
        <v>124</v>
      </c>
      <c r="FG63" s="40">
        <v>453</v>
      </c>
      <c r="FH63" s="40">
        <v>6264</v>
      </c>
      <c r="FI63" s="62">
        <v>32</v>
      </c>
      <c r="FJ63" s="62">
        <v>782</v>
      </c>
      <c r="FK63" s="45">
        <v>53.55</v>
      </c>
      <c r="FL63" s="42">
        <v>96.5</v>
      </c>
      <c r="FM63" s="42">
        <v>91.7</v>
      </c>
      <c r="FN63" s="42">
        <v>78.900000000000006</v>
      </c>
      <c r="FO63" s="42">
        <v>72</v>
      </c>
      <c r="FP63" s="40" t="s">
        <v>534</v>
      </c>
      <c r="FQ63" s="40">
        <v>21</v>
      </c>
      <c r="FR63" s="40">
        <v>120</v>
      </c>
      <c r="FS63" s="40">
        <v>3961</v>
      </c>
      <c r="FT63" s="40">
        <v>19</v>
      </c>
      <c r="FU63" s="40">
        <v>4428</v>
      </c>
      <c r="FV63" s="40">
        <v>4944</v>
      </c>
      <c r="FW63" s="40">
        <v>6</v>
      </c>
      <c r="FX63" s="40">
        <v>9517000</v>
      </c>
      <c r="FY63" s="40">
        <v>9534</v>
      </c>
      <c r="FZ63" s="40">
        <v>32419149</v>
      </c>
      <c r="GA63" s="40">
        <v>17964042</v>
      </c>
      <c r="GB63" s="40">
        <v>27634</v>
      </c>
      <c r="GC63" s="40">
        <v>89</v>
      </c>
      <c r="GD63" s="40">
        <v>3696</v>
      </c>
      <c r="GE63" s="40">
        <v>23849</v>
      </c>
      <c r="GF63" s="40">
        <v>277726</v>
      </c>
      <c r="GG63" s="40">
        <v>742</v>
      </c>
      <c r="GH63" s="40">
        <v>38031</v>
      </c>
      <c r="GI63" s="40">
        <v>238953</v>
      </c>
      <c r="GJ63" s="40">
        <v>1854</v>
      </c>
      <c r="GK63" s="40">
        <v>18290</v>
      </c>
      <c r="GL63" s="40">
        <v>1604919</v>
      </c>
      <c r="GM63" s="40">
        <v>3971</v>
      </c>
      <c r="GN63" s="40">
        <v>29124</v>
      </c>
      <c r="GO63" s="40">
        <v>540380</v>
      </c>
      <c r="GP63" s="40">
        <v>513</v>
      </c>
      <c r="GQ63" s="40">
        <v>12228</v>
      </c>
      <c r="GR63" s="39">
        <v>347414.65</v>
      </c>
      <c r="GS63" s="40">
        <v>511</v>
      </c>
      <c r="GT63" s="62">
        <v>11385</v>
      </c>
      <c r="GU63" s="62">
        <v>329602</v>
      </c>
      <c r="GV63" s="59">
        <v>70.17</v>
      </c>
      <c r="GW63" s="40">
        <v>812</v>
      </c>
      <c r="GX63" s="40">
        <v>5599</v>
      </c>
      <c r="GY63" s="40">
        <v>1592</v>
      </c>
      <c r="GZ63" s="34">
        <v>166</v>
      </c>
      <c r="HA63" s="40">
        <v>105</v>
      </c>
      <c r="HB63" s="40">
        <v>2617013</v>
      </c>
      <c r="HC63" s="40">
        <v>21413959</v>
      </c>
      <c r="HD63" s="40">
        <v>2102260</v>
      </c>
      <c r="HE63" s="40">
        <v>2275111</v>
      </c>
      <c r="HF63" s="40">
        <v>393259</v>
      </c>
      <c r="HG63" s="40">
        <v>17346</v>
      </c>
      <c r="HH63" s="40">
        <v>18346</v>
      </c>
      <c r="HI63" s="40">
        <v>242040</v>
      </c>
      <c r="HJ63" s="40">
        <v>204169</v>
      </c>
      <c r="HK63" s="32">
        <v>13873</v>
      </c>
      <c r="HL63" s="32" t="s">
        <v>534</v>
      </c>
      <c r="HM63" s="32">
        <v>10699298</v>
      </c>
      <c r="HN63" s="32" t="s">
        <v>534</v>
      </c>
      <c r="HO63" s="32">
        <v>204</v>
      </c>
      <c r="HP63" s="32">
        <v>9</v>
      </c>
      <c r="HQ63" s="32">
        <v>97</v>
      </c>
      <c r="HR63" s="32">
        <v>22364</v>
      </c>
      <c r="HS63" s="32">
        <v>312929</v>
      </c>
      <c r="HT63" s="32">
        <v>13193</v>
      </c>
      <c r="HU63" s="40" t="s">
        <v>534</v>
      </c>
      <c r="HV63" s="45">
        <v>75.38</v>
      </c>
      <c r="HW63" s="32">
        <v>489699</v>
      </c>
      <c r="HX63" s="64">
        <v>4.97</v>
      </c>
      <c r="HY63" s="45">
        <v>2.5</v>
      </c>
      <c r="HZ63" s="45">
        <v>2.5</v>
      </c>
      <c r="IA63" s="40">
        <v>2742.6</v>
      </c>
      <c r="IB63" s="40">
        <v>2519</v>
      </c>
      <c r="IC63" s="40" t="s">
        <v>534</v>
      </c>
      <c r="ID63" s="42">
        <v>94.9</v>
      </c>
      <c r="IE63" s="42" t="s">
        <v>632</v>
      </c>
      <c r="IF63" s="42">
        <v>68</v>
      </c>
      <c r="IG63" s="42" t="s">
        <v>632</v>
      </c>
      <c r="IH63" s="42" t="s">
        <v>632</v>
      </c>
      <c r="II63" s="144" t="s">
        <v>1081</v>
      </c>
      <c r="IJ63" s="144" t="s">
        <v>1081</v>
      </c>
      <c r="IK63" s="42">
        <v>56.4</v>
      </c>
      <c r="IL63" s="35">
        <v>0.68200000000000005</v>
      </c>
      <c r="IM63" s="127">
        <v>88.3</v>
      </c>
      <c r="IN63" s="133">
        <v>4.5999999999999996</v>
      </c>
      <c r="IO63" s="127">
        <v>4.8</v>
      </c>
      <c r="IP63" s="97">
        <v>271053542</v>
      </c>
      <c r="IQ63" s="134">
        <v>45.2</v>
      </c>
      <c r="IR63" s="134">
        <v>54.5</v>
      </c>
      <c r="IS63" s="62" t="s">
        <v>534</v>
      </c>
      <c r="IT63" s="62" t="s">
        <v>534</v>
      </c>
      <c r="IU63" s="124">
        <v>22.7</v>
      </c>
      <c r="IV63" s="144" t="s">
        <v>1081</v>
      </c>
      <c r="IW63" s="97">
        <v>5432</v>
      </c>
      <c r="IX63" s="144" t="s">
        <v>1081</v>
      </c>
      <c r="IY63" s="134">
        <v>33.5</v>
      </c>
      <c r="IZ63" s="135">
        <v>135518</v>
      </c>
      <c r="JA63" s="98">
        <v>2086</v>
      </c>
      <c r="JB63" s="135">
        <v>2294</v>
      </c>
      <c r="JC63" s="135">
        <v>12657</v>
      </c>
      <c r="JD63" s="135">
        <v>15049</v>
      </c>
      <c r="JE63" s="135">
        <v>14235</v>
      </c>
      <c r="JF63" s="135">
        <v>14289</v>
      </c>
      <c r="JG63" s="135">
        <v>14024</v>
      </c>
      <c r="JH63" s="135">
        <v>14830</v>
      </c>
      <c r="JI63" s="135">
        <v>14938</v>
      </c>
      <c r="JJ63" s="135">
        <v>14449</v>
      </c>
      <c r="JK63" s="135">
        <v>10801</v>
      </c>
      <c r="JL63" s="135">
        <v>4777</v>
      </c>
      <c r="JM63" s="135">
        <v>2364</v>
      </c>
      <c r="JN63" s="135">
        <v>1280</v>
      </c>
      <c r="JO63" s="135">
        <v>607</v>
      </c>
      <c r="JP63" s="135">
        <v>294</v>
      </c>
      <c r="JQ63" s="135">
        <v>15776</v>
      </c>
      <c r="JR63" s="135">
        <v>17127</v>
      </c>
      <c r="JS63" s="135">
        <v>18810</v>
      </c>
      <c r="JT63" s="135">
        <v>20283</v>
      </c>
      <c r="JU63" s="135">
        <v>20878</v>
      </c>
      <c r="JV63" s="135">
        <v>19304</v>
      </c>
      <c r="JW63" s="135">
        <v>19499</v>
      </c>
      <c r="JX63" s="135">
        <v>20551</v>
      </c>
      <c r="JY63" s="135">
        <v>22339</v>
      </c>
      <c r="JZ63" s="135">
        <v>21601</v>
      </c>
      <c r="KA63" s="135">
        <v>15785</v>
      </c>
      <c r="KB63" s="135">
        <v>13730</v>
      </c>
      <c r="KC63" s="135">
        <v>13443</v>
      </c>
      <c r="KD63" s="135">
        <v>11182</v>
      </c>
      <c r="KE63" s="135">
        <v>12418</v>
      </c>
    </row>
    <row r="64" spans="1:291" ht="12">
      <c r="A64" s="3">
        <v>472018</v>
      </c>
      <c r="B64" s="2" t="s">
        <v>952</v>
      </c>
      <c r="C64" s="29">
        <v>39.270000000000003</v>
      </c>
      <c r="D64" s="30">
        <v>321678</v>
      </c>
      <c r="E64" s="37">
        <v>16</v>
      </c>
      <c r="F64" s="37">
        <v>64.8</v>
      </c>
      <c r="G64" s="37">
        <v>19.2</v>
      </c>
      <c r="H64" s="32">
        <v>20616</v>
      </c>
      <c r="I64" s="32">
        <v>40963</v>
      </c>
      <c r="J64" s="32">
        <v>62263</v>
      </c>
      <c r="K64" s="40">
        <v>32463</v>
      </c>
      <c r="L64" s="32">
        <v>142261</v>
      </c>
      <c r="M64" s="32">
        <v>2335</v>
      </c>
      <c r="N64" s="32">
        <v>17036</v>
      </c>
      <c r="O64" s="32">
        <v>17038</v>
      </c>
      <c r="P64" s="38">
        <v>319680</v>
      </c>
      <c r="Q64" s="32">
        <v>315954</v>
      </c>
      <c r="R64" s="32">
        <v>344774</v>
      </c>
      <c r="S64" s="40">
        <v>428716</v>
      </c>
      <c r="T64" s="40">
        <v>1080839</v>
      </c>
      <c r="U64" s="40">
        <v>423379</v>
      </c>
      <c r="V64" s="40">
        <v>629703</v>
      </c>
      <c r="W64" s="40">
        <v>0</v>
      </c>
      <c r="X64" s="40">
        <v>60</v>
      </c>
      <c r="Y64" s="40">
        <v>37</v>
      </c>
      <c r="Z64" s="40" t="s">
        <v>534</v>
      </c>
      <c r="AA64" s="29">
        <v>908</v>
      </c>
      <c r="AB64" s="45">
        <v>379</v>
      </c>
      <c r="AC64" s="40">
        <v>1668</v>
      </c>
      <c r="AD64" s="40">
        <v>151251</v>
      </c>
      <c r="AE64" s="40" t="s">
        <v>534</v>
      </c>
      <c r="AF64" s="40">
        <v>42</v>
      </c>
      <c r="AG64" s="40">
        <v>3463</v>
      </c>
      <c r="AH64" s="40">
        <v>36</v>
      </c>
      <c r="AI64" s="40">
        <v>19947</v>
      </c>
      <c r="AJ64" s="40">
        <v>1034</v>
      </c>
      <c r="AK64" s="40">
        <v>92</v>
      </c>
      <c r="AL64" s="40">
        <v>18</v>
      </c>
      <c r="AM64" s="40">
        <v>9470</v>
      </c>
      <c r="AN64" s="40">
        <v>620</v>
      </c>
      <c r="AO64" s="40">
        <v>5</v>
      </c>
      <c r="AP64" s="40">
        <v>334</v>
      </c>
      <c r="AQ64" s="40">
        <v>10</v>
      </c>
      <c r="AR64" s="40">
        <v>21</v>
      </c>
      <c r="AS64" s="42">
        <v>70.900000000000006</v>
      </c>
      <c r="AT64" s="40">
        <v>98</v>
      </c>
      <c r="AU64" s="40">
        <v>100</v>
      </c>
      <c r="AV64" s="40">
        <v>19</v>
      </c>
      <c r="AW64" s="40">
        <v>19</v>
      </c>
      <c r="AX64" s="40">
        <v>2</v>
      </c>
      <c r="AY64" s="40">
        <v>9</v>
      </c>
      <c r="AZ64" s="40">
        <v>9</v>
      </c>
      <c r="BA64" s="40">
        <v>10</v>
      </c>
      <c r="BB64" s="40">
        <v>3</v>
      </c>
      <c r="BC64" s="40">
        <v>2</v>
      </c>
      <c r="BD64" s="40">
        <v>13364</v>
      </c>
      <c r="BE64" s="40" t="s">
        <v>534</v>
      </c>
      <c r="BF64" s="40" t="s">
        <v>534</v>
      </c>
      <c r="BG64" s="40">
        <v>1</v>
      </c>
      <c r="BH64" s="40">
        <v>50395</v>
      </c>
      <c r="BI64" s="40">
        <v>1</v>
      </c>
      <c r="BJ64" s="40">
        <v>250</v>
      </c>
      <c r="BK64" s="42" t="s">
        <v>534</v>
      </c>
      <c r="BL64" s="40">
        <v>1</v>
      </c>
      <c r="BM64" s="40">
        <v>3</v>
      </c>
      <c r="BN64" s="40">
        <v>494</v>
      </c>
      <c r="BO64" s="40">
        <v>2821</v>
      </c>
      <c r="BP64" s="144" t="s">
        <v>1081</v>
      </c>
      <c r="BQ64" s="45">
        <v>0.66</v>
      </c>
      <c r="BR64" s="42">
        <v>6.2</v>
      </c>
      <c r="BS64" s="45">
        <v>9.52</v>
      </c>
      <c r="BT64" s="42">
        <v>63.1</v>
      </c>
      <c r="BU64" s="40">
        <v>19</v>
      </c>
      <c r="BV64" s="40">
        <v>3266</v>
      </c>
      <c r="BW64" s="40">
        <v>257</v>
      </c>
      <c r="BX64" s="40">
        <v>759</v>
      </c>
      <c r="BY64" s="40">
        <v>1835</v>
      </c>
      <c r="BZ64" s="40">
        <v>548</v>
      </c>
      <c r="CA64" s="40">
        <v>121</v>
      </c>
      <c r="CB64" s="40">
        <v>229</v>
      </c>
      <c r="CC64" s="58">
        <v>1.63</v>
      </c>
      <c r="CD64" s="40">
        <v>0</v>
      </c>
      <c r="CE64" s="40">
        <v>1</v>
      </c>
      <c r="CF64" s="40">
        <v>1</v>
      </c>
      <c r="CG64" s="40">
        <v>4</v>
      </c>
      <c r="CH64" s="40">
        <v>1</v>
      </c>
      <c r="CI64" s="40">
        <v>70</v>
      </c>
      <c r="CJ64" s="40">
        <v>5</v>
      </c>
      <c r="CK64" s="40">
        <v>480</v>
      </c>
      <c r="CL64" s="40">
        <v>6</v>
      </c>
      <c r="CM64" s="40">
        <v>482</v>
      </c>
      <c r="CN64" s="40">
        <v>24</v>
      </c>
      <c r="CO64" s="40">
        <v>234</v>
      </c>
      <c r="CP64" s="40">
        <v>6</v>
      </c>
      <c r="CQ64" s="40">
        <v>63</v>
      </c>
      <c r="CR64" s="40">
        <v>22</v>
      </c>
      <c r="CS64" s="40">
        <v>528</v>
      </c>
      <c r="CT64" s="40">
        <v>8706</v>
      </c>
      <c r="CU64" s="40">
        <v>661</v>
      </c>
      <c r="CV64" s="40">
        <v>1521</v>
      </c>
      <c r="CW64" s="40">
        <v>1051509.9269999999</v>
      </c>
      <c r="CX64" s="40">
        <v>141813.99</v>
      </c>
      <c r="CY64" s="40">
        <v>405860.37199999997</v>
      </c>
      <c r="CZ64" s="40">
        <v>62191</v>
      </c>
      <c r="DA64" s="40">
        <v>12</v>
      </c>
      <c r="DB64" s="40">
        <v>12148</v>
      </c>
      <c r="DC64" s="40">
        <v>1946</v>
      </c>
      <c r="DD64" s="40">
        <v>1279</v>
      </c>
      <c r="DE64" s="62">
        <v>66</v>
      </c>
      <c r="DF64" s="40">
        <v>976</v>
      </c>
      <c r="DG64" s="40">
        <v>2267</v>
      </c>
      <c r="DH64" s="32">
        <v>14029</v>
      </c>
      <c r="DI64" s="40">
        <v>2599</v>
      </c>
      <c r="DJ64" s="40">
        <v>4987</v>
      </c>
      <c r="DK64" s="40">
        <v>206</v>
      </c>
      <c r="DL64" s="40">
        <v>497</v>
      </c>
      <c r="DM64" s="40">
        <v>12</v>
      </c>
      <c r="DN64" s="40">
        <v>1886</v>
      </c>
      <c r="DO64" s="40">
        <v>25</v>
      </c>
      <c r="DP64" s="40">
        <v>14032</v>
      </c>
      <c r="DQ64" s="40">
        <v>70</v>
      </c>
      <c r="DR64" s="40">
        <v>7163</v>
      </c>
      <c r="DS64" s="40">
        <v>7385</v>
      </c>
      <c r="DT64" s="40">
        <v>439</v>
      </c>
      <c r="DU64" s="40">
        <v>1088</v>
      </c>
      <c r="DV64" s="40">
        <v>72</v>
      </c>
      <c r="DW64" s="40">
        <v>68</v>
      </c>
      <c r="DX64" s="42">
        <v>26.9</v>
      </c>
      <c r="DY64" s="40">
        <v>42</v>
      </c>
      <c r="DZ64" s="40">
        <v>98</v>
      </c>
      <c r="EA64" s="40">
        <v>2522</v>
      </c>
      <c r="EB64" s="40">
        <v>436</v>
      </c>
      <c r="EC64" s="40">
        <v>107</v>
      </c>
      <c r="ED64" s="40">
        <v>2963</v>
      </c>
      <c r="EE64" s="40">
        <v>3493</v>
      </c>
      <c r="EF64" s="42">
        <v>83.8</v>
      </c>
      <c r="EG64" s="42">
        <v>79.5</v>
      </c>
      <c r="EH64" s="40">
        <v>52</v>
      </c>
      <c r="EI64" s="42">
        <v>36.4</v>
      </c>
      <c r="EJ64" s="40">
        <v>99541</v>
      </c>
      <c r="EK64" s="42">
        <v>35.6</v>
      </c>
      <c r="EL64" s="40">
        <v>302937</v>
      </c>
      <c r="EM64" s="45">
        <v>2.2400000000000002</v>
      </c>
      <c r="EN64" s="40">
        <v>194</v>
      </c>
      <c r="EO64" s="40">
        <v>30</v>
      </c>
      <c r="EP64" s="60">
        <v>572</v>
      </c>
      <c r="EQ64" s="40">
        <v>178</v>
      </c>
      <c r="ER64" s="40">
        <v>473</v>
      </c>
      <c r="ES64" s="40">
        <v>100</v>
      </c>
      <c r="ET64" s="40">
        <v>98723</v>
      </c>
      <c r="EU64" s="40">
        <v>2354</v>
      </c>
      <c r="EV64" s="40">
        <v>355</v>
      </c>
      <c r="EW64" s="40">
        <v>96369</v>
      </c>
      <c r="EX64" s="40">
        <v>84216</v>
      </c>
      <c r="EY64" s="40">
        <v>9875</v>
      </c>
      <c r="EZ64" s="40">
        <v>2278</v>
      </c>
      <c r="FA64" s="40" t="s">
        <v>534</v>
      </c>
      <c r="FB64" s="42">
        <v>16.899999999999999</v>
      </c>
      <c r="FC64" s="40">
        <v>172</v>
      </c>
      <c r="FD64" s="42">
        <v>6</v>
      </c>
      <c r="FE64" s="40">
        <v>9155</v>
      </c>
      <c r="FF64" s="40">
        <v>0</v>
      </c>
      <c r="FG64" s="40">
        <v>86</v>
      </c>
      <c r="FH64" s="40">
        <v>1857</v>
      </c>
      <c r="FI64" s="62">
        <v>12</v>
      </c>
      <c r="FJ64" s="62">
        <v>561</v>
      </c>
      <c r="FK64" s="45">
        <v>39.265789494160394</v>
      </c>
      <c r="FL64" s="42">
        <v>100</v>
      </c>
      <c r="FM64" s="42">
        <v>96.7</v>
      </c>
      <c r="FN64" s="42">
        <v>97.5</v>
      </c>
      <c r="FO64" s="42">
        <v>47.9</v>
      </c>
      <c r="FP64" s="40">
        <v>98</v>
      </c>
      <c r="FQ64" s="40">
        <v>8</v>
      </c>
      <c r="FR64" s="40">
        <v>75</v>
      </c>
      <c r="FS64" s="40">
        <v>1871</v>
      </c>
      <c r="FT64" s="40">
        <v>10</v>
      </c>
      <c r="FU64" s="40">
        <v>3239</v>
      </c>
      <c r="FV64" s="40">
        <v>1101</v>
      </c>
      <c r="FW64" s="40">
        <v>3</v>
      </c>
      <c r="FX64" s="40">
        <v>6109973</v>
      </c>
      <c r="FY64" s="40">
        <v>15786</v>
      </c>
      <c r="FZ64" s="40" t="s">
        <v>534</v>
      </c>
      <c r="GA64" s="40" t="s">
        <v>534</v>
      </c>
      <c r="GB64" s="40">
        <v>17287</v>
      </c>
      <c r="GC64" s="40">
        <v>11</v>
      </c>
      <c r="GD64" s="40">
        <v>1188</v>
      </c>
      <c r="GE64" s="40">
        <v>16088</v>
      </c>
      <c r="GF64" s="40">
        <v>149325</v>
      </c>
      <c r="GG64" s="40">
        <v>68</v>
      </c>
      <c r="GH64" s="40">
        <v>10622</v>
      </c>
      <c r="GI64" s="40">
        <v>138635</v>
      </c>
      <c r="GJ64" s="40">
        <v>721</v>
      </c>
      <c r="GK64" s="40">
        <v>6192</v>
      </c>
      <c r="GL64" s="40">
        <v>428812</v>
      </c>
      <c r="GM64" s="40">
        <v>2342</v>
      </c>
      <c r="GN64" s="40">
        <v>13226</v>
      </c>
      <c r="GO64" s="40">
        <v>223966</v>
      </c>
      <c r="GP64" s="40">
        <v>113</v>
      </c>
      <c r="GQ64" s="40">
        <v>1737</v>
      </c>
      <c r="GR64" s="39">
        <v>28509.68</v>
      </c>
      <c r="GS64" s="102">
        <v>113</v>
      </c>
      <c r="GT64" s="40">
        <v>1737</v>
      </c>
      <c r="GU64" s="40">
        <v>2851</v>
      </c>
      <c r="GV64" s="59">
        <v>0.28999999999999998</v>
      </c>
      <c r="GW64" s="40">
        <v>0</v>
      </c>
      <c r="GX64" s="40">
        <v>177</v>
      </c>
      <c r="GY64" s="40">
        <v>114</v>
      </c>
      <c r="GZ64" s="34">
        <v>0</v>
      </c>
      <c r="HA64" s="40">
        <v>1</v>
      </c>
      <c r="HB64" s="40">
        <v>396733</v>
      </c>
      <c r="HC64" s="40">
        <v>3154712</v>
      </c>
      <c r="HD64" s="40">
        <v>405950</v>
      </c>
      <c r="HE64" s="40">
        <v>403920</v>
      </c>
      <c r="HF64" s="40">
        <v>209180</v>
      </c>
      <c r="HG64" s="40">
        <v>5052</v>
      </c>
      <c r="HH64" s="40">
        <v>8592</v>
      </c>
      <c r="HI64" s="40">
        <v>167564</v>
      </c>
      <c r="HJ64" s="40">
        <v>152756</v>
      </c>
      <c r="HK64" s="32">
        <v>14903</v>
      </c>
      <c r="HL64" s="32">
        <v>5040491</v>
      </c>
      <c r="HM64" s="32" t="s">
        <v>534</v>
      </c>
      <c r="HN64" s="32">
        <v>685</v>
      </c>
      <c r="HO64" s="32" t="s">
        <v>534</v>
      </c>
      <c r="HP64" s="32">
        <v>99</v>
      </c>
      <c r="HQ64" s="32" t="s">
        <v>534</v>
      </c>
      <c r="HR64" s="32">
        <v>0</v>
      </c>
      <c r="HS64" s="32">
        <v>131823</v>
      </c>
      <c r="HT64" s="32">
        <v>0</v>
      </c>
      <c r="HU64" s="40">
        <v>0</v>
      </c>
      <c r="HV64" s="45">
        <v>38.380000000000003</v>
      </c>
      <c r="HW64" s="32">
        <v>314951</v>
      </c>
      <c r="HX64" s="64">
        <v>-7.49</v>
      </c>
      <c r="HY64" s="45">
        <v>8.6</v>
      </c>
      <c r="HZ64" s="45">
        <v>6.8</v>
      </c>
      <c r="IA64" s="40">
        <v>881.7</v>
      </c>
      <c r="IB64" s="40">
        <v>881.7</v>
      </c>
      <c r="IC64" s="40" t="s">
        <v>534</v>
      </c>
      <c r="ID64" s="42">
        <v>83.6</v>
      </c>
      <c r="IE64" s="42" t="s">
        <v>632</v>
      </c>
      <c r="IF64" s="42">
        <v>50.4</v>
      </c>
      <c r="IG64" s="42" t="s">
        <v>891</v>
      </c>
      <c r="IH64" s="42" t="s">
        <v>891</v>
      </c>
      <c r="II64" s="144" t="s">
        <v>1081</v>
      </c>
      <c r="IJ64" s="144" t="s">
        <v>1081</v>
      </c>
      <c r="IK64" s="42">
        <v>19.5</v>
      </c>
      <c r="IL64" s="35">
        <v>0.74</v>
      </c>
      <c r="IM64" s="134">
        <v>86.1</v>
      </c>
      <c r="IN64" s="136">
        <v>13.9</v>
      </c>
      <c r="IO64" s="134">
        <v>4.7</v>
      </c>
      <c r="IP64" s="135">
        <v>138466994</v>
      </c>
      <c r="IQ64" s="134">
        <v>42.5</v>
      </c>
      <c r="IR64" s="134">
        <v>59.4</v>
      </c>
      <c r="IS64" s="62" t="s">
        <v>534</v>
      </c>
      <c r="IT64" s="62" t="s">
        <v>534</v>
      </c>
      <c r="IU64" s="134">
        <v>109.9</v>
      </c>
      <c r="IV64" s="144" t="s">
        <v>1081</v>
      </c>
      <c r="IW64" s="97">
        <v>2331</v>
      </c>
      <c r="IX64" s="144" t="s">
        <v>1081</v>
      </c>
      <c r="IY64" s="134">
        <v>39.5</v>
      </c>
      <c r="IZ64" s="135">
        <v>67666</v>
      </c>
      <c r="JA64" s="135">
        <v>1119</v>
      </c>
      <c r="JB64" s="137">
        <v>2426</v>
      </c>
      <c r="JC64" s="137">
        <v>11096</v>
      </c>
      <c r="JD64" s="137">
        <v>14833</v>
      </c>
      <c r="JE64" s="137">
        <v>15983</v>
      </c>
      <c r="JF64" s="137">
        <v>18865</v>
      </c>
      <c r="JG64" s="137">
        <v>17012</v>
      </c>
      <c r="JH64" s="137">
        <v>15610</v>
      </c>
      <c r="JI64" s="137">
        <v>14714</v>
      </c>
      <c r="JJ64" s="137">
        <v>15081</v>
      </c>
      <c r="JK64" s="137">
        <v>10085</v>
      </c>
      <c r="JL64" s="137">
        <v>4463</v>
      </c>
      <c r="JM64" s="137">
        <v>2591</v>
      </c>
      <c r="JN64" s="137">
        <v>1269</v>
      </c>
      <c r="JO64" s="137">
        <v>531</v>
      </c>
      <c r="JP64" s="137">
        <v>242</v>
      </c>
      <c r="JQ64" s="137">
        <v>8291</v>
      </c>
      <c r="JR64" s="137">
        <v>7848</v>
      </c>
      <c r="JS64" s="137">
        <v>8711</v>
      </c>
      <c r="JT64" s="137">
        <v>9525</v>
      </c>
      <c r="JU64" s="137">
        <v>11373</v>
      </c>
      <c r="JV64" s="137">
        <v>10167</v>
      </c>
      <c r="JW64" s="137">
        <v>9433</v>
      </c>
      <c r="JX64" s="137">
        <v>9130</v>
      </c>
      <c r="JY64" s="137">
        <v>10033</v>
      </c>
      <c r="JZ64" s="137">
        <v>8418</v>
      </c>
      <c r="KA64" s="137">
        <v>6503</v>
      </c>
      <c r="KB64" s="137">
        <v>6892</v>
      </c>
      <c r="KC64" s="137">
        <v>5700</v>
      </c>
      <c r="KD64" s="137">
        <v>4222</v>
      </c>
      <c r="KE64" s="137">
        <v>4174</v>
      </c>
    </row>
  </sheetData>
  <mergeCells count="42">
    <mergeCell ref="JD2:JR2"/>
    <mergeCell ref="JS2:JZ2"/>
    <mergeCell ref="GI2:GJ2"/>
    <mergeCell ref="GK2:GN2"/>
    <mergeCell ref="GO2:GT2"/>
    <mergeCell ref="GU2:GY2"/>
    <mergeCell ref="HA2:HI2"/>
    <mergeCell ref="BD2:BO2"/>
    <mergeCell ref="D2:M2"/>
    <mergeCell ref="N2:O2"/>
    <mergeCell ref="S2:AC2"/>
    <mergeCell ref="AD2:AP2"/>
    <mergeCell ref="AQ2:BC2"/>
    <mergeCell ref="BP2:BR2"/>
    <mergeCell ref="BT2:BW2"/>
    <mergeCell ref="BX2:CA2"/>
    <mergeCell ref="CC2:CE2"/>
    <mergeCell ref="FB2:FC2"/>
    <mergeCell ref="CG2:CU2"/>
    <mergeCell ref="CV2:DC2"/>
    <mergeCell ref="DD2:DF2"/>
    <mergeCell ref="DG2:DI2"/>
    <mergeCell ref="DJ2:DO2"/>
    <mergeCell ref="DP2:DW2"/>
    <mergeCell ref="DX2:EG2"/>
    <mergeCell ref="EH2:EL2"/>
    <mergeCell ref="EM2:EN2"/>
    <mergeCell ref="EO2:FA2"/>
    <mergeCell ref="FE2:FJ2"/>
    <mergeCell ref="FK2:FN2"/>
    <mergeCell ref="FO2:FQ2"/>
    <mergeCell ref="IQ2:IR2"/>
    <mergeCell ref="HJ2:HM2"/>
    <mergeCell ref="HN2:HT2"/>
    <mergeCell ref="HU2:HY2"/>
    <mergeCell ref="IB2:IG2"/>
    <mergeCell ref="FR2:FS2"/>
    <mergeCell ref="FU2:FV2"/>
    <mergeCell ref="FW2:FX2"/>
    <mergeCell ref="FY2:FZ2"/>
    <mergeCell ref="GA2:GH2"/>
    <mergeCell ref="II2:IP2"/>
  </mergeCells>
  <phoneticPr fontId="3"/>
  <conditionalFormatting sqref="A5:XFD5">
    <cfRule type="cellIs" dxfId="3" priority="1" operator="equal">
      <formula>FALSE</formula>
    </cfRule>
  </conditionalFormatting>
  <printOptions gridLines="1"/>
  <pageMargins left="0.6692913385826772" right="0.39370078740157483" top="0.98425196850393704" bottom="0.23622047244094491" header="0.47244094488188981" footer="0.51181102362204722"/>
  <pageSetup paperSize="9" scale="76" fitToHeight="0" pageOrder="overThenDown" orientation="landscape" r:id="rId1"/>
  <headerFooter alignWithMargins="0">
    <oddHeader>&amp;L&amp;14
平成27年度　行政水準比較 （実数編）：平成26年3月31日基準</oddHeader>
  </headerFooter>
  <colBreaks count="13" manualBreakCount="13">
    <brk id="16" max="1048575" man="1"/>
    <brk id="29" max="1048575" man="1"/>
    <brk id="42" max="1048575" man="1"/>
    <brk id="55" max="1048575" man="1"/>
    <brk id="71" max="1048575" man="1"/>
    <brk id="85" max="1048575" man="1"/>
    <brk id="100" max="1048575" man="1"/>
    <brk id="114" max="1048575" man="1"/>
    <brk id="128" max="1048575" man="1"/>
    <brk id="145" max="1048575" man="1"/>
    <brk id="161" max="1048575" man="1"/>
    <brk id="177" max="1048575" man="1"/>
    <brk id="19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64"/>
  <sheetViews>
    <sheetView workbookViewId="0">
      <selection sqref="A1:XFD1048576"/>
    </sheetView>
  </sheetViews>
  <sheetFormatPr defaultColWidth="11.375" defaultRowHeight="11.25"/>
  <cols>
    <col min="1" max="1" width="7" style="299" bestFit="1" customWidth="1"/>
    <col min="2" max="2" width="8" style="111" bestFit="1" customWidth="1"/>
    <col min="3" max="4" width="11.375" style="111"/>
    <col min="5" max="7" width="11.375" style="138"/>
    <col min="8" max="8" width="11.375" style="111"/>
    <col min="9" max="13" width="11.375" style="110"/>
    <col min="14" max="16" width="11.375" style="139"/>
    <col min="17" max="17" width="12.25" style="110" bestFit="1" customWidth="1"/>
    <col min="18" max="18" width="12.25" style="139" bestFit="1" customWidth="1"/>
    <col min="19" max="19" width="11.375" style="139"/>
    <col min="20" max="43" width="11.375" style="110"/>
    <col min="44" max="51" width="11.375" style="140"/>
    <col min="52" max="63" width="11.375" style="110"/>
    <col min="64" max="65" width="11.375" style="111"/>
    <col min="66" max="66" width="11.375" style="110"/>
    <col min="67" max="67" width="11.375" style="111"/>
    <col min="68" max="68" width="10.625" style="111" bestFit="1" customWidth="1"/>
    <col min="69" max="69" width="11.375" style="111"/>
    <col min="70" max="70" width="11.375" style="110"/>
    <col min="71" max="71" width="11.375" style="111"/>
    <col min="72" max="75" width="11.375" style="110"/>
    <col min="76" max="79" width="11.375" style="111"/>
    <col min="80" max="81" width="11.375" style="110"/>
    <col min="82" max="84" width="11.375" style="111"/>
    <col min="85" max="85" width="11.375" style="110"/>
    <col min="86" max="87" width="11.375" style="111"/>
    <col min="88" max="164" width="11.375" style="110"/>
    <col min="165" max="168" width="11.375" style="112"/>
    <col min="169" max="185" width="11.375" style="6"/>
    <col min="186" max="187" width="11.375" style="113"/>
    <col min="188" max="188" width="11.375" style="6"/>
    <col min="189" max="190" width="11.375" style="114"/>
    <col min="191" max="193" width="11.375" style="6"/>
    <col min="194" max="194" width="11.375" style="115"/>
    <col min="195" max="197" width="11.375" style="116"/>
    <col min="198" max="198" width="11.375" style="115"/>
    <col min="199" max="213" width="11.375" style="6"/>
    <col min="214" max="233" width="11.375" style="111"/>
    <col min="234" max="235" width="13.875" style="111" bestFit="1" customWidth="1"/>
    <col min="236" max="236" width="11.375" style="111"/>
    <col min="237" max="237" width="13.125" style="111" bestFit="1" customWidth="1"/>
    <col min="238" max="242" width="11.375" style="111"/>
    <col min="243" max="243" width="11.125" style="111" bestFit="1" customWidth="1"/>
    <col min="244" max="244" width="10.25" style="111" bestFit="1" customWidth="1"/>
    <col min="245" max="255" width="11.375" style="111"/>
    <col min="256" max="256" width="10.625" style="111" bestFit="1" customWidth="1"/>
    <col min="257" max="257" width="11.375" style="111"/>
    <col min="258" max="258" width="10.375" style="111" bestFit="1" customWidth="1"/>
    <col min="259" max="16384" width="11.375" style="111"/>
  </cols>
  <sheetData>
    <row r="1" spans="1:291" s="3" customFormat="1">
      <c r="B1" s="2" t="s">
        <v>368</v>
      </c>
      <c r="C1" s="3">
        <v>1</v>
      </c>
      <c r="D1" s="4">
        <v>2</v>
      </c>
      <c r="E1" s="446">
        <v>3</v>
      </c>
      <c r="F1" s="637">
        <v>4</v>
      </c>
      <c r="G1" s="4">
        <v>5</v>
      </c>
      <c r="H1" s="4">
        <v>6</v>
      </c>
      <c r="I1" s="3">
        <v>7</v>
      </c>
      <c r="J1" s="4">
        <v>8</v>
      </c>
      <c r="K1" s="4">
        <v>9</v>
      </c>
      <c r="L1" s="3">
        <v>10</v>
      </c>
      <c r="M1" s="4">
        <v>11</v>
      </c>
      <c r="N1" s="4">
        <v>12</v>
      </c>
      <c r="O1" s="3">
        <v>13</v>
      </c>
      <c r="P1" s="4">
        <v>14</v>
      </c>
      <c r="Q1" s="635">
        <v>15</v>
      </c>
      <c r="R1" s="547">
        <v>16</v>
      </c>
      <c r="S1" s="4">
        <v>17</v>
      </c>
      <c r="T1" s="635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3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>
        <v>100</v>
      </c>
      <c r="CY1" s="3">
        <v>101</v>
      </c>
      <c r="CZ1" s="3">
        <v>102</v>
      </c>
      <c r="DA1" s="3">
        <v>103</v>
      </c>
      <c r="DB1" s="3">
        <v>104</v>
      </c>
      <c r="DC1" s="3">
        <v>105</v>
      </c>
      <c r="DD1" s="3">
        <v>106</v>
      </c>
      <c r="DE1" s="3">
        <v>107</v>
      </c>
      <c r="DF1" s="3">
        <v>108</v>
      </c>
      <c r="DG1" s="3">
        <v>109</v>
      </c>
      <c r="DH1" s="3">
        <v>110</v>
      </c>
      <c r="DI1" s="3">
        <v>111</v>
      </c>
      <c r="DJ1" s="3">
        <v>112</v>
      </c>
      <c r="DK1" s="3">
        <v>113</v>
      </c>
      <c r="DL1" s="3">
        <v>114</v>
      </c>
      <c r="DM1" s="3">
        <v>115</v>
      </c>
      <c r="DN1" s="3">
        <v>116</v>
      </c>
      <c r="DO1" s="3">
        <v>117</v>
      </c>
      <c r="DP1" s="3">
        <v>118</v>
      </c>
      <c r="DQ1" s="3">
        <v>119</v>
      </c>
      <c r="DR1" s="3">
        <v>120</v>
      </c>
      <c r="DS1" s="3">
        <v>121</v>
      </c>
      <c r="DT1" s="3">
        <v>122</v>
      </c>
      <c r="DU1" s="3">
        <v>123</v>
      </c>
      <c r="DV1" s="3">
        <v>124</v>
      </c>
      <c r="DW1" s="3">
        <v>125</v>
      </c>
      <c r="DX1" s="3">
        <v>126</v>
      </c>
      <c r="DY1" s="3">
        <v>127</v>
      </c>
      <c r="DZ1" s="3">
        <v>128</v>
      </c>
      <c r="EA1" s="3">
        <v>129</v>
      </c>
      <c r="EB1" s="3">
        <v>130</v>
      </c>
      <c r="EC1" s="3">
        <v>131</v>
      </c>
      <c r="ED1" s="3">
        <v>132</v>
      </c>
      <c r="EE1" s="3">
        <v>133</v>
      </c>
      <c r="EF1" s="3">
        <v>134</v>
      </c>
      <c r="EG1" s="3">
        <v>135</v>
      </c>
      <c r="EH1" s="3">
        <v>136</v>
      </c>
      <c r="EI1" s="3">
        <v>137</v>
      </c>
      <c r="EJ1" s="3">
        <v>138</v>
      </c>
      <c r="EK1" s="3">
        <v>139</v>
      </c>
      <c r="EL1" s="3">
        <v>140</v>
      </c>
      <c r="EM1" s="3">
        <v>141</v>
      </c>
      <c r="EN1" s="3">
        <v>142</v>
      </c>
      <c r="EO1" s="3">
        <v>143</v>
      </c>
      <c r="EP1" s="4">
        <v>144</v>
      </c>
      <c r="EQ1" s="4">
        <v>145</v>
      </c>
      <c r="ER1" s="4">
        <v>146</v>
      </c>
      <c r="ES1" s="4">
        <v>147</v>
      </c>
      <c r="ET1" s="4">
        <v>148</v>
      </c>
      <c r="EU1" s="4">
        <v>149</v>
      </c>
      <c r="EV1" s="4">
        <v>150</v>
      </c>
      <c r="EW1" s="4">
        <v>151</v>
      </c>
      <c r="EX1" s="635">
        <v>152</v>
      </c>
      <c r="EY1" s="4">
        <v>153</v>
      </c>
      <c r="EZ1" s="4">
        <v>154</v>
      </c>
      <c r="FA1" s="4">
        <v>155</v>
      </c>
      <c r="FB1" s="4">
        <v>156</v>
      </c>
      <c r="FC1" s="4">
        <v>157</v>
      </c>
      <c r="FD1" s="4">
        <v>158</v>
      </c>
      <c r="FE1" s="4">
        <v>159</v>
      </c>
      <c r="FF1" s="4">
        <v>160</v>
      </c>
      <c r="FG1" s="4">
        <v>161</v>
      </c>
      <c r="FH1" s="4">
        <v>162</v>
      </c>
      <c r="FI1" s="4">
        <v>163</v>
      </c>
      <c r="FJ1" s="4">
        <v>164</v>
      </c>
      <c r="FK1" s="4">
        <v>165</v>
      </c>
      <c r="FL1" s="4">
        <v>166</v>
      </c>
      <c r="FM1" s="4">
        <v>167</v>
      </c>
      <c r="FN1" s="4">
        <v>168</v>
      </c>
      <c r="FO1" s="4">
        <v>169</v>
      </c>
      <c r="FP1" s="4">
        <v>170</v>
      </c>
      <c r="FQ1" s="4">
        <v>171</v>
      </c>
      <c r="FR1" s="4">
        <v>172</v>
      </c>
      <c r="FS1" s="4">
        <v>173</v>
      </c>
      <c r="FT1" s="4">
        <v>174</v>
      </c>
      <c r="FU1" s="4">
        <v>175</v>
      </c>
      <c r="FV1" s="4">
        <v>176</v>
      </c>
      <c r="FW1" s="4">
        <v>177</v>
      </c>
      <c r="FX1" s="4">
        <v>178</v>
      </c>
      <c r="FY1" s="4">
        <v>179</v>
      </c>
      <c r="FZ1" s="4">
        <v>180</v>
      </c>
      <c r="GA1" s="4">
        <v>181</v>
      </c>
      <c r="GB1" s="4">
        <v>182</v>
      </c>
      <c r="GC1" s="4">
        <v>183</v>
      </c>
      <c r="GD1" s="4">
        <v>184</v>
      </c>
      <c r="GE1" s="4">
        <v>185</v>
      </c>
      <c r="GF1" s="4">
        <v>186</v>
      </c>
      <c r="GG1" s="4">
        <v>187</v>
      </c>
      <c r="GH1" s="4">
        <v>188</v>
      </c>
      <c r="GI1" s="4">
        <v>189</v>
      </c>
      <c r="GJ1" s="4">
        <v>190</v>
      </c>
      <c r="GK1" s="4">
        <v>191</v>
      </c>
      <c r="GL1" s="4">
        <v>192</v>
      </c>
      <c r="GM1" s="4">
        <v>193</v>
      </c>
      <c r="GN1" s="4">
        <v>194</v>
      </c>
      <c r="GO1" s="4">
        <v>195</v>
      </c>
      <c r="GP1" s="4">
        <v>196</v>
      </c>
      <c r="GQ1" s="4">
        <v>197</v>
      </c>
      <c r="GR1" s="4">
        <v>198</v>
      </c>
      <c r="GS1" s="4">
        <v>199</v>
      </c>
      <c r="GT1" s="4">
        <v>200</v>
      </c>
      <c r="GU1" s="4">
        <v>201</v>
      </c>
      <c r="GV1" s="4">
        <v>202</v>
      </c>
      <c r="GW1" s="4">
        <v>203</v>
      </c>
      <c r="GX1" s="4">
        <v>204</v>
      </c>
      <c r="GY1" s="5">
        <v>205</v>
      </c>
      <c r="GZ1" s="4">
        <v>206</v>
      </c>
      <c r="HA1" s="4">
        <v>207</v>
      </c>
      <c r="HB1" s="636">
        <v>208</v>
      </c>
      <c r="HC1" s="446">
        <v>209</v>
      </c>
      <c r="HD1" s="4">
        <v>210</v>
      </c>
      <c r="HE1" s="4">
        <v>211</v>
      </c>
      <c r="HF1" s="4">
        <v>212</v>
      </c>
      <c r="HG1" s="4">
        <v>213</v>
      </c>
      <c r="HH1" s="4">
        <v>214</v>
      </c>
      <c r="HI1" s="4">
        <v>215</v>
      </c>
      <c r="HJ1" s="4">
        <v>216</v>
      </c>
      <c r="HK1" s="4">
        <v>217</v>
      </c>
      <c r="HL1" s="4">
        <v>218</v>
      </c>
      <c r="HM1" s="4">
        <v>219</v>
      </c>
      <c r="HN1" s="635">
        <v>220</v>
      </c>
      <c r="HO1" s="635">
        <v>221</v>
      </c>
      <c r="HP1" s="4">
        <v>222</v>
      </c>
      <c r="HQ1" s="635">
        <v>223</v>
      </c>
      <c r="HR1" s="4">
        <v>224</v>
      </c>
      <c r="HS1" s="4">
        <v>225</v>
      </c>
      <c r="HT1" s="4">
        <v>226</v>
      </c>
      <c r="HU1" s="4">
        <v>227</v>
      </c>
      <c r="HV1" s="4">
        <v>228</v>
      </c>
      <c r="HW1" s="4">
        <v>229</v>
      </c>
      <c r="HX1" s="4">
        <v>230</v>
      </c>
      <c r="HY1" s="4">
        <v>231</v>
      </c>
      <c r="HZ1" s="4">
        <v>232</v>
      </c>
      <c r="IA1" s="4">
        <v>233</v>
      </c>
      <c r="IB1" s="4">
        <v>234</v>
      </c>
      <c r="IC1" s="4">
        <v>235</v>
      </c>
      <c r="ID1" s="4">
        <v>236</v>
      </c>
      <c r="IE1" s="4">
        <v>237</v>
      </c>
      <c r="IF1" s="4">
        <v>238</v>
      </c>
      <c r="IG1" s="4">
        <v>239</v>
      </c>
      <c r="IH1" s="4">
        <v>240</v>
      </c>
      <c r="II1" s="4">
        <v>241</v>
      </c>
      <c r="IJ1" s="4">
        <v>242</v>
      </c>
      <c r="IK1" s="4">
        <v>243</v>
      </c>
      <c r="IL1" s="4">
        <v>244</v>
      </c>
      <c r="IM1" s="4">
        <v>245</v>
      </c>
      <c r="IN1" s="4">
        <v>246</v>
      </c>
      <c r="IO1" s="4">
        <v>247</v>
      </c>
      <c r="IP1" s="4">
        <v>248</v>
      </c>
      <c r="IQ1" s="4">
        <v>249</v>
      </c>
      <c r="IR1" s="4">
        <v>250</v>
      </c>
      <c r="IS1" s="4">
        <v>251</v>
      </c>
      <c r="IT1" s="4">
        <v>252</v>
      </c>
      <c r="IU1" s="4">
        <v>253</v>
      </c>
      <c r="IV1" s="4">
        <v>254</v>
      </c>
      <c r="IW1" s="4">
        <v>255</v>
      </c>
      <c r="IX1" s="4">
        <v>256</v>
      </c>
      <c r="IY1" s="4">
        <v>257</v>
      </c>
      <c r="IZ1" s="4">
        <v>258</v>
      </c>
      <c r="JA1" s="4">
        <v>259</v>
      </c>
      <c r="JB1" s="4">
        <v>260</v>
      </c>
      <c r="JC1" s="4">
        <v>261</v>
      </c>
      <c r="JD1" s="4">
        <v>262</v>
      </c>
      <c r="JE1" s="4">
        <v>263</v>
      </c>
      <c r="JF1" s="4">
        <v>264</v>
      </c>
      <c r="JG1" s="4">
        <v>265</v>
      </c>
      <c r="JH1" s="4">
        <v>266</v>
      </c>
      <c r="JI1" s="4">
        <v>267</v>
      </c>
      <c r="JJ1" s="4">
        <v>268</v>
      </c>
      <c r="JK1" s="4">
        <v>269</v>
      </c>
      <c r="JL1" s="4">
        <v>270</v>
      </c>
      <c r="JM1" s="4">
        <v>271</v>
      </c>
      <c r="JN1" s="4">
        <v>272</v>
      </c>
      <c r="JO1" s="4">
        <v>273</v>
      </c>
      <c r="JP1" s="4">
        <v>274</v>
      </c>
      <c r="JQ1" s="4">
        <v>275</v>
      </c>
      <c r="JR1" s="4">
        <v>276</v>
      </c>
      <c r="JS1" s="4">
        <v>277</v>
      </c>
      <c r="JT1" s="4">
        <v>278</v>
      </c>
      <c r="JU1" s="4">
        <v>279</v>
      </c>
      <c r="JV1" s="4">
        <v>280</v>
      </c>
      <c r="JW1" s="4">
        <v>281</v>
      </c>
      <c r="JX1" s="4">
        <v>282</v>
      </c>
      <c r="JY1" s="4">
        <v>283</v>
      </c>
      <c r="JZ1" s="4">
        <v>284</v>
      </c>
      <c r="KA1" s="4">
        <v>285</v>
      </c>
      <c r="KB1" s="4">
        <v>286</v>
      </c>
      <c r="KC1" s="4">
        <v>287</v>
      </c>
      <c r="KD1" s="4">
        <v>288</v>
      </c>
      <c r="KE1" s="4">
        <v>289</v>
      </c>
    </row>
    <row r="2" spans="1:291" s="435" customFormat="1">
      <c r="B2" s="8"/>
      <c r="D2" s="774" t="s">
        <v>5</v>
      </c>
      <c r="E2" s="774"/>
      <c r="F2" s="774"/>
      <c r="G2" s="774"/>
      <c r="H2" s="774"/>
      <c r="I2" s="774"/>
      <c r="J2" s="774"/>
      <c r="K2" s="774"/>
      <c r="L2" s="774"/>
      <c r="M2" s="774"/>
      <c r="N2" s="774" t="s">
        <v>369</v>
      </c>
      <c r="O2" s="774"/>
      <c r="P2" s="442" t="s">
        <v>370</v>
      </c>
      <c r="Q2" s="634" t="s">
        <v>371</v>
      </c>
      <c r="R2" s="634" t="s">
        <v>371</v>
      </c>
      <c r="S2" s="773" t="s">
        <v>372</v>
      </c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 t="s">
        <v>372</v>
      </c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 t="s">
        <v>372</v>
      </c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 t="s">
        <v>372</v>
      </c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 t="s">
        <v>373</v>
      </c>
      <c r="BQ2" s="773"/>
      <c r="BR2" s="773"/>
      <c r="BS2" s="435" t="s">
        <v>374</v>
      </c>
      <c r="BT2" s="773" t="s">
        <v>375</v>
      </c>
      <c r="BU2" s="773"/>
      <c r="BV2" s="773"/>
      <c r="BW2" s="773"/>
      <c r="BX2" s="773" t="s">
        <v>376</v>
      </c>
      <c r="BY2" s="773"/>
      <c r="BZ2" s="773"/>
      <c r="CA2" s="773"/>
      <c r="CC2" s="773" t="s">
        <v>377</v>
      </c>
      <c r="CD2" s="773"/>
      <c r="CE2" s="773"/>
      <c r="CF2" s="435" t="s">
        <v>378</v>
      </c>
      <c r="CG2" s="773" t="s">
        <v>379</v>
      </c>
      <c r="CH2" s="773"/>
      <c r="CI2" s="773"/>
      <c r="CJ2" s="773"/>
      <c r="CK2" s="773"/>
      <c r="CL2" s="773"/>
      <c r="CM2" s="773"/>
      <c r="CN2" s="773"/>
      <c r="CO2" s="773"/>
      <c r="CP2" s="773"/>
      <c r="CQ2" s="773"/>
      <c r="CR2" s="773"/>
      <c r="CS2" s="773"/>
      <c r="CT2" s="773"/>
      <c r="CU2" s="773"/>
      <c r="CV2" s="773" t="s">
        <v>380</v>
      </c>
      <c r="CW2" s="773"/>
      <c r="CX2" s="773"/>
      <c r="CY2" s="773"/>
      <c r="CZ2" s="773"/>
      <c r="DA2" s="773"/>
      <c r="DB2" s="773"/>
      <c r="DC2" s="773"/>
      <c r="DD2" s="773" t="s">
        <v>381</v>
      </c>
      <c r="DE2" s="773"/>
      <c r="DF2" s="773"/>
      <c r="DG2" s="773" t="s">
        <v>382</v>
      </c>
      <c r="DH2" s="773"/>
      <c r="DI2" s="773"/>
      <c r="DJ2" s="773" t="s">
        <v>382</v>
      </c>
      <c r="DK2" s="773"/>
      <c r="DL2" s="773"/>
      <c r="DM2" s="773"/>
      <c r="DN2" s="773"/>
      <c r="DO2" s="773"/>
      <c r="DP2" s="773" t="s">
        <v>383</v>
      </c>
      <c r="DQ2" s="773"/>
      <c r="DR2" s="773"/>
      <c r="DS2" s="773"/>
      <c r="DT2" s="773"/>
      <c r="DU2" s="773"/>
      <c r="DV2" s="773"/>
      <c r="DW2" s="773"/>
      <c r="DX2" s="773" t="s">
        <v>383</v>
      </c>
      <c r="DY2" s="773"/>
      <c r="DZ2" s="773"/>
      <c r="EA2" s="773"/>
      <c r="EB2" s="773"/>
      <c r="EC2" s="773"/>
      <c r="ED2" s="773"/>
      <c r="EE2" s="773"/>
      <c r="EF2" s="773"/>
      <c r="EG2" s="773"/>
      <c r="EH2" s="774" t="s">
        <v>384</v>
      </c>
      <c r="EI2" s="774"/>
      <c r="EJ2" s="774"/>
      <c r="EK2" s="774"/>
      <c r="EL2" s="774"/>
      <c r="EM2" s="771" t="s">
        <v>385</v>
      </c>
      <c r="EN2" s="771"/>
      <c r="EO2" s="771" t="s">
        <v>386</v>
      </c>
      <c r="EP2" s="771"/>
      <c r="EQ2" s="771"/>
      <c r="ER2" s="771"/>
      <c r="ES2" s="771"/>
      <c r="ET2" s="771"/>
      <c r="EU2" s="771"/>
      <c r="EV2" s="771"/>
      <c r="EW2" s="771"/>
      <c r="EX2" s="771"/>
      <c r="EY2" s="771"/>
      <c r="EZ2" s="771"/>
      <c r="FA2" s="771"/>
      <c r="FB2" s="771" t="s">
        <v>387</v>
      </c>
      <c r="FC2" s="771"/>
      <c r="FD2" s="436" t="s">
        <v>388</v>
      </c>
      <c r="FE2" s="771" t="s">
        <v>389</v>
      </c>
      <c r="FF2" s="771"/>
      <c r="FG2" s="771"/>
      <c r="FH2" s="771"/>
      <c r="FI2" s="771"/>
      <c r="FJ2" s="771"/>
      <c r="FK2" s="772" t="s">
        <v>390</v>
      </c>
      <c r="FL2" s="772"/>
      <c r="FM2" s="772"/>
      <c r="FN2" s="772"/>
      <c r="FO2" s="773" t="s">
        <v>391</v>
      </c>
      <c r="FP2" s="773"/>
      <c r="FQ2" s="773"/>
      <c r="FR2" s="773" t="s">
        <v>392</v>
      </c>
      <c r="FS2" s="773"/>
      <c r="FT2" s="435" t="s">
        <v>393</v>
      </c>
      <c r="FU2" s="773" t="s">
        <v>394</v>
      </c>
      <c r="FV2" s="773"/>
      <c r="FW2" s="773" t="s">
        <v>395</v>
      </c>
      <c r="FX2" s="773"/>
      <c r="FY2" s="773" t="s">
        <v>396</v>
      </c>
      <c r="FZ2" s="773"/>
      <c r="GA2" s="773" t="s">
        <v>397</v>
      </c>
      <c r="GB2" s="773"/>
      <c r="GC2" s="773"/>
      <c r="GD2" s="773"/>
      <c r="GE2" s="773"/>
      <c r="GF2" s="773"/>
      <c r="GG2" s="773"/>
      <c r="GH2" s="773"/>
      <c r="GI2" s="773" t="s">
        <v>398</v>
      </c>
      <c r="GJ2" s="773"/>
      <c r="GK2" s="773" t="s">
        <v>399</v>
      </c>
      <c r="GL2" s="773"/>
      <c r="GM2" s="773"/>
      <c r="GN2" s="773"/>
      <c r="GO2" s="773" t="s">
        <v>400</v>
      </c>
      <c r="GP2" s="773"/>
      <c r="GQ2" s="773"/>
      <c r="GR2" s="773"/>
      <c r="GS2" s="773"/>
      <c r="GT2" s="773"/>
      <c r="GU2" s="773" t="s">
        <v>401</v>
      </c>
      <c r="GV2" s="773"/>
      <c r="GW2" s="773"/>
      <c r="GX2" s="773"/>
      <c r="GY2" s="775"/>
      <c r="GZ2" s="435" t="s">
        <v>1041</v>
      </c>
      <c r="HA2" s="773" t="s">
        <v>537</v>
      </c>
      <c r="HB2" s="773"/>
      <c r="HC2" s="773"/>
      <c r="HD2" s="773"/>
      <c r="HE2" s="773"/>
      <c r="HF2" s="773"/>
      <c r="HG2" s="773"/>
      <c r="HH2" s="773"/>
      <c r="HI2" s="773"/>
      <c r="HJ2" s="773" t="s">
        <v>538</v>
      </c>
      <c r="HK2" s="773"/>
      <c r="HL2" s="773"/>
      <c r="HM2" s="773"/>
      <c r="HN2" s="773" t="s">
        <v>539</v>
      </c>
      <c r="HO2" s="773"/>
      <c r="HP2" s="773"/>
      <c r="HQ2" s="773"/>
      <c r="HR2" s="773"/>
      <c r="HS2" s="773"/>
      <c r="HT2" s="773"/>
      <c r="HU2" s="773" t="s">
        <v>284</v>
      </c>
      <c r="HV2" s="773"/>
      <c r="HW2" s="773"/>
      <c r="HX2" s="773"/>
      <c r="HY2" s="773"/>
      <c r="HZ2" s="435" t="s">
        <v>540</v>
      </c>
      <c r="IA2" s="435" t="s">
        <v>540</v>
      </c>
      <c r="IB2" s="773" t="s">
        <v>295</v>
      </c>
      <c r="IC2" s="773"/>
      <c r="ID2" s="773"/>
      <c r="IE2" s="773"/>
      <c r="IF2" s="773"/>
      <c r="IG2" s="773"/>
      <c r="IH2" s="435" t="s">
        <v>541</v>
      </c>
      <c r="II2" s="773" t="s">
        <v>300</v>
      </c>
      <c r="IJ2" s="773"/>
      <c r="IK2" s="773"/>
      <c r="IL2" s="773"/>
      <c r="IM2" s="773"/>
      <c r="IN2" s="773"/>
      <c r="IO2" s="773"/>
      <c r="IP2" s="773"/>
      <c r="IQ2" s="773" t="s">
        <v>542</v>
      </c>
      <c r="IR2" s="773"/>
      <c r="IS2" s="435" t="s">
        <v>312</v>
      </c>
      <c r="IY2" s="435" t="s">
        <v>1040</v>
      </c>
      <c r="JD2" s="773" t="s">
        <v>543</v>
      </c>
      <c r="JE2" s="773"/>
      <c r="JF2" s="773"/>
      <c r="JG2" s="773"/>
      <c r="JH2" s="773"/>
      <c r="JI2" s="773"/>
      <c r="JJ2" s="773"/>
      <c r="JK2" s="773"/>
      <c r="JL2" s="773"/>
      <c r="JM2" s="773"/>
      <c r="JN2" s="773"/>
      <c r="JO2" s="773"/>
      <c r="JP2" s="773"/>
      <c r="JQ2" s="773"/>
      <c r="JR2" s="773"/>
      <c r="JS2" s="773" t="s">
        <v>543</v>
      </c>
      <c r="JT2" s="773"/>
      <c r="JU2" s="773"/>
      <c r="JV2" s="773"/>
      <c r="JW2" s="773"/>
      <c r="JX2" s="773"/>
      <c r="JY2" s="773"/>
      <c r="JZ2" s="773"/>
      <c r="KC2" s="3"/>
      <c r="KD2" s="3"/>
      <c r="KE2" s="3"/>
    </row>
    <row r="3" spans="1:291" s="7" customFormat="1" ht="63">
      <c r="A3" s="11"/>
      <c r="B3" s="8" t="s">
        <v>2</v>
      </c>
      <c r="C3" s="7" t="s">
        <v>639</v>
      </c>
      <c r="D3" s="9" t="s">
        <v>640</v>
      </c>
      <c r="E3" s="9" t="s">
        <v>641</v>
      </c>
      <c r="F3" s="9" t="s">
        <v>642</v>
      </c>
      <c r="G3" s="9" t="s">
        <v>643</v>
      </c>
      <c r="H3" s="9" t="s">
        <v>644</v>
      </c>
      <c r="I3" s="9" t="s">
        <v>645</v>
      </c>
      <c r="J3" s="9" t="s">
        <v>646</v>
      </c>
      <c r="K3" s="9" t="s">
        <v>647</v>
      </c>
      <c r="L3" s="7" t="s">
        <v>648</v>
      </c>
      <c r="M3" s="7" t="s">
        <v>649</v>
      </c>
      <c r="N3" s="9" t="s">
        <v>19</v>
      </c>
      <c r="O3" s="9" t="s">
        <v>20</v>
      </c>
      <c r="P3" s="9" t="s">
        <v>650</v>
      </c>
      <c r="Q3" s="7" t="s">
        <v>651</v>
      </c>
      <c r="R3" s="9" t="s">
        <v>652</v>
      </c>
      <c r="S3" s="9" t="s">
        <v>653</v>
      </c>
      <c r="T3" s="7" t="s">
        <v>654</v>
      </c>
      <c r="U3" s="7" t="s">
        <v>655</v>
      </c>
      <c r="V3" s="7" t="s">
        <v>656</v>
      </c>
      <c r="W3" s="10" t="s">
        <v>657</v>
      </c>
      <c r="X3" s="7" t="s">
        <v>658</v>
      </c>
      <c r="Y3" s="7" t="s">
        <v>411</v>
      </c>
      <c r="Z3" s="7" t="s">
        <v>412</v>
      </c>
      <c r="AA3" s="7" t="s">
        <v>659</v>
      </c>
      <c r="AB3" s="7" t="s">
        <v>660</v>
      </c>
      <c r="AC3" s="7" t="s">
        <v>661</v>
      </c>
      <c r="AD3" s="7" t="s">
        <v>662</v>
      </c>
      <c r="AE3" s="7" t="s">
        <v>663</v>
      </c>
      <c r="AF3" s="7" t="s">
        <v>416</v>
      </c>
      <c r="AG3" s="7" t="s">
        <v>664</v>
      </c>
      <c r="AH3" s="7" t="s">
        <v>665</v>
      </c>
      <c r="AI3" s="7" t="s">
        <v>419</v>
      </c>
      <c r="AJ3" s="7" t="s">
        <v>666</v>
      </c>
      <c r="AK3" s="7" t="s">
        <v>421</v>
      </c>
      <c r="AL3" s="7" t="s">
        <v>667</v>
      </c>
      <c r="AM3" s="11" t="s">
        <v>423</v>
      </c>
      <c r="AN3" s="11" t="s">
        <v>668</v>
      </c>
      <c r="AO3" s="11" t="s">
        <v>669</v>
      </c>
      <c r="AP3" s="11" t="s">
        <v>426</v>
      </c>
      <c r="AQ3" s="11" t="s">
        <v>670</v>
      </c>
      <c r="AR3" s="11" t="s">
        <v>614</v>
      </c>
      <c r="AS3" s="7" t="s">
        <v>671</v>
      </c>
      <c r="AT3" s="7" t="s">
        <v>672</v>
      </c>
      <c r="AU3" s="7" t="s">
        <v>673</v>
      </c>
      <c r="AV3" s="7" t="s">
        <v>674</v>
      </c>
      <c r="AW3" s="7" t="s">
        <v>675</v>
      </c>
      <c r="AX3" s="7" t="s">
        <v>676</v>
      </c>
      <c r="AY3" s="7" t="s">
        <v>677</v>
      </c>
      <c r="AZ3" s="7" t="s">
        <v>678</v>
      </c>
      <c r="BA3" s="7" t="s">
        <v>679</v>
      </c>
      <c r="BB3" s="7" t="s">
        <v>680</v>
      </c>
      <c r="BC3" s="7" t="s">
        <v>681</v>
      </c>
      <c r="BD3" s="7" t="s">
        <v>682</v>
      </c>
      <c r="BE3" s="7" t="s">
        <v>683</v>
      </c>
      <c r="BF3" s="7" t="s">
        <v>684</v>
      </c>
      <c r="BG3" s="7" t="s">
        <v>685</v>
      </c>
      <c r="BH3" s="7" t="s">
        <v>686</v>
      </c>
      <c r="BI3" s="7" t="s">
        <v>687</v>
      </c>
      <c r="BJ3" s="7" t="s">
        <v>688</v>
      </c>
      <c r="BK3" s="7" t="s">
        <v>689</v>
      </c>
      <c r="BL3" s="7" t="s">
        <v>81</v>
      </c>
      <c r="BM3" s="7" t="s">
        <v>82</v>
      </c>
      <c r="BN3" s="7" t="s">
        <v>83</v>
      </c>
      <c r="BO3" s="7" t="s">
        <v>84</v>
      </c>
      <c r="BQ3" s="7" t="s">
        <v>690</v>
      </c>
      <c r="BR3" s="7" t="s">
        <v>691</v>
      </c>
      <c r="BS3" s="7" t="s">
        <v>692</v>
      </c>
      <c r="BT3" s="7" t="s">
        <v>693</v>
      </c>
      <c r="BU3" s="7" t="s">
        <v>694</v>
      </c>
      <c r="BV3" s="7" t="s">
        <v>695</v>
      </c>
      <c r="BW3" s="7" t="s">
        <v>696</v>
      </c>
      <c r="BX3" s="7" t="s">
        <v>697</v>
      </c>
      <c r="BY3" s="7" t="s">
        <v>698</v>
      </c>
      <c r="BZ3" s="7" t="s">
        <v>98</v>
      </c>
      <c r="CA3" s="7" t="s">
        <v>99</v>
      </c>
      <c r="CB3" s="7" t="s">
        <v>699</v>
      </c>
      <c r="CC3" s="7" t="s">
        <v>700</v>
      </c>
      <c r="CD3" s="7" t="s">
        <v>701</v>
      </c>
      <c r="CE3" s="7" t="s">
        <v>702</v>
      </c>
      <c r="CF3" s="7" t="s">
        <v>703</v>
      </c>
      <c r="CG3" s="7" t="s">
        <v>704</v>
      </c>
      <c r="CH3" s="7" t="s">
        <v>705</v>
      </c>
      <c r="CI3" s="7" t="s">
        <v>706</v>
      </c>
      <c r="CJ3" s="7" t="s">
        <v>707</v>
      </c>
      <c r="CK3" s="7" t="s">
        <v>708</v>
      </c>
      <c r="CL3" s="7" t="s">
        <v>709</v>
      </c>
      <c r="CM3" s="7" t="s">
        <v>710</v>
      </c>
      <c r="CN3" s="7" t="s">
        <v>711</v>
      </c>
      <c r="CO3" s="7" t="s">
        <v>712</v>
      </c>
      <c r="CP3" s="7" t="s">
        <v>713</v>
      </c>
      <c r="CQ3" s="7" t="s">
        <v>714</v>
      </c>
      <c r="CR3" s="7" t="s">
        <v>715</v>
      </c>
      <c r="CS3" s="7" t="s">
        <v>716</v>
      </c>
      <c r="CT3" s="7" t="s">
        <v>717</v>
      </c>
      <c r="CU3" s="7" t="s">
        <v>718</v>
      </c>
      <c r="CV3" s="7" t="s">
        <v>719</v>
      </c>
      <c r="CW3" s="7" t="s">
        <v>720</v>
      </c>
      <c r="CX3" s="7" t="s">
        <v>721</v>
      </c>
      <c r="CY3" s="7" t="s">
        <v>722</v>
      </c>
      <c r="CZ3" s="7" t="s">
        <v>450</v>
      </c>
      <c r="DA3" s="7" t="s">
        <v>723</v>
      </c>
      <c r="DB3" s="7" t="s">
        <v>724</v>
      </c>
      <c r="DC3" s="7" t="s">
        <v>725</v>
      </c>
      <c r="DD3" s="7" t="s">
        <v>726</v>
      </c>
      <c r="DE3" s="9" t="s">
        <v>727</v>
      </c>
      <c r="DF3" s="9" t="s">
        <v>728</v>
      </c>
      <c r="DG3" s="9" t="s">
        <v>729</v>
      </c>
      <c r="DH3" s="7" t="s">
        <v>730</v>
      </c>
      <c r="DI3" s="7" t="s">
        <v>731</v>
      </c>
      <c r="DJ3" s="7" t="s">
        <v>732</v>
      </c>
      <c r="DK3" s="218" t="s">
        <v>733</v>
      </c>
      <c r="DL3" s="218" t="s">
        <v>734</v>
      </c>
      <c r="DM3" s="218" t="s">
        <v>735</v>
      </c>
      <c r="DN3" s="218" t="s">
        <v>736</v>
      </c>
      <c r="DO3" s="7" t="s">
        <v>737</v>
      </c>
      <c r="DP3" s="7" t="s">
        <v>738</v>
      </c>
      <c r="DQ3" s="7" t="s">
        <v>739</v>
      </c>
      <c r="DR3" s="7" t="s">
        <v>740</v>
      </c>
      <c r="DS3" s="7" t="s">
        <v>741</v>
      </c>
      <c r="DT3" s="7" t="s">
        <v>742</v>
      </c>
      <c r="DU3" s="7" t="s">
        <v>743</v>
      </c>
      <c r="DV3" s="7" t="s">
        <v>153</v>
      </c>
      <c r="DW3" s="7" t="s">
        <v>154</v>
      </c>
      <c r="DX3" s="7" t="s">
        <v>467</v>
      </c>
      <c r="DY3" s="12" t="s">
        <v>468</v>
      </c>
      <c r="DZ3" s="12" t="s">
        <v>469</v>
      </c>
      <c r="EA3" s="7" t="s">
        <v>744</v>
      </c>
      <c r="EB3" s="7" t="s">
        <v>745</v>
      </c>
      <c r="EC3" s="7" t="s">
        <v>746</v>
      </c>
      <c r="ED3" s="7" t="s">
        <v>747</v>
      </c>
      <c r="EE3" s="7" t="s">
        <v>748</v>
      </c>
      <c r="EF3" s="7" t="s">
        <v>749</v>
      </c>
      <c r="EG3" s="7" t="s">
        <v>750</v>
      </c>
      <c r="EH3" s="7" t="s">
        <v>751</v>
      </c>
      <c r="EI3" s="7" t="s">
        <v>752</v>
      </c>
      <c r="EJ3" s="7" t="s">
        <v>753</v>
      </c>
      <c r="EK3" s="7" t="s">
        <v>754</v>
      </c>
      <c r="EL3" s="7" t="s">
        <v>755</v>
      </c>
      <c r="EM3" s="7" t="s">
        <v>477</v>
      </c>
      <c r="EN3" s="7" t="s">
        <v>176</v>
      </c>
      <c r="EO3" s="7" t="s">
        <v>178</v>
      </c>
      <c r="EP3" s="7" t="s">
        <v>756</v>
      </c>
      <c r="EQ3" s="13" t="s">
        <v>757</v>
      </c>
      <c r="ER3" s="7" t="s">
        <v>480</v>
      </c>
      <c r="ES3" s="7" t="s">
        <v>758</v>
      </c>
      <c r="ET3" s="11" t="s">
        <v>759</v>
      </c>
      <c r="EU3" s="11" t="s">
        <v>760</v>
      </c>
      <c r="EV3" s="7" t="s">
        <v>761</v>
      </c>
      <c r="EW3" s="7" t="s">
        <v>762</v>
      </c>
      <c r="EX3" s="7" t="s">
        <v>763</v>
      </c>
      <c r="EY3" s="14" t="s">
        <v>764</v>
      </c>
      <c r="EZ3" s="15" t="s">
        <v>765</v>
      </c>
      <c r="FA3" s="15" t="s">
        <v>766</v>
      </c>
      <c r="FB3" s="15" t="s">
        <v>767</v>
      </c>
      <c r="FC3" s="16" t="s">
        <v>768</v>
      </c>
      <c r="FD3" s="9" t="s">
        <v>769</v>
      </c>
      <c r="FE3" s="9" t="s">
        <v>770</v>
      </c>
      <c r="FF3" s="9" t="s">
        <v>771</v>
      </c>
      <c r="FG3" s="9" t="s">
        <v>772</v>
      </c>
      <c r="FH3" s="9" t="s">
        <v>773</v>
      </c>
      <c r="FI3" s="9" t="s">
        <v>774</v>
      </c>
      <c r="FJ3" s="9" t="s">
        <v>775</v>
      </c>
      <c r="FK3" s="9" t="s">
        <v>776</v>
      </c>
      <c r="FL3" s="9" t="s">
        <v>777</v>
      </c>
      <c r="FM3" s="9" t="s">
        <v>778</v>
      </c>
      <c r="FN3" s="9" t="s">
        <v>779</v>
      </c>
      <c r="FO3" s="9" t="s">
        <v>780</v>
      </c>
      <c r="FP3" s="9" t="s">
        <v>213</v>
      </c>
      <c r="FQ3" s="9" t="s">
        <v>781</v>
      </c>
      <c r="FR3" s="9" t="s">
        <v>782</v>
      </c>
      <c r="FS3" s="9" t="s">
        <v>217</v>
      </c>
      <c r="FT3" s="9" t="s">
        <v>218</v>
      </c>
      <c r="FU3" s="9" t="s">
        <v>783</v>
      </c>
      <c r="FV3" s="9" t="s">
        <v>220</v>
      </c>
      <c r="FW3" s="9" t="s">
        <v>221</v>
      </c>
      <c r="FX3" s="9" t="s">
        <v>784</v>
      </c>
      <c r="FY3" s="9" t="s">
        <v>785</v>
      </c>
      <c r="FZ3" s="9" t="s">
        <v>786</v>
      </c>
      <c r="GA3" s="9" t="s">
        <v>787</v>
      </c>
      <c r="GB3" s="9" t="s">
        <v>788</v>
      </c>
      <c r="GC3" s="7" t="s">
        <v>789</v>
      </c>
      <c r="GD3" s="7" t="s">
        <v>790</v>
      </c>
      <c r="GE3" s="7" t="s">
        <v>791</v>
      </c>
      <c r="GF3" s="7" t="s">
        <v>792</v>
      </c>
      <c r="GG3" s="7" t="s">
        <v>789</v>
      </c>
      <c r="GH3" s="7" t="s">
        <v>790</v>
      </c>
      <c r="GI3" s="7" t="s">
        <v>791</v>
      </c>
      <c r="GJ3" s="7" t="s">
        <v>793</v>
      </c>
      <c r="GK3" s="7" t="s">
        <v>794</v>
      </c>
      <c r="GL3" s="7" t="s">
        <v>795</v>
      </c>
      <c r="GM3" s="7" t="s">
        <v>796</v>
      </c>
      <c r="GN3" s="7" t="s">
        <v>797</v>
      </c>
      <c r="GO3" s="7" t="s">
        <v>798</v>
      </c>
      <c r="GP3" s="7" t="s">
        <v>799</v>
      </c>
      <c r="GQ3" s="7" t="s">
        <v>800</v>
      </c>
      <c r="GR3" s="7" t="s">
        <v>801</v>
      </c>
      <c r="GS3" s="7" t="s">
        <v>802</v>
      </c>
      <c r="GT3" s="7" t="s">
        <v>612</v>
      </c>
      <c r="GU3" s="7" t="s">
        <v>803</v>
      </c>
      <c r="GV3" s="7" t="s">
        <v>523</v>
      </c>
      <c r="GW3" s="17" t="s">
        <v>524</v>
      </c>
      <c r="GX3" s="7" t="s">
        <v>804</v>
      </c>
      <c r="GY3" s="7" t="s">
        <v>805</v>
      </c>
      <c r="GZ3" s="18" t="s">
        <v>806</v>
      </c>
      <c r="HA3" s="7" t="s">
        <v>613</v>
      </c>
      <c r="HB3" s="7" t="s">
        <v>832</v>
      </c>
      <c r="HC3" s="7" t="s">
        <v>833</v>
      </c>
      <c r="HD3" s="7" t="s">
        <v>544</v>
      </c>
      <c r="HE3" s="7" t="s">
        <v>545</v>
      </c>
      <c r="HF3" s="7" t="s">
        <v>834</v>
      </c>
      <c r="HG3" s="7" t="s">
        <v>835</v>
      </c>
      <c r="HH3" s="11" t="s">
        <v>836</v>
      </c>
      <c r="HI3" s="11" t="s">
        <v>837</v>
      </c>
      <c r="HJ3" s="117" t="s">
        <v>838</v>
      </c>
      <c r="HK3" s="117" t="s">
        <v>839</v>
      </c>
      <c r="HL3" s="117" t="s">
        <v>840</v>
      </c>
      <c r="HM3" s="9" t="s">
        <v>841</v>
      </c>
      <c r="HN3" s="7" t="s">
        <v>842</v>
      </c>
      <c r="HO3" s="7" t="s">
        <v>843</v>
      </c>
      <c r="HP3" s="7" t="s">
        <v>844</v>
      </c>
      <c r="HQ3" s="7" t="s">
        <v>845</v>
      </c>
      <c r="HR3" s="7" t="s">
        <v>846</v>
      </c>
      <c r="HS3" s="7" t="s">
        <v>847</v>
      </c>
      <c r="HT3" s="7" t="s">
        <v>848</v>
      </c>
      <c r="HU3" s="118" t="s">
        <v>849</v>
      </c>
      <c r="HV3" s="7" t="s">
        <v>850</v>
      </c>
      <c r="HW3" s="7" t="s">
        <v>851</v>
      </c>
      <c r="HX3" s="7" t="s">
        <v>852</v>
      </c>
      <c r="HY3" s="7" t="s">
        <v>559</v>
      </c>
      <c r="HZ3" s="7" t="s">
        <v>367</v>
      </c>
      <c r="IA3" s="7" t="s">
        <v>560</v>
      </c>
      <c r="IB3" s="7" t="s">
        <v>561</v>
      </c>
      <c r="IC3" s="7" t="s">
        <v>853</v>
      </c>
      <c r="ID3" s="7" t="s">
        <v>854</v>
      </c>
      <c r="IE3" s="7" t="s">
        <v>855</v>
      </c>
      <c r="IF3" s="7" t="s">
        <v>856</v>
      </c>
      <c r="IG3" s="7" t="s">
        <v>857</v>
      </c>
      <c r="IH3" s="7" t="s">
        <v>858</v>
      </c>
      <c r="IK3" s="7" t="s">
        <v>859</v>
      </c>
      <c r="IL3" s="7" t="s">
        <v>860</v>
      </c>
      <c r="IM3" s="7" t="s">
        <v>861</v>
      </c>
      <c r="IN3" s="7" t="s">
        <v>862</v>
      </c>
      <c r="IO3" s="7" t="s">
        <v>863</v>
      </c>
      <c r="IP3" s="7" t="s">
        <v>864</v>
      </c>
      <c r="IQ3" s="7" t="s">
        <v>865</v>
      </c>
      <c r="IR3" s="7" t="s">
        <v>866</v>
      </c>
      <c r="IS3" s="7" t="s">
        <v>867</v>
      </c>
      <c r="IT3" s="7" t="s">
        <v>868</v>
      </c>
      <c r="IU3" s="7" t="s">
        <v>869</v>
      </c>
      <c r="IW3" s="7" t="s">
        <v>870</v>
      </c>
      <c r="IY3" s="7" t="s">
        <v>871</v>
      </c>
      <c r="IZ3" s="7" t="s">
        <v>872</v>
      </c>
      <c r="JA3" s="7" t="s">
        <v>873</v>
      </c>
      <c r="JB3" s="7" t="s">
        <v>580</v>
      </c>
      <c r="JC3" s="7" t="s">
        <v>581</v>
      </c>
      <c r="JD3" s="7" t="s">
        <v>874</v>
      </c>
      <c r="JE3" s="7" t="s">
        <v>875</v>
      </c>
      <c r="JF3" s="7" t="s">
        <v>876</v>
      </c>
      <c r="JG3" s="7" t="s">
        <v>877</v>
      </c>
      <c r="JH3" s="7" t="s">
        <v>584</v>
      </c>
      <c r="JI3" s="7" t="s">
        <v>610</v>
      </c>
      <c r="JJ3" s="7" t="s">
        <v>585</v>
      </c>
      <c r="JK3" s="7" t="s">
        <v>586</v>
      </c>
      <c r="JL3" s="7" t="s">
        <v>587</v>
      </c>
      <c r="JM3" s="7" t="s">
        <v>588</v>
      </c>
      <c r="JN3" s="7" t="s">
        <v>589</v>
      </c>
      <c r="JO3" s="7" t="s">
        <v>590</v>
      </c>
      <c r="JP3" s="7" t="s">
        <v>878</v>
      </c>
      <c r="JQ3" s="7" t="s">
        <v>879</v>
      </c>
      <c r="JR3" s="7" t="s">
        <v>593</v>
      </c>
      <c r="JS3" s="7" t="s">
        <v>880</v>
      </c>
      <c r="JT3" s="7" t="s">
        <v>881</v>
      </c>
      <c r="JU3" s="7" t="s">
        <v>882</v>
      </c>
      <c r="JV3" s="7" t="s">
        <v>883</v>
      </c>
      <c r="JW3" s="7" t="s">
        <v>598</v>
      </c>
      <c r="JX3" s="7" t="s">
        <v>599</v>
      </c>
      <c r="JY3" s="7" t="s">
        <v>600</v>
      </c>
      <c r="JZ3" s="7" t="s">
        <v>601</v>
      </c>
      <c r="KA3" s="7" t="s">
        <v>602</v>
      </c>
      <c r="KB3" s="7" t="s">
        <v>603</v>
      </c>
      <c r="KC3" s="7" t="s">
        <v>604</v>
      </c>
      <c r="KD3" s="7" t="s">
        <v>605</v>
      </c>
      <c r="KE3" s="7" t="s">
        <v>884</v>
      </c>
    </row>
    <row r="4" spans="1:291" s="435" customFormat="1" ht="63">
      <c r="B4" s="8" t="s">
        <v>2</v>
      </c>
      <c r="C4" s="435" t="s">
        <v>639</v>
      </c>
      <c r="D4" s="442" t="s">
        <v>640</v>
      </c>
      <c r="E4" s="632" t="s">
        <v>641</v>
      </c>
      <c r="F4" s="632" t="s">
        <v>642</v>
      </c>
      <c r="G4" s="442" t="s">
        <v>643</v>
      </c>
      <c r="H4" s="442" t="s">
        <v>1039</v>
      </c>
      <c r="I4" s="442" t="s">
        <v>645</v>
      </c>
      <c r="J4" s="442" t="s">
        <v>646</v>
      </c>
      <c r="K4" s="442" t="s">
        <v>647</v>
      </c>
      <c r="L4" s="435" t="s">
        <v>648</v>
      </c>
      <c r="M4" s="435" t="s">
        <v>649</v>
      </c>
      <c r="N4" s="442" t="s">
        <v>19</v>
      </c>
      <c r="O4" s="442" t="s">
        <v>20</v>
      </c>
      <c r="P4" s="442" t="s">
        <v>650</v>
      </c>
      <c r="Q4" s="440" t="s">
        <v>651</v>
      </c>
      <c r="R4" s="445" t="s">
        <v>652</v>
      </c>
      <c r="S4" s="442" t="s">
        <v>1042</v>
      </c>
      <c r="T4" s="440" t="s">
        <v>654</v>
      </c>
      <c r="U4" s="435" t="s">
        <v>655</v>
      </c>
      <c r="V4" s="435" t="s">
        <v>656</v>
      </c>
      <c r="W4" s="633" t="s">
        <v>657</v>
      </c>
      <c r="X4" s="435" t="s">
        <v>658</v>
      </c>
      <c r="Y4" s="435" t="s">
        <v>411</v>
      </c>
      <c r="Z4" s="435" t="s">
        <v>412</v>
      </c>
      <c r="AA4" s="435" t="s">
        <v>659</v>
      </c>
      <c r="AB4" s="435" t="s">
        <v>660</v>
      </c>
      <c r="AC4" s="435" t="s">
        <v>1043</v>
      </c>
      <c r="AD4" s="435" t="s">
        <v>662</v>
      </c>
      <c r="AE4" s="435" t="s">
        <v>1044</v>
      </c>
      <c r="AF4" s="435" t="s">
        <v>416</v>
      </c>
      <c r="AG4" s="435" t="s">
        <v>664</v>
      </c>
      <c r="AH4" s="435" t="s">
        <v>665</v>
      </c>
      <c r="AI4" s="435" t="s">
        <v>419</v>
      </c>
      <c r="AJ4" s="435" t="s">
        <v>666</v>
      </c>
      <c r="AK4" s="435" t="s">
        <v>1036</v>
      </c>
      <c r="AL4" s="435" t="s">
        <v>667</v>
      </c>
      <c r="AM4" s="444" t="s">
        <v>423</v>
      </c>
      <c r="AN4" s="444" t="s">
        <v>668</v>
      </c>
      <c r="AO4" s="444" t="s">
        <v>669</v>
      </c>
      <c r="AP4" s="444" t="s">
        <v>426</v>
      </c>
      <c r="AQ4" s="444" t="s">
        <v>670</v>
      </c>
      <c r="AR4" s="444" t="s">
        <v>1035</v>
      </c>
      <c r="AS4" s="435" t="s">
        <v>671</v>
      </c>
      <c r="AT4" s="435" t="s">
        <v>672</v>
      </c>
      <c r="AU4" s="435" t="s">
        <v>673</v>
      </c>
      <c r="AV4" s="435" t="s">
        <v>674</v>
      </c>
      <c r="AW4" s="435" t="s">
        <v>675</v>
      </c>
      <c r="AX4" s="435" t="s">
        <v>676</v>
      </c>
      <c r="AY4" s="435" t="s">
        <v>677</v>
      </c>
      <c r="AZ4" s="435" t="s">
        <v>678</v>
      </c>
      <c r="BA4" s="435" t="s">
        <v>679</v>
      </c>
      <c r="BB4" s="435" t="s">
        <v>680</v>
      </c>
      <c r="BC4" s="435" t="s">
        <v>1034</v>
      </c>
      <c r="BD4" s="435" t="s">
        <v>1033</v>
      </c>
      <c r="BE4" s="435" t="s">
        <v>683</v>
      </c>
      <c r="BF4" s="435" t="s">
        <v>684</v>
      </c>
      <c r="BG4" s="435" t="s">
        <v>685</v>
      </c>
      <c r="BH4" s="435" t="s">
        <v>686</v>
      </c>
      <c r="BI4" s="435" t="s">
        <v>687</v>
      </c>
      <c r="BJ4" s="435" t="s">
        <v>688</v>
      </c>
      <c r="BK4" s="435" t="s">
        <v>689</v>
      </c>
      <c r="BL4" s="435" t="s">
        <v>81</v>
      </c>
      <c r="BM4" s="435" t="s">
        <v>82</v>
      </c>
      <c r="BN4" s="435" t="s">
        <v>83</v>
      </c>
      <c r="BO4" s="435" t="s">
        <v>84</v>
      </c>
      <c r="BP4" s="435" t="s">
        <v>1032</v>
      </c>
      <c r="BQ4" s="435" t="s">
        <v>690</v>
      </c>
      <c r="BR4" s="435" t="s">
        <v>691</v>
      </c>
      <c r="BS4" s="435" t="s">
        <v>692</v>
      </c>
      <c r="BT4" s="435" t="s">
        <v>693</v>
      </c>
      <c r="BU4" s="435" t="s">
        <v>694</v>
      </c>
      <c r="BV4" s="435" t="s">
        <v>695</v>
      </c>
      <c r="BW4" s="435" t="s">
        <v>696</v>
      </c>
      <c r="BX4" s="435" t="s">
        <v>697</v>
      </c>
      <c r="BY4" s="435" t="s">
        <v>1030</v>
      </c>
      <c r="BZ4" s="435" t="s">
        <v>98</v>
      </c>
      <c r="CA4" s="435" t="s">
        <v>99</v>
      </c>
      <c r="CB4" s="435" t="s">
        <v>1029</v>
      </c>
      <c r="CC4" s="435" t="s">
        <v>700</v>
      </c>
      <c r="CD4" s="435" t="s">
        <v>701</v>
      </c>
      <c r="CE4" s="435" t="s">
        <v>702</v>
      </c>
      <c r="CF4" s="435" t="s">
        <v>703</v>
      </c>
      <c r="CG4" s="435" t="s">
        <v>1045</v>
      </c>
      <c r="CH4" s="435" t="s">
        <v>705</v>
      </c>
      <c r="CI4" s="435" t="s">
        <v>706</v>
      </c>
      <c r="CJ4" s="435" t="s">
        <v>707</v>
      </c>
      <c r="CK4" s="435" t="s">
        <v>1046</v>
      </c>
      <c r="CL4" s="435" t="s">
        <v>709</v>
      </c>
      <c r="CM4" s="435" t="s">
        <v>710</v>
      </c>
      <c r="CN4" s="435" t="s">
        <v>711</v>
      </c>
      <c r="CO4" s="435" t="s">
        <v>712</v>
      </c>
      <c r="CP4" s="435" t="s">
        <v>713</v>
      </c>
      <c r="CQ4" s="435" t="s">
        <v>714</v>
      </c>
      <c r="CR4" s="435" t="s">
        <v>715</v>
      </c>
      <c r="CS4" s="435" t="s">
        <v>716</v>
      </c>
      <c r="CT4" s="435" t="s">
        <v>717</v>
      </c>
      <c r="CU4" s="435" t="s">
        <v>718</v>
      </c>
      <c r="CV4" s="435" t="s">
        <v>719</v>
      </c>
      <c r="CW4" s="435" t="s">
        <v>720</v>
      </c>
      <c r="CX4" s="435" t="s">
        <v>721</v>
      </c>
      <c r="CY4" s="435" t="s">
        <v>722</v>
      </c>
      <c r="CZ4" s="435" t="s">
        <v>450</v>
      </c>
      <c r="DA4" s="435" t="s">
        <v>723</v>
      </c>
      <c r="DB4" s="435" t="s">
        <v>1047</v>
      </c>
      <c r="DC4" s="435" t="s">
        <v>725</v>
      </c>
      <c r="DD4" s="435" t="s">
        <v>726</v>
      </c>
      <c r="DE4" s="442" t="s">
        <v>1048</v>
      </c>
      <c r="DF4" s="442" t="s">
        <v>728</v>
      </c>
      <c r="DG4" s="442" t="s">
        <v>729</v>
      </c>
      <c r="DH4" s="435" t="s">
        <v>730</v>
      </c>
      <c r="DI4" s="435" t="s">
        <v>731</v>
      </c>
      <c r="DJ4" s="435" t="s">
        <v>732</v>
      </c>
      <c r="DK4" s="438" t="s">
        <v>733</v>
      </c>
      <c r="DL4" s="438" t="s">
        <v>734</v>
      </c>
      <c r="DM4" s="438" t="s">
        <v>735</v>
      </c>
      <c r="DN4" s="438" t="s">
        <v>736</v>
      </c>
      <c r="DO4" s="435" t="s">
        <v>737</v>
      </c>
      <c r="DP4" s="435" t="s">
        <v>738</v>
      </c>
      <c r="DQ4" s="435" t="s">
        <v>739</v>
      </c>
      <c r="DR4" s="435" t="s">
        <v>740</v>
      </c>
      <c r="DS4" s="435" t="s">
        <v>741</v>
      </c>
      <c r="DT4" s="435" t="s">
        <v>901</v>
      </c>
      <c r="DU4" s="435" t="s">
        <v>743</v>
      </c>
      <c r="DV4" s="435" t="s">
        <v>1028</v>
      </c>
      <c r="DW4" s="435" t="s">
        <v>154</v>
      </c>
      <c r="DX4" s="638" t="s">
        <v>1027</v>
      </c>
      <c r="DY4" s="443" t="s">
        <v>468</v>
      </c>
      <c r="DZ4" s="443" t="s">
        <v>469</v>
      </c>
      <c r="EA4" s="435" t="s">
        <v>744</v>
      </c>
      <c r="EB4" s="435" t="s">
        <v>745</v>
      </c>
      <c r="EC4" s="435" t="s">
        <v>746</v>
      </c>
      <c r="ED4" s="435" t="s">
        <v>747</v>
      </c>
      <c r="EE4" s="435" t="s">
        <v>748</v>
      </c>
      <c r="EF4" s="435" t="s">
        <v>749</v>
      </c>
      <c r="EG4" s="435" t="s">
        <v>750</v>
      </c>
      <c r="EH4" s="435" t="s">
        <v>751</v>
      </c>
      <c r="EI4" s="435" t="s">
        <v>752</v>
      </c>
      <c r="EJ4" s="435" t="s">
        <v>753</v>
      </c>
      <c r="EK4" s="435" t="s">
        <v>754</v>
      </c>
      <c r="EL4" s="435" t="s">
        <v>755</v>
      </c>
      <c r="EM4" s="435" t="s">
        <v>477</v>
      </c>
      <c r="EN4" s="435" t="s">
        <v>1026</v>
      </c>
      <c r="EO4" s="435" t="s">
        <v>1025</v>
      </c>
      <c r="EP4" s="435" t="s">
        <v>756</v>
      </c>
      <c r="EQ4" s="436" t="s">
        <v>757</v>
      </c>
      <c r="ER4" s="435" t="s">
        <v>480</v>
      </c>
      <c r="ES4" s="435" t="s">
        <v>758</v>
      </c>
      <c r="ET4" s="444" t="s">
        <v>759</v>
      </c>
      <c r="EU4" s="444" t="s">
        <v>760</v>
      </c>
      <c r="EV4" s="435" t="s">
        <v>761</v>
      </c>
      <c r="EW4" s="435" t="s">
        <v>762</v>
      </c>
      <c r="EX4" s="440" t="s">
        <v>763</v>
      </c>
      <c r="EY4" s="439" t="s">
        <v>764</v>
      </c>
      <c r="EZ4" s="445" t="s">
        <v>765</v>
      </c>
      <c r="FA4" s="445" t="s">
        <v>766</v>
      </c>
      <c r="FB4" s="445" t="s">
        <v>767</v>
      </c>
      <c r="FC4" s="632" t="s">
        <v>768</v>
      </c>
      <c r="FD4" s="442" t="s">
        <v>769</v>
      </c>
      <c r="FE4" s="442" t="s">
        <v>770</v>
      </c>
      <c r="FF4" s="442" t="s">
        <v>771</v>
      </c>
      <c r="FG4" s="442" t="s">
        <v>772</v>
      </c>
      <c r="FH4" s="442" t="s">
        <v>773</v>
      </c>
      <c r="FI4" s="442" t="s">
        <v>774</v>
      </c>
      <c r="FJ4" s="442" t="s">
        <v>775</v>
      </c>
      <c r="FK4" s="442" t="s">
        <v>776</v>
      </c>
      <c r="FL4" s="442" t="s">
        <v>777</v>
      </c>
      <c r="FM4" s="442" t="s">
        <v>778</v>
      </c>
      <c r="FN4" s="442" t="s">
        <v>779</v>
      </c>
      <c r="FO4" s="442" t="s">
        <v>780</v>
      </c>
      <c r="FP4" s="442" t="s">
        <v>213</v>
      </c>
      <c r="FQ4" s="442" t="s">
        <v>781</v>
      </c>
      <c r="FR4" s="442" t="s">
        <v>782</v>
      </c>
      <c r="FS4" s="442" t="s">
        <v>217</v>
      </c>
      <c r="FT4" s="442" t="s">
        <v>218</v>
      </c>
      <c r="FU4" s="442" t="s">
        <v>783</v>
      </c>
      <c r="FV4" s="442" t="s">
        <v>220</v>
      </c>
      <c r="FW4" s="442" t="s">
        <v>1024</v>
      </c>
      <c r="FX4" s="442" t="s">
        <v>784</v>
      </c>
      <c r="FY4" s="442" t="s">
        <v>785</v>
      </c>
      <c r="FZ4" s="442" t="s">
        <v>786</v>
      </c>
      <c r="GA4" s="442" t="s">
        <v>787</v>
      </c>
      <c r="GB4" s="442" t="s">
        <v>788</v>
      </c>
      <c r="GC4" s="435" t="s">
        <v>789</v>
      </c>
      <c r="GD4" s="435" t="s">
        <v>790</v>
      </c>
      <c r="GE4" s="435" t="s">
        <v>791</v>
      </c>
      <c r="GF4" s="435" t="s">
        <v>792</v>
      </c>
      <c r="GG4" s="435" t="s">
        <v>789</v>
      </c>
      <c r="GH4" s="435" t="s">
        <v>790</v>
      </c>
      <c r="GI4" s="435" t="s">
        <v>791</v>
      </c>
      <c r="GJ4" s="435" t="s">
        <v>793</v>
      </c>
      <c r="GK4" s="435" t="s">
        <v>794</v>
      </c>
      <c r="GL4" s="435" t="s">
        <v>795</v>
      </c>
      <c r="GM4" s="435" t="s">
        <v>796</v>
      </c>
      <c r="GN4" s="435" t="s">
        <v>797</v>
      </c>
      <c r="GO4" s="435" t="s">
        <v>798</v>
      </c>
      <c r="GP4" s="435" t="s">
        <v>799</v>
      </c>
      <c r="GQ4" s="435" t="s">
        <v>800</v>
      </c>
      <c r="GR4" s="435" t="s">
        <v>801</v>
      </c>
      <c r="GS4" s="435" t="s">
        <v>802</v>
      </c>
      <c r="GT4" s="435" t="s">
        <v>612</v>
      </c>
      <c r="GU4" s="435" t="s">
        <v>803</v>
      </c>
      <c r="GV4" s="435" t="s">
        <v>523</v>
      </c>
      <c r="GW4" s="631" t="s">
        <v>524</v>
      </c>
      <c r="GX4" s="435" t="s">
        <v>804</v>
      </c>
      <c r="GY4" s="435" t="s">
        <v>805</v>
      </c>
      <c r="GZ4" s="437" t="s">
        <v>806</v>
      </c>
      <c r="HA4" s="435" t="s">
        <v>1049</v>
      </c>
      <c r="HB4" s="439" t="s">
        <v>832</v>
      </c>
      <c r="HC4" s="439" t="s">
        <v>833</v>
      </c>
      <c r="HD4" s="435" t="s">
        <v>544</v>
      </c>
      <c r="HE4" s="435" t="s">
        <v>545</v>
      </c>
      <c r="HF4" s="435" t="s">
        <v>834</v>
      </c>
      <c r="HG4" s="435" t="s">
        <v>835</v>
      </c>
      <c r="HH4" s="444" t="s">
        <v>836</v>
      </c>
      <c r="HI4" s="444" t="s">
        <v>837</v>
      </c>
      <c r="HJ4" s="441" t="s">
        <v>838</v>
      </c>
      <c r="HK4" s="441" t="s">
        <v>839</v>
      </c>
      <c r="HL4" s="441" t="s">
        <v>840</v>
      </c>
      <c r="HM4" s="442" t="s">
        <v>841</v>
      </c>
      <c r="HN4" s="440" t="s">
        <v>842</v>
      </c>
      <c r="HO4" s="440" t="s">
        <v>843</v>
      </c>
      <c r="HP4" s="435" t="s">
        <v>844</v>
      </c>
      <c r="HQ4" s="440" t="s">
        <v>845</v>
      </c>
      <c r="HR4" s="435" t="s">
        <v>846</v>
      </c>
      <c r="HS4" s="435" t="s">
        <v>847</v>
      </c>
      <c r="HT4" s="435" t="s">
        <v>848</v>
      </c>
      <c r="HU4" s="442" t="s">
        <v>849</v>
      </c>
      <c r="HV4" s="435" t="s">
        <v>850</v>
      </c>
      <c r="HW4" s="435" t="s">
        <v>851</v>
      </c>
      <c r="HX4" s="435" t="s">
        <v>852</v>
      </c>
      <c r="HY4" s="435" t="s">
        <v>559</v>
      </c>
      <c r="HZ4" s="435" t="s">
        <v>367</v>
      </c>
      <c r="IA4" s="435" t="s">
        <v>560</v>
      </c>
      <c r="IB4" s="435" t="s">
        <v>561</v>
      </c>
      <c r="IC4" s="435" t="s">
        <v>853</v>
      </c>
      <c r="ID4" s="435" t="s">
        <v>854</v>
      </c>
      <c r="IE4" s="435" t="s">
        <v>855</v>
      </c>
      <c r="IF4" s="435" t="s">
        <v>856</v>
      </c>
      <c r="IG4" s="435" t="s">
        <v>857</v>
      </c>
      <c r="IH4" s="435" t="s">
        <v>858</v>
      </c>
      <c r="II4" s="435" t="s">
        <v>1050</v>
      </c>
      <c r="IJ4" s="435" t="s">
        <v>1023</v>
      </c>
      <c r="IK4" s="435" t="s">
        <v>859</v>
      </c>
      <c r="IL4" s="435" t="s">
        <v>860</v>
      </c>
      <c r="IM4" s="435" t="s">
        <v>861</v>
      </c>
      <c r="IN4" s="435" t="s">
        <v>862</v>
      </c>
      <c r="IO4" s="435" t="s">
        <v>863</v>
      </c>
      <c r="IP4" s="435" t="s">
        <v>864</v>
      </c>
      <c r="IQ4" s="435" t="s">
        <v>865</v>
      </c>
      <c r="IR4" s="435" t="s">
        <v>866</v>
      </c>
      <c r="IS4" s="435" t="s">
        <v>867</v>
      </c>
      <c r="IT4" s="435" t="s">
        <v>868</v>
      </c>
      <c r="IU4" s="435" t="s">
        <v>869</v>
      </c>
      <c r="IV4" s="435" t="s">
        <v>1022</v>
      </c>
      <c r="IW4" s="435" t="s">
        <v>870</v>
      </c>
      <c r="IX4" s="435" t="s">
        <v>1021</v>
      </c>
      <c r="IY4" s="435" t="s">
        <v>1020</v>
      </c>
      <c r="IZ4" s="435" t="s">
        <v>872</v>
      </c>
      <c r="JA4" s="435" t="s">
        <v>873</v>
      </c>
      <c r="JB4" s="435" t="s">
        <v>580</v>
      </c>
      <c r="JC4" s="435" t="s">
        <v>581</v>
      </c>
      <c r="JD4" s="435" t="s">
        <v>874</v>
      </c>
      <c r="JE4" s="435" t="s">
        <v>875</v>
      </c>
      <c r="JF4" s="435" t="s">
        <v>876</v>
      </c>
      <c r="JG4" s="435" t="s">
        <v>877</v>
      </c>
      <c r="JH4" s="435" t="s">
        <v>584</v>
      </c>
      <c r="JI4" s="435" t="s">
        <v>610</v>
      </c>
      <c r="JJ4" s="435" t="s">
        <v>585</v>
      </c>
      <c r="JK4" s="435" t="s">
        <v>586</v>
      </c>
      <c r="JL4" s="435" t="s">
        <v>587</v>
      </c>
      <c r="JM4" s="435" t="s">
        <v>588</v>
      </c>
      <c r="JN4" s="435" t="s">
        <v>589</v>
      </c>
      <c r="JO4" s="435" t="s">
        <v>590</v>
      </c>
      <c r="JP4" s="435" t="s">
        <v>878</v>
      </c>
      <c r="JQ4" s="435" t="s">
        <v>879</v>
      </c>
      <c r="JR4" s="435" t="s">
        <v>593</v>
      </c>
      <c r="JS4" s="435" t="s">
        <v>880</v>
      </c>
      <c r="JT4" s="435" t="s">
        <v>881</v>
      </c>
      <c r="JU4" s="435" t="s">
        <v>882</v>
      </c>
      <c r="JV4" s="435" t="s">
        <v>883</v>
      </c>
      <c r="JW4" s="435" t="s">
        <v>598</v>
      </c>
      <c r="JX4" s="435" t="s">
        <v>599</v>
      </c>
      <c r="JY4" s="435" t="s">
        <v>600</v>
      </c>
      <c r="JZ4" s="435" t="s">
        <v>601</v>
      </c>
      <c r="KA4" s="435" t="s">
        <v>602</v>
      </c>
      <c r="KB4" s="435" t="s">
        <v>603</v>
      </c>
      <c r="KC4" s="435" t="s">
        <v>604</v>
      </c>
      <c r="KD4" s="435" t="s">
        <v>605</v>
      </c>
      <c r="KE4" s="435" t="s">
        <v>884</v>
      </c>
    </row>
    <row r="5" spans="1:291" s="7" customFormat="1" ht="13.5">
      <c r="A5" s="640"/>
      <c r="B5" s="8"/>
      <c r="C5" s="7" t="b">
        <f>AND(C3=C4)</f>
        <v>1</v>
      </c>
      <c r="D5" s="7" t="b">
        <f t="shared" ref="D5:BP5" si="0">AND(D3=D4)</f>
        <v>1</v>
      </c>
      <c r="E5" s="7" t="b">
        <f t="shared" si="0"/>
        <v>1</v>
      </c>
      <c r="F5" s="7" t="b">
        <f t="shared" si="0"/>
        <v>1</v>
      </c>
      <c r="G5" s="7" t="b">
        <f t="shared" si="0"/>
        <v>1</v>
      </c>
      <c r="H5" s="7" t="b">
        <f t="shared" si="0"/>
        <v>1</v>
      </c>
      <c r="I5" s="7" t="b">
        <f t="shared" si="0"/>
        <v>1</v>
      </c>
      <c r="J5" s="7" t="b">
        <f t="shared" si="0"/>
        <v>1</v>
      </c>
      <c r="K5" s="7" t="b">
        <f t="shared" si="0"/>
        <v>1</v>
      </c>
      <c r="L5" s="7" t="b">
        <f t="shared" si="0"/>
        <v>1</v>
      </c>
      <c r="M5" s="7" t="b">
        <f t="shared" si="0"/>
        <v>1</v>
      </c>
      <c r="N5" s="7" t="b">
        <f t="shared" si="0"/>
        <v>1</v>
      </c>
      <c r="O5" s="7" t="b">
        <f t="shared" si="0"/>
        <v>1</v>
      </c>
      <c r="P5" s="7" t="b">
        <f t="shared" si="0"/>
        <v>1</v>
      </c>
      <c r="Q5" s="7" t="b">
        <f t="shared" si="0"/>
        <v>1</v>
      </c>
      <c r="R5" s="7" t="b">
        <f t="shared" si="0"/>
        <v>1</v>
      </c>
      <c r="S5" s="7" t="b">
        <f t="shared" si="0"/>
        <v>1</v>
      </c>
      <c r="T5" s="7" t="b">
        <f t="shared" si="0"/>
        <v>1</v>
      </c>
      <c r="U5" s="7" t="b">
        <f t="shared" si="0"/>
        <v>1</v>
      </c>
      <c r="V5" s="7" t="b">
        <f t="shared" si="0"/>
        <v>1</v>
      </c>
      <c r="W5" s="7" t="b">
        <f t="shared" si="0"/>
        <v>1</v>
      </c>
      <c r="X5" s="7" t="b">
        <f t="shared" si="0"/>
        <v>1</v>
      </c>
      <c r="Y5" s="7" t="b">
        <f t="shared" si="0"/>
        <v>1</v>
      </c>
      <c r="Z5" s="7" t="b">
        <f t="shared" si="0"/>
        <v>1</v>
      </c>
      <c r="AA5" s="7" t="b">
        <f t="shared" si="0"/>
        <v>1</v>
      </c>
      <c r="AB5" s="7" t="b">
        <f t="shared" si="0"/>
        <v>1</v>
      </c>
      <c r="AC5" s="7" t="b">
        <f t="shared" si="0"/>
        <v>1</v>
      </c>
      <c r="AD5" s="7" t="b">
        <f t="shared" si="0"/>
        <v>1</v>
      </c>
      <c r="AE5" s="7" t="b">
        <f t="shared" si="0"/>
        <v>1</v>
      </c>
      <c r="AF5" s="7" t="b">
        <f t="shared" si="0"/>
        <v>1</v>
      </c>
      <c r="AG5" s="7" t="b">
        <f t="shared" si="0"/>
        <v>1</v>
      </c>
      <c r="AH5" s="7" t="b">
        <f t="shared" si="0"/>
        <v>1</v>
      </c>
      <c r="AI5" s="7" t="b">
        <f t="shared" si="0"/>
        <v>1</v>
      </c>
      <c r="AJ5" s="7" t="b">
        <f t="shared" si="0"/>
        <v>1</v>
      </c>
      <c r="AK5" s="7" t="b">
        <f t="shared" si="0"/>
        <v>1</v>
      </c>
      <c r="AL5" s="7" t="b">
        <f t="shared" si="0"/>
        <v>1</v>
      </c>
      <c r="AM5" s="7" t="b">
        <f t="shared" si="0"/>
        <v>1</v>
      </c>
      <c r="AN5" s="7" t="b">
        <f t="shared" si="0"/>
        <v>1</v>
      </c>
      <c r="AO5" s="7" t="b">
        <f t="shared" si="0"/>
        <v>1</v>
      </c>
      <c r="AP5" s="7" t="b">
        <f t="shared" si="0"/>
        <v>1</v>
      </c>
      <c r="AQ5" s="7" t="b">
        <f t="shared" si="0"/>
        <v>1</v>
      </c>
      <c r="AR5" s="7" t="b">
        <f t="shared" si="0"/>
        <v>1</v>
      </c>
      <c r="AS5" s="7" t="b">
        <f t="shared" si="0"/>
        <v>1</v>
      </c>
      <c r="AT5" s="7" t="b">
        <f t="shared" si="0"/>
        <v>1</v>
      </c>
      <c r="AU5" s="7" t="b">
        <f t="shared" si="0"/>
        <v>1</v>
      </c>
      <c r="AV5" s="7" t="b">
        <f t="shared" si="0"/>
        <v>1</v>
      </c>
      <c r="AW5" s="7" t="b">
        <f t="shared" si="0"/>
        <v>1</v>
      </c>
      <c r="AX5" s="7" t="b">
        <f t="shared" si="0"/>
        <v>1</v>
      </c>
      <c r="AY5" s="7" t="b">
        <f t="shared" si="0"/>
        <v>1</v>
      </c>
      <c r="AZ5" s="7" t="b">
        <f t="shared" si="0"/>
        <v>1</v>
      </c>
      <c r="BA5" s="7" t="b">
        <f t="shared" si="0"/>
        <v>1</v>
      </c>
      <c r="BB5" s="7" t="b">
        <f t="shared" si="0"/>
        <v>1</v>
      </c>
      <c r="BC5" s="7" t="b">
        <f t="shared" si="0"/>
        <v>1</v>
      </c>
      <c r="BD5" s="7" t="b">
        <f t="shared" si="0"/>
        <v>1</v>
      </c>
      <c r="BE5" s="7" t="b">
        <f t="shared" si="0"/>
        <v>1</v>
      </c>
      <c r="BF5" s="7" t="b">
        <f t="shared" si="0"/>
        <v>1</v>
      </c>
      <c r="BG5" s="7" t="b">
        <f t="shared" si="0"/>
        <v>1</v>
      </c>
      <c r="BH5" s="7" t="b">
        <f t="shared" si="0"/>
        <v>1</v>
      </c>
      <c r="BI5" s="7" t="b">
        <f t="shared" si="0"/>
        <v>1</v>
      </c>
      <c r="BJ5" s="7" t="b">
        <f t="shared" si="0"/>
        <v>1</v>
      </c>
      <c r="BK5" s="7" t="b">
        <f t="shared" si="0"/>
        <v>1</v>
      </c>
      <c r="BL5" s="7" t="b">
        <f t="shared" si="0"/>
        <v>1</v>
      </c>
      <c r="BM5" s="7" t="b">
        <f t="shared" si="0"/>
        <v>1</v>
      </c>
      <c r="BN5" s="7" t="b">
        <f t="shared" si="0"/>
        <v>1</v>
      </c>
      <c r="BO5" s="7" t="b">
        <f t="shared" si="0"/>
        <v>1</v>
      </c>
      <c r="BP5" s="7" t="b">
        <f t="shared" si="0"/>
        <v>0</v>
      </c>
      <c r="BQ5" s="7" t="b">
        <f t="shared" ref="BQ5:EC5" si="1">AND(BQ3=BQ4)</f>
        <v>1</v>
      </c>
      <c r="BR5" s="7" t="b">
        <f t="shared" si="1"/>
        <v>1</v>
      </c>
      <c r="BS5" s="7" t="b">
        <f t="shared" si="1"/>
        <v>1</v>
      </c>
      <c r="BT5" s="7" t="b">
        <f t="shared" si="1"/>
        <v>1</v>
      </c>
      <c r="BU5" s="7" t="b">
        <f t="shared" si="1"/>
        <v>1</v>
      </c>
      <c r="BV5" s="7" t="b">
        <f t="shared" si="1"/>
        <v>1</v>
      </c>
      <c r="BW5" s="7" t="b">
        <f t="shared" si="1"/>
        <v>1</v>
      </c>
      <c r="BX5" s="7" t="b">
        <f t="shared" si="1"/>
        <v>1</v>
      </c>
      <c r="BY5" s="7" t="b">
        <f t="shared" si="1"/>
        <v>1</v>
      </c>
      <c r="BZ5" s="7" t="b">
        <f t="shared" si="1"/>
        <v>1</v>
      </c>
      <c r="CA5" s="7" t="b">
        <f t="shared" si="1"/>
        <v>1</v>
      </c>
      <c r="CB5" s="7" t="b">
        <f t="shared" si="1"/>
        <v>1</v>
      </c>
      <c r="CC5" s="7" t="b">
        <f t="shared" si="1"/>
        <v>1</v>
      </c>
      <c r="CD5" s="7" t="b">
        <f t="shared" si="1"/>
        <v>1</v>
      </c>
      <c r="CE5" s="7" t="b">
        <f t="shared" si="1"/>
        <v>1</v>
      </c>
      <c r="CF5" s="7" t="b">
        <f t="shared" si="1"/>
        <v>1</v>
      </c>
      <c r="CG5" s="7" t="b">
        <f t="shared" si="1"/>
        <v>1</v>
      </c>
      <c r="CH5" s="7" t="b">
        <f t="shared" si="1"/>
        <v>1</v>
      </c>
      <c r="CI5" s="7" t="b">
        <f t="shared" si="1"/>
        <v>1</v>
      </c>
      <c r="CJ5" s="7" t="b">
        <f t="shared" si="1"/>
        <v>1</v>
      </c>
      <c r="CK5" s="7" t="b">
        <f t="shared" si="1"/>
        <v>1</v>
      </c>
      <c r="CL5" s="7" t="b">
        <f t="shared" si="1"/>
        <v>1</v>
      </c>
      <c r="CM5" s="7" t="b">
        <f t="shared" si="1"/>
        <v>1</v>
      </c>
      <c r="CN5" s="7" t="b">
        <f t="shared" si="1"/>
        <v>1</v>
      </c>
      <c r="CO5" s="7" t="b">
        <f t="shared" si="1"/>
        <v>1</v>
      </c>
      <c r="CP5" s="7" t="b">
        <f t="shared" si="1"/>
        <v>1</v>
      </c>
      <c r="CQ5" s="7" t="b">
        <f t="shared" si="1"/>
        <v>1</v>
      </c>
      <c r="CR5" s="7" t="b">
        <f t="shared" si="1"/>
        <v>1</v>
      </c>
      <c r="CS5" s="7" t="b">
        <f t="shared" si="1"/>
        <v>1</v>
      </c>
      <c r="CT5" s="7" t="b">
        <f t="shared" si="1"/>
        <v>1</v>
      </c>
      <c r="CU5" s="7" t="b">
        <f t="shared" si="1"/>
        <v>1</v>
      </c>
      <c r="CV5" s="7" t="b">
        <f t="shared" si="1"/>
        <v>1</v>
      </c>
      <c r="CW5" s="7" t="b">
        <f t="shared" si="1"/>
        <v>1</v>
      </c>
      <c r="CX5" s="7" t="b">
        <f t="shared" si="1"/>
        <v>1</v>
      </c>
      <c r="CY5" s="7" t="b">
        <f t="shared" si="1"/>
        <v>1</v>
      </c>
      <c r="CZ5" s="7" t="b">
        <f t="shared" si="1"/>
        <v>1</v>
      </c>
      <c r="DA5" s="7" t="b">
        <f t="shared" si="1"/>
        <v>1</v>
      </c>
      <c r="DB5" s="7" t="b">
        <f t="shared" si="1"/>
        <v>0</v>
      </c>
      <c r="DC5" s="7" t="b">
        <f t="shared" si="1"/>
        <v>1</v>
      </c>
      <c r="DD5" s="7" t="b">
        <f t="shared" si="1"/>
        <v>1</v>
      </c>
      <c r="DE5" s="7" t="b">
        <f t="shared" si="1"/>
        <v>0</v>
      </c>
      <c r="DF5" s="7" t="b">
        <f t="shared" si="1"/>
        <v>1</v>
      </c>
      <c r="DG5" s="7" t="b">
        <f t="shared" si="1"/>
        <v>1</v>
      </c>
      <c r="DH5" s="7" t="b">
        <f t="shared" si="1"/>
        <v>1</v>
      </c>
      <c r="DI5" s="7" t="b">
        <f t="shared" si="1"/>
        <v>1</v>
      </c>
      <c r="DJ5" s="7" t="b">
        <f t="shared" si="1"/>
        <v>1</v>
      </c>
      <c r="DK5" s="7" t="b">
        <f t="shared" si="1"/>
        <v>1</v>
      </c>
      <c r="DL5" s="7" t="b">
        <f t="shared" si="1"/>
        <v>1</v>
      </c>
      <c r="DM5" s="7" t="b">
        <f t="shared" si="1"/>
        <v>1</v>
      </c>
      <c r="DN5" s="7" t="b">
        <f t="shared" si="1"/>
        <v>1</v>
      </c>
      <c r="DO5" s="7" t="b">
        <f t="shared" si="1"/>
        <v>1</v>
      </c>
      <c r="DP5" s="7" t="b">
        <f t="shared" si="1"/>
        <v>1</v>
      </c>
      <c r="DQ5" s="7" t="b">
        <f t="shared" si="1"/>
        <v>1</v>
      </c>
      <c r="DR5" s="7" t="b">
        <f t="shared" si="1"/>
        <v>1</v>
      </c>
      <c r="DS5" s="7" t="b">
        <f t="shared" si="1"/>
        <v>1</v>
      </c>
      <c r="DT5" s="7" t="b">
        <f t="shared" si="1"/>
        <v>0</v>
      </c>
      <c r="DU5" s="7" t="b">
        <f t="shared" si="1"/>
        <v>1</v>
      </c>
      <c r="DV5" s="7" t="b">
        <f t="shared" si="1"/>
        <v>1</v>
      </c>
      <c r="DW5" s="7" t="b">
        <f t="shared" si="1"/>
        <v>1</v>
      </c>
      <c r="DX5" s="7" t="b">
        <f t="shared" si="1"/>
        <v>0</v>
      </c>
      <c r="DY5" s="7" t="b">
        <f t="shared" si="1"/>
        <v>1</v>
      </c>
      <c r="DZ5" s="7" t="b">
        <f t="shared" si="1"/>
        <v>1</v>
      </c>
      <c r="EA5" s="7" t="b">
        <f t="shared" si="1"/>
        <v>1</v>
      </c>
      <c r="EB5" s="7" t="b">
        <f t="shared" si="1"/>
        <v>1</v>
      </c>
      <c r="EC5" s="7" t="b">
        <f t="shared" si="1"/>
        <v>1</v>
      </c>
      <c r="ED5" s="7" t="b">
        <f t="shared" ref="ED5:GO5" si="2">AND(ED3=ED4)</f>
        <v>1</v>
      </c>
      <c r="EE5" s="7" t="b">
        <f t="shared" si="2"/>
        <v>1</v>
      </c>
      <c r="EF5" s="7" t="b">
        <f t="shared" si="2"/>
        <v>1</v>
      </c>
      <c r="EG5" s="7" t="b">
        <f t="shared" si="2"/>
        <v>1</v>
      </c>
      <c r="EH5" s="7" t="b">
        <f t="shared" si="2"/>
        <v>1</v>
      </c>
      <c r="EI5" s="7" t="b">
        <f t="shared" si="2"/>
        <v>1</v>
      </c>
      <c r="EJ5" s="7" t="b">
        <f t="shared" si="2"/>
        <v>1</v>
      </c>
      <c r="EK5" s="7" t="b">
        <f t="shared" si="2"/>
        <v>1</v>
      </c>
      <c r="EL5" s="7" t="b">
        <f t="shared" si="2"/>
        <v>1</v>
      </c>
      <c r="EM5" s="7" t="b">
        <f t="shared" si="2"/>
        <v>1</v>
      </c>
      <c r="EN5" s="7" t="b">
        <f t="shared" si="2"/>
        <v>1</v>
      </c>
      <c r="EO5" s="7" t="b">
        <f t="shared" si="2"/>
        <v>1</v>
      </c>
      <c r="EP5" s="7" t="b">
        <f t="shared" si="2"/>
        <v>1</v>
      </c>
      <c r="EQ5" s="7" t="b">
        <f t="shared" si="2"/>
        <v>1</v>
      </c>
      <c r="ER5" s="7" t="b">
        <f t="shared" si="2"/>
        <v>1</v>
      </c>
      <c r="ES5" s="7" t="b">
        <f t="shared" si="2"/>
        <v>1</v>
      </c>
      <c r="ET5" s="7" t="b">
        <f t="shared" si="2"/>
        <v>1</v>
      </c>
      <c r="EU5" s="7" t="b">
        <f t="shared" si="2"/>
        <v>1</v>
      </c>
      <c r="EV5" s="7" t="b">
        <f t="shared" si="2"/>
        <v>1</v>
      </c>
      <c r="EW5" s="7" t="b">
        <f t="shared" si="2"/>
        <v>1</v>
      </c>
      <c r="EX5" s="7" t="b">
        <f t="shared" si="2"/>
        <v>1</v>
      </c>
      <c r="EY5" s="7" t="b">
        <f t="shared" si="2"/>
        <v>1</v>
      </c>
      <c r="EZ5" s="7" t="b">
        <f t="shared" si="2"/>
        <v>1</v>
      </c>
      <c r="FA5" s="7" t="b">
        <f t="shared" si="2"/>
        <v>1</v>
      </c>
      <c r="FB5" s="7" t="b">
        <f t="shared" si="2"/>
        <v>1</v>
      </c>
      <c r="FC5" s="7" t="b">
        <f t="shared" si="2"/>
        <v>1</v>
      </c>
      <c r="FD5" s="7" t="b">
        <f t="shared" si="2"/>
        <v>1</v>
      </c>
      <c r="FE5" s="7" t="b">
        <f t="shared" si="2"/>
        <v>1</v>
      </c>
      <c r="FF5" s="7" t="b">
        <f t="shared" si="2"/>
        <v>1</v>
      </c>
      <c r="FG5" s="7" t="b">
        <f t="shared" si="2"/>
        <v>1</v>
      </c>
      <c r="FH5" s="7" t="b">
        <f t="shared" si="2"/>
        <v>1</v>
      </c>
      <c r="FI5" s="7" t="b">
        <f t="shared" si="2"/>
        <v>1</v>
      </c>
      <c r="FJ5" s="7" t="b">
        <f t="shared" si="2"/>
        <v>1</v>
      </c>
      <c r="FK5" s="7" t="b">
        <f t="shared" si="2"/>
        <v>1</v>
      </c>
      <c r="FL5" s="7" t="b">
        <f t="shared" si="2"/>
        <v>1</v>
      </c>
      <c r="FM5" s="7" t="b">
        <f t="shared" si="2"/>
        <v>1</v>
      </c>
      <c r="FN5" s="7" t="b">
        <f t="shared" si="2"/>
        <v>1</v>
      </c>
      <c r="FO5" s="7" t="b">
        <f t="shared" si="2"/>
        <v>1</v>
      </c>
      <c r="FP5" s="7" t="b">
        <f t="shared" si="2"/>
        <v>1</v>
      </c>
      <c r="FQ5" s="7" t="b">
        <f t="shared" si="2"/>
        <v>1</v>
      </c>
      <c r="FR5" s="7" t="b">
        <f t="shared" si="2"/>
        <v>1</v>
      </c>
      <c r="FS5" s="7" t="b">
        <f t="shared" si="2"/>
        <v>1</v>
      </c>
      <c r="FT5" s="7" t="b">
        <f t="shared" si="2"/>
        <v>1</v>
      </c>
      <c r="FU5" s="7" t="b">
        <f t="shared" si="2"/>
        <v>1</v>
      </c>
      <c r="FV5" s="7" t="b">
        <f t="shared" si="2"/>
        <v>1</v>
      </c>
      <c r="FW5" s="7" t="b">
        <f t="shared" si="2"/>
        <v>1</v>
      </c>
      <c r="FX5" s="7" t="b">
        <f t="shared" si="2"/>
        <v>1</v>
      </c>
      <c r="FY5" s="7" t="b">
        <f t="shared" si="2"/>
        <v>1</v>
      </c>
      <c r="FZ5" s="7" t="b">
        <f t="shared" si="2"/>
        <v>1</v>
      </c>
      <c r="GA5" s="7" t="b">
        <f t="shared" si="2"/>
        <v>1</v>
      </c>
      <c r="GB5" s="7" t="b">
        <f t="shared" si="2"/>
        <v>1</v>
      </c>
      <c r="GC5" s="7" t="b">
        <f t="shared" si="2"/>
        <v>1</v>
      </c>
      <c r="GD5" s="7" t="b">
        <f t="shared" si="2"/>
        <v>1</v>
      </c>
      <c r="GE5" s="7" t="b">
        <f t="shared" si="2"/>
        <v>1</v>
      </c>
      <c r="GF5" s="7" t="b">
        <f t="shared" si="2"/>
        <v>1</v>
      </c>
      <c r="GG5" s="7" t="b">
        <f t="shared" si="2"/>
        <v>1</v>
      </c>
      <c r="GH5" s="7" t="b">
        <f t="shared" si="2"/>
        <v>1</v>
      </c>
      <c r="GI5" s="7" t="b">
        <f t="shared" si="2"/>
        <v>1</v>
      </c>
      <c r="GJ5" s="7" t="b">
        <f t="shared" si="2"/>
        <v>1</v>
      </c>
      <c r="GK5" s="7" t="b">
        <f t="shared" si="2"/>
        <v>1</v>
      </c>
      <c r="GL5" s="7" t="b">
        <f t="shared" si="2"/>
        <v>1</v>
      </c>
      <c r="GM5" s="7" t="b">
        <f t="shared" si="2"/>
        <v>1</v>
      </c>
      <c r="GN5" s="7" t="b">
        <f t="shared" si="2"/>
        <v>1</v>
      </c>
      <c r="GO5" s="7" t="b">
        <f t="shared" si="2"/>
        <v>1</v>
      </c>
      <c r="GP5" s="7" t="b">
        <f t="shared" ref="GP5:JA5" si="3">AND(GP3=GP4)</f>
        <v>1</v>
      </c>
      <c r="GQ5" s="7" t="b">
        <f t="shared" si="3"/>
        <v>1</v>
      </c>
      <c r="GR5" s="7" t="b">
        <f t="shared" si="3"/>
        <v>1</v>
      </c>
      <c r="GS5" s="7" t="b">
        <f t="shared" si="3"/>
        <v>1</v>
      </c>
      <c r="GT5" s="7" t="b">
        <f t="shared" si="3"/>
        <v>1</v>
      </c>
      <c r="GU5" s="7" t="b">
        <f t="shared" si="3"/>
        <v>1</v>
      </c>
      <c r="GV5" s="7" t="b">
        <f t="shared" si="3"/>
        <v>1</v>
      </c>
      <c r="GW5" s="7" t="b">
        <f t="shared" si="3"/>
        <v>1</v>
      </c>
      <c r="GX5" s="7" t="b">
        <f t="shared" si="3"/>
        <v>1</v>
      </c>
      <c r="GY5" s="7" t="b">
        <f t="shared" si="3"/>
        <v>1</v>
      </c>
      <c r="GZ5" s="7" t="b">
        <f t="shared" si="3"/>
        <v>1</v>
      </c>
      <c r="HA5" s="7" t="b">
        <f t="shared" si="3"/>
        <v>1</v>
      </c>
      <c r="HB5" s="7" t="b">
        <f t="shared" si="3"/>
        <v>1</v>
      </c>
      <c r="HC5" s="7" t="b">
        <f t="shared" si="3"/>
        <v>1</v>
      </c>
      <c r="HD5" s="7" t="b">
        <f t="shared" si="3"/>
        <v>1</v>
      </c>
      <c r="HE5" s="7" t="b">
        <f t="shared" si="3"/>
        <v>1</v>
      </c>
      <c r="HF5" s="7" t="b">
        <f t="shared" si="3"/>
        <v>1</v>
      </c>
      <c r="HG5" s="7" t="b">
        <f t="shared" si="3"/>
        <v>1</v>
      </c>
      <c r="HH5" s="7" t="b">
        <f t="shared" si="3"/>
        <v>1</v>
      </c>
      <c r="HI5" s="7" t="b">
        <f t="shared" si="3"/>
        <v>1</v>
      </c>
      <c r="HJ5" s="7" t="b">
        <f t="shared" si="3"/>
        <v>1</v>
      </c>
      <c r="HK5" s="7" t="b">
        <f t="shared" si="3"/>
        <v>1</v>
      </c>
      <c r="HL5" s="7" t="b">
        <f t="shared" si="3"/>
        <v>1</v>
      </c>
      <c r="HM5" s="7" t="b">
        <f t="shared" si="3"/>
        <v>1</v>
      </c>
      <c r="HN5" s="7" t="b">
        <f t="shared" si="3"/>
        <v>1</v>
      </c>
      <c r="HO5" s="7" t="b">
        <f t="shared" si="3"/>
        <v>1</v>
      </c>
      <c r="HP5" s="7" t="b">
        <f t="shared" si="3"/>
        <v>1</v>
      </c>
      <c r="HQ5" s="7" t="b">
        <f t="shared" si="3"/>
        <v>1</v>
      </c>
      <c r="HR5" s="7" t="b">
        <f t="shared" si="3"/>
        <v>1</v>
      </c>
      <c r="HS5" s="7" t="b">
        <f t="shared" si="3"/>
        <v>1</v>
      </c>
      <c r="HT5" s="7" t="b">
        <f t="shared" si="3"/>
        <v>1</v>
      </c>
      <c r="HU5" s="7" t="b">
        <f t="shared" si="3"/>
        <v>1</v>
      </c>
      <c r="HV5" s="7" t="b">
        <f t="shared" si="3"/>
        <v>1</v>
      </c>
      <c r="HW5" s="7" t="b">
        <f t="shared" si="3"/>
        <v>1</v>
      </c>
      <c r="HX5" s="7" t="b">
        <f t="shared" si="3"/>
        <v>1</v>
      </c>
      <c r="HY5" s="7" t="b">
        <f t="shared" si="3"/>
        <v>1</v>
      </c>
      <c r="HZ5" s="7" t="b">
        <f t="shared" si="3"/>
        <v>1</v>
      </c>
      <c r="IA5" s="7" t="b">
        <f t="shared" si="3"/>
        <v>1</v>
      </c>
      <c r="IB5" s="7" t="b">
        <f t="shared" si="3"/>
        <v>1</v>
      </c>
      <c r="IC5" s="7" t="b">
        <f t="shared" si="3"/>
        <v>1</v>
      </c>
      <c r="ID5" s="7" t="b">
        <f t="shared" si="3"/>
        <v>1</v>
      </c>
      <c r="IE5" s="7" t="b">
        <f t="shared" si="3"/>
        <v>1</v>
      </c>
      <c r="IF5" s="7" t="b">
        <f t="shared" si="3"/>
        <v>1</v>
      </c>
      <c r="IG5" s="7" t="b">
        <f t="shared" si="3"/>
        <v>1</v>
      </c>
      <c r="IH5" s="7" t="b">
        <f t="shared" si="3"/>
        <v>1</v>
      </c>
      <c r="II5" s="7" t="b">
        <f t="shared" si="3"/>
        <v>0</v>
      </c>
      <c r="IJ5" s="7" t="b">
        <f t="shared" si="3"/>
        <v>0</v>
      </c>
      <c r="IK5" s="7" t="b">
        <f t="shared" si="3"/>
        <v>1</v>
      </c>
      <c r="IL5" s="7" t="b">
        <f t="shared" si="3"/>
        <v>1</v>
      </c>
      <c r="IM5" s="7" t="b">
        <f t="shared" si="3"/>
        <v>1</v>
      </c>
      <c r="IN5" s="7" t="b">
        <f t="shared" si="3"/>
        <v>1</v>
      </c>
      <c r="IO5" s="7" t="b">
        <f t="shared" si="3"/>
        <v>1</v>
      </c>
      <c r="IP5" s="7" t="b">
        <f t="shared" si="3"/>
        <v>1</v>
      </c>
      <c r="IQ5" s="7" t="b">
        <f t="shared" si="3"/>
        <v>1</v>
      </c>
      <c r="IR5" s="7" t="b">
        <f t="shared" si="3"/>
        <v>1</v>
      </c>
      <c r="IS5" s="7" t="b">
        <f t="shared" si="3"/>
        <v>1</v>
      </c>
      <c r="IT5" s="7" t="b">
        <f t="shared" si="3"/>
        <v>1</v>
      </c>
      <c r="IU5" s="7" t="b">
        <f t="shared" si="3"/>
        <v>1</v>
      </c>
      <c r="IV5" s="7" t="b">
        <f t="shared" si="3"/>
        <v>0</v>
      </c>
      <c r="IW5" s="7" t="b">
        <f t="shared" si="3"/>
        <v>1</v>
      </c>
      <c r="IX5" s="7" t="b">
        <f t="shared" si="3"/>
        <v>0</v>
      </c>
      <c r="IY5" s="7" t="b">
        <f t="shared" si="3"/>
        <v>1</v>
      </c>
      <c r="IZ5" s="7" t="b">
        <f t="shared" si="3"/>
        <v>1</v>
      </c>
      <c r="JA5" s="7" t="b">
        <f t="shared" si="3"/>
        <v>1</v>
      </c>
      <c r="JB5" s="7" t="b">
        <f t="shared" ref="JB5:KE5" si="4">AND(JB3=JB4)</f>
        <v>1</v>
      </c>
      <c r="JC5" s="7" t="b">
        <f t="shared" si="4"/>
        <v>1</v>
      </c>
      <c r="JD5" s="7" t="b">
        <f t="shared" si="4"/>
        <v>1</v>
      </c>
      <c r="JE5" s="7" t="b">
        <f t="shared" si="4"/>
        <v>1</v>
      </c>
      <c r="JF5" s="7" t="b">
        <f t="shared" si="4"/>
        <v>1</v>
      </c>
      <c r="JG5" s="7" t="b">
        <f t="shared" si="4"/>
        <v>1</v>
      </c>
      <c r="JH5" s="7" t="b">
        <f t="shared" si="4"/>
        <v>1</v>
      </c>
      <c r="JI5" s="7" t="b">
        <f t="shared" si="4"/>
        <v>1</v>
      </c>
      <c r="JJ5" s="7" t="b">
        <f t="shared" si="4"/>
        <v>1</v>
      </c>
      <c r="JK5" s="7" t="b">
        <f t="shared" si="4"/>
        <v>1</v>
      </c>
      <c r="JL5" s="7" t="b">
        <f t="shared" si="4"/>
        <v>1</v>
      </c>
      <c r="JM5" s="7" t="b">
        <f t="shared" si="4"/>
        <v>1</v>
      </c>
      <c r="JN5" s="7" t="b">
        <f t="shared" si="4"/>
        <v>1</v>
      </c>
      <c r="JO5" s="7" t="b">
        <f t="shared" si="4"/>
        <v>1</v>
      </c>
      <c r="JP5" s="7" t="b">
        <f t="shared" si="4"/>
        <v>1</v>
      </c>
      <c r="JQ5" s="7" t="b">
        <f t="shared" si="4"/>
        <v>1</v>
      </c>
      <c r="JR5" s="7" t="b">
        <f t="shared" si="4"/>
        <v>1</v>
      </c>
      <c r="JS5" s="7" t="b">
        <f t="shared" si="4"/>
        <v>1</v>
      </c>
      <c r="JT5" s="7" t="b">
        <f t="shared" si="4"/>
        <v>1</v>
      </c>
      <c r="JU5" s="7" t="b">
        <f t="shared" si="4"/>
        <v>1</v>
      </c>
      <c r="JV5" s="7" t="b">
        <f t="shared" si="4"/>
        <v>1</v>
      </c>
      <c r="JW5" s="7" t="b">
        <f t="shared" si="4"/>
        <v>1</v>
      </c>
      <c r="JX5" s="7" t="b">
        <f t="shared" si="4"/>
        <v>1</v>
      </c>
      <c r="JY5" s="7" t="b">
        <f t="shared" si="4"/>
        <v>1</v>
      </c>
      <c r="JZ5" s="7" t="b">
        <f t="shared" si="4"/>
        <v>1</v>
      </c>
      <c r="KA5" s="7" t="b">
        <f t="shared" si="4"/>
        <v>1</v>
      </c>
      <c r="KB5" s="7" t="b">
        <f t="shared" si="4"/>
        <v>1</v>
      </c>
      <c r="KC5" s="7" t="b">
        <f t="shared" si="4"/>
        <v>1</v>
      </c>
      <c r="KD5" s="7" t="b">
        <f t="shared" si="4"/>
        <v>1</v>
      </c>
      <c r="KE5" s="7" t="b">
        <f t="shared" si="4"/>
        <v>1</v>
      </c>
    </row>
    <row r="6" spans="1:291" s="3" customFormat="1" ht="12.95" customHeight="1" thickBot="1">
      <c r="B6" s="19" t="s">
        <v>3</v>
      </c>
      <c r="C6" s="20" t="s">
        <v>528</v>
      </c>
      <c r="D6" s="21" t="s">
        <v>807</v>
      </c>
      <c r="E6" s="24" t="s">
        <v>60</v>
      </c>
      <c r="F6" s="24" t="s">
        <v>60</v>
      </c>
      <c r="G6" s="21" t="s">
        <v>60</v>
      </c>
      <c r="H6" s="21" t="s">
        <v>1018</v>
      </c>
      <c r="I6" s="21" t="s">
        <v>1018</v>
      </c>
      <c r="J6" s="21" t="s">
        <v>1018</v>
      </c>
      <c r="K6" s="21" t="s">
        <v>807</v>
      </c>
      <c r="L6" s="21" t="s">
        <v>808</v>
      </c>
      <c r="M6" s="21" t="s">
        <v>1018</v>
      </c>
      <c r="N6" s="21" t="s">
        <v>807</v>
      </c>
      <c r="O6" s="21" t="s">
        <v>807</v>
      </c>
      <c r="P6" s="21" t="s">
        <v>807</v>
      </c>
      <c r="Q6" s="629" t="s">
        <v>807</v>
      </c>
      <c r="R6" s="25" t="s">
        <v>141</v>
      </c>
      <c r="S6" s="21" t="s">
        <v>807</v>
      </c>
      <c r="T6" s="629" t="s">
        <v>809</v>
      </c>
      <c r="U6" s="20" t="s">
        <v>810</v>
      </c>
      <c r="V6" s="20" t="s">
        <v>809</v>
      </c>
      <c r="W6" s="20" t="s">
        <v>811</v>
      </c>
      <c r="X6" s="20" t="s">
        <v>811</v>
      </c>
      <c r="Y6" s="20" t="s">
        <v>811</v>
      </c>
      <c r="Z6" s="20" t="s">
        <v>1019</v>
      </c>
      <c r="AA6" s="20" t="s">
        <v>529</v>
      </c>
      <c r="AB6" s="20" t="s">
        <v>529</v>
      </c>
      <c r="AC6" s="20" t="s">
        <v>141</v>
      </c>
      <c r="AD6" s="20" t="s">
        <v>812</v>
      </c>
      <c r="AE6" s="20" t="s">
        <v>141</v>
      </c>
      <c r="AF6" s="20" t="s">
        <v>811</v>
      </c>
      <c r="AG6" s="20" t="s">
        <v>807</v>
      </c>
      <c r="AH6" s="20" t="s">
        <v>811</v>
      </c>
      <c r="AI6" s="20" t="s">
        <v>807</v>
      </c>
      <c r="AJ6" s="20" t="s">
        <v>807</v>
      </c>
      <c r="AK6" s="20" t="s">
        <v>807</v>
      </c>
      <c r="AL6" s="20" t="s">
        <v>811</v>
      </c>
      <c r="AM6" s="22" t="s">
        <v>807</v>
      </c>
      <c r="AN6" s="22" t="s">
        <v>807</v>
      </c>
      <c r="AO6" s="22" t="s">
        <v>807</v>
      </c>
      <c r="AP6" s="22" t="s">
        <v>807</v>
      </c>
      <c r="AQ6" s="22" t="s">
        <v>807</v>
      </c>
      <c r="AR6" s="22" t="s">
        <v>807</v>
      </c>
      <c r="AS6" s="20" t="s">
        <v>60</v>
      </c>
      <c r="AT6" s="20" t="s">
        <v>60</v>
      </c>
      <c r="AU6" s="20" t="s">
        <v>60</v>
      </c>
      <c r="AV6" s="20" t="s">
        <v>811</v>
      </c>
      <c r="AW6" s="20" t="s">
        <v>807</v>
      </c>
      <c r="AX6" s="20" t="s">
        <v>813</v>
      </c>
      <c r="AY6" s="20" t="s">
        <v>811</v>
      </c>
      <c r="AZ6" s="20" t="s">
        <v>811</v>
      </c>
      <c r="BA6" s="20" t="s">
        <v>813</v>
      </c>
      <c r="BB6" s="20" t="s">
        <v>807</v>
      </c>
      <c r="BC6" s="20" t="s">
        <v>811</v>
      </c>
      <c r="BD6" s="20" t="s">
        <v>529</v>
      </c>
      <c r="BE6" s="20" t="s">
        <v>811</v>
      </c>
      <c r="BF6" s="20" t="s">
        <v>529</v>
      </c>
      <c r="BG6" s="20" t="s">
        <v>811</v>
      </c>
      <c r="BH6" s="20" t="s">
        <v>529</v>
      </c>
      <c r="BI6" s="20" t="s">
        <v>811</v>
      </c>
      <c r="BJ6" s="20" t="s">
        <v>529</v>
      </c>
      <c r="BK6" s="20" t="s">
        <v>60</v>
      </c>
      <c r="BL6" s="20" t="s">
        <v>811</v>
      </c>
      <c r="BM6" s="20" t="s">
        <v>811</v>
      </c>
      <c r="BN6" s="20" t="s">
        <v>807</v>
      </c>
      <c r="BO6" s="435" t="s">
        <v>807</v>
      </c>
      <c r="BP6" s="3" t="s">
        <v>1082</v>
      </c>
      <c r="BQ6" s="20" t="s">
        <v>814</v>
      </c>
      <c r="BR6" s="20" t="s">
        <v>60</v>
      </c>
      <c r="BS6" s="20" t="s">
        <v>60</v>
      </c>
      <c r="BT6" s="20" t="s">
        <v>60</v>
      </c>
      <c r="BU6" s="20" t="s">
        <v>811</v>
      </c>
      <c r="BV6" s="20" t="s">
        <v>530</v>
      </c>
      <c r="BW6" s="20" t="s">
        <v>531</v>
      </c>
      <c r="BX6" s="20" t="s">
        <v>807</v>
      </c>
      <c r="BY6" s="20" t="s">
        <v>807</v>
      </c>
      <c r="BZ6" s="20" t="s">
        <v>807</v>
      </c>
      <c r="CA6" s="20" t="s">
        <v>807</v>
      </c>
      <c r="CB6" s="20" t="s">
        <v>807</v>
      </c>
      <c r="CC6" s="20"/>
      <c r="CD6" s="20" t="s">
        <v>815</v>
      </c>
      <c r="CE6" s="20" t="s">
        <v>816</v>
      </c>
      <c r="CF6" s="20" t="s">
        <v>807</v>
      </c>
      <c r="CG6" s="20" t="s">
        <v>811</v>
      </c>
      <c r="CH6" s="20" t="s">
        <v>811</v>
      </c>
      <c r="CI6" s="20" t="s">
        <v>807</v>
      </c>
      <c r="CJ6" s="20" t="s">
        <v>811</v>
      </c>
      <c r="CK6" s="20" t="s">
        <v>807</v>
      </c>
      <c r="CL6" s="20" t="s">
        <v>811</v>
      </c>
      <c r="CM6" s="20" t="s">
        <v>807</v>
      </c>
      <c r="CN6" s="20" t="s">
        <v>811</v>
      </c>
      <c r="CO6" s="20" t="s">
        <v>807</v>
      </c>
      <c r="CP6" s="20" t="s">
        <v>811</v>
      </c>
      <c r="CQ6" s="20" t="s">
        <v>807</v>
      </c>
      <c r="CR6" s="20" t="s">
        <v>811</v>
      </c>
      <c r="CS6" s="20" t="s">
        <v>807</v>
      </c>
      <c r="CT6" s="20" t="s">
        <v>807</v>
      </c>
      <c r="CU6" s="20" t="s">
        <v>141</v>
      </c>
      <c r="CV6" s="20" t="s">
        <v>807</v>
      </c>
      <c r="CW6" s="20" t="s">
        <v>817</v>
      </c>
      <c r="CX6" s="20" t="s">
        <v>817</v>
      </c>
      <c r="CY6" s="20" t="s">
        <v>817</v>
      </c>
      <c r="CZ6" s="20" t="s">
        <v>807</v>
      </c>
      <c r="DA6" s="20" t="s">
        <v>811</v>
      </c>
      <c r="DB6" s="20" t="s">
        <v>1018</v>
      </c>
      <c r="DC6" s="20" t="s">
        <v>1018</v>
      </c>
      <c r="DD6" s="20" t="s">
        <v>1018</v>
      </c>
      <c r="DE6" s="21" t="s">
        <v>818</v>
      </c>
      <c r="DF6" s="21" t="s">
        <v>807</v>
      </c>
      <c r="DG6" s="21" t="s">
        <v>807</v>
      </c>
      <c r="DH6" s="20" t="s">
        <v>807</v>
      </c>
      <c r="DI6" s="20" t="s">
        <v>807</v>
      </c>
      <c r="DJ6" s="20" t="s">
        <v>807</v>
      </c>
      <c r="DK6" s="20" t="s">
        <v>813</v>
      </c>
      <c r="DL6" s="20" t="s">
        <v>141</v>
      </c>
      <c r="DM6" s="20" t="s">
        <v>141</v>
      </c>
      <c r="DN6" s="20" t="s">
        <v>141</v>
      </c>
      <c r="DO6" s="20" t="s">
        <v>141</v>
      </c>
      <c r="DP6" s="20" t="s">
        <v>146</v>
      </c>
      <c r="DQ6" s="20" t="s">
        <v>811</v>
      </c>
      <c r="DR6" s="20" t="s">
        <v>807</v>
      </c>
      <c r="DS6" s="20" t="s">
        <v>807</v>
      </c>
      <c r="DT6" s="20" t="s">
        <v>807</v>
      </c>
      <c r="DU6" s="20" t="s">
        <v>807</v>
      </c>
      <c r="DV6" s="20" t="s">
        <v>811</v>
      </c>
      <c r="DW6" s="20" t="s">
        <v>811</v>
      </c>
      <c r="DX6" s="20" t="s">
        <v>60</v>
      </c>
      <c r="DY6" s="20" t="s">
        <v>811</v>
      </c>
      <c r="DZ6" s="20" t="s">
        <v>807</v>
      </c>
      <c r="EA6" s="20" t="s">
        <v>807</v>
      </c>
      <c r="EB6" s="20" t="s">
        <v>807</v>
      </c>
      <c r="EC6" s="20" t="s">
        <v>807</v>
      </c>
      <c r="ED6" s="20" t="s">
        <v>819</v>
      </c>
      <c r="EE6" s="20" t="s">
        <v>813</v>
      </c>
      <c r="EF6" s="20" t="s">
        <v>60</v>
      </c>
      <c r="EG6" s="20" t="s">
        <v>60</v>
      </c>
      <c r="EH6" s="20" t="s">
        <v>816</v>
      </c>
      <c r="EI6" s="20" t="s">
        <v>532</v>
      </c>
      <c r="EJ6" s="20" t="s">
        <v>807</v>
      </c>
      <c r="EK6" s="20" t="s">
        <v>60</v>
      </c>
      <c r="EL6" s="20" t="s">
        <v>815</v>
      </c>
      <c r="EM6" s="20" t="s">
        <v>60</v>
      </c>
      <c r="EN6" s="20" t="s">
        <v>820</v>
      </c>
      <c r="EO6" s="20" t="s">
        <v>820</v>
      </c>
      <c r="EP6" s="20" t="s">
        <v>821</v>
      </c>
      <c r="EQ6" s="23" t="s">
        <v>816</v>
      </c>
      <c r="ER6" s="20" t="s">
        <v>531</v>
      </c>
      <c r="ES6" s="20" t="s">
        <v>60</v>
      </c>
      <c r="ET6" s="22" t="s">
        <v>533</v>
      </c>
      <c r="EU6" s="22" t="s">
        <v>533</v>
      </c>
      <c r="EV6" s="20" t="s">
        <v>533</v>
      </c>
      <c r="EW6" s="20" t="s">
        <v>533</v>
      </c>
      <c r="EX6" s="629" t="s">
        <v>533</v>
      </c>
      <c r="EY6" s="24" t="s">
        <v>533</v>
      </c>
      <c r="EZ6" s="25" t="s">
        <v>533</v>
      </c>
      <c r="FA6" s="25" t="s">
        <v>533</v>
      </c>
      <c r="FB6" s="25" t="s">
        <v>60</v>
      </c>
      <c r="FC6" s="24" t="s">
        <v>811</v>
      </c>
      <c r="FD6" s="21" t="s">
        <v>529</v>
      </c>
      <c r="FE6" s="21" t="s">
        <v>822</v>
      </c>
      <c r="FF6" s="21" t="s">
        <v>822</v>
      </c>
      <c r="FG6" s="21" t="s">
        <v>1016</v>
      </c>
      <c r="FH6" s="21" t="s">
        <v>1017</v>
      </c>
      <c r="FI6" s="21" t="s">
        <v>1017</v>
      </c>
      <c r="FJ6" s="21" t="s">
        <v>1016</v>
      </c>
      <c r="FK6" s="21" t="s">
        <v>60</v>
      </c>
      <c r="FL6" s="21" t="s">
        <v>60</v>
      </c>
      <c r="FM6" s="21" t="s">
        <v>60</v>
      </c>
      <c r="FN6" s="21" t="s">
        <v>60</v>
      </c>
      <c r="FO6" s="21" t="s">
        <v>60</v>
      </c>
      <c r="FP6" s="21" t="s">
        <v>816</v>
      </c>
      <c r="FQ6" s="21" t="s">
        <v>823</v>
      </c>
      <c r="FR6" s="21" t="s">
        <v>824</v>
      </c>
      <c r="FS6" s="21" t="s">
        <v>816</v>
      </c>
      <c r="FT6" s="21" t="s">
        <v>807</v>
      </c>
      <c r="FU6" s="21" t="s">
        <v>816</v>
      </c>
      <c r="FV6" s="21" t="s">
        <v>816</v>
      </c>
      <c r="FW6" s="21" t="s">
        <v>807</v>
      </c>
      <c r="FX6" s="21" t="s">
        <v>807</v>
      </c>
      <c r="FY6" s="21" t="s">
        <v>825</v>
      </c>
      <c r="FZ6" s="21" t="s">
        <v>826</v>
      </c>
      <c r="GA6" s="21" t="s">
        <v>826</v>
      </c>
      <c r="GB6" s="21" t="s">
        <v>811</v>
      </c>
      <c r="GC6" s="20" t="s">
        <v>811</v>
      </c>
      <c r="GD6" s="20" t="s">
        <v>811</v>
      </c>
      <c r="GE6" s="20" t="s">
        <v>811</v>
      </c>
      <c r="GF6" s="20" t="s">
        <v>807</v>
      </c>
      <c r="GG6" s="20" t="s">
        <v>807</v>
      </c>
      <c r="GH6" s="20" t="s">
        <v>807</v>
      </c>
      <c r="GI6" s="20" t="s">
        <v>807</v>
      </c>
      <c r="GJ6" s="21" t="s">
        <v>811</v>
      </c>
      <c r="GK6" s="20" t="s">
        <v>141</v>
      </c>
      <c r="GL6" s="20" t="s">
        <v>827</v>
      </c>
      <c r="GM6" s="20" t="s">
        <v>811</v>
      </c>
      <c r="GN6" s="20" t="s">
        <v>141</v>
      </c>
      <c r="GO6" s="20" t="s">
        <v>827</v>
      </c>
      <c r="GP6" s="20" t="s">
        <v>811</v>
      </c>
      <c r="GQ6" s="26" t="s">
        <v>807</v>
      </c>
      <c r="GR6" s="20" t="s">
        <v>828</v>
      </c>
      <c r="GS6" s="20" t="s">
        <v>811</v>
      </c>
      <c r="GT6" s="20" t="s">
        <v>807</v>
      </c>
      <c r="GU6" s="20" t="s">
        <v>828</v>
      </c>
      <c r="GV6" s="20" t="s">
        <v>528</v>
      </c>
      <c r="GW6" s="27" t="s">
        <v>607</v>
      </c>
      <c r="GX6" s="20" t="s">
        <v>822</v>
      </c>
      <c r="GY6" s="20" t="s">
        <v>822</v>
      </c>
      <c r="GZ6" s="28" t="s">
        <v>1015</v>
      </c>
      <c r="HA6" s="20" t="s">
        <v>807</v>
      </c>
      <c r="HB6" s="630" t="s">
        <v>265</v>
      </c>
      <c r="HC6" s="630" t="s">
        <v>529</v>
      </c>
      <c r="HD6" s="119" t="s">
        <v>265</v>
      </c>
      <c r="HE6" s="119" t="s">
        <v>265</v>
      </c>
      <c r="HF6" s="119" t="s">
        <v>265</v>
      </c>
      <c r="HG6" s="119" t="s">
        <v>265</v>
      </c>
      <c r="HH6" s="119" t="s">
        <v>265</v>
      </c>
      <c r="HI6" s="119" t="s">
        <v>265</v>
      </c>
      <c r="HJ6" s="120" t="s">
        <v>265</v>
      </c>
      <c r="HK6" s="119" t="s">
        <v>885</v>
      </c>
      <c r="HL6" s="120" t="s">
        <v>813</v>
      </c>
      <c r="HM6" s="119" t="s">
        <v>813</v>
      </c>
      <c r="HN6" s="629" t="s">
        <v>886</v>
      </c>
      <c r="HO6" s="629" t="s">
        <v>824</v>
      </c>
      <c r="HP6" s="119" t="s">
        <v>824</v>
      </c>
      <c r="HQ6" s="629" t="s">
        <v>824</v>
      </c>
      <c r="HR6" s="119" t="s">
        <v>817</v>
      </c>
      <c r="HS6" s="119" t="s">
        <v>824</v>
      </c>
      <c r="HT6" s="119" t="s">
        <v>265</v>
      </c>
      <c r="HU6" s="121" t="s">
        <v>887</v>
      </c>
      <c r="HV6" s="119" t="s">
        <v>528</v>
      </c>
      <c r="HW6" s="119" t="s">
        <v>141</v>
      </c>
      <c r="HX6" s="119" t="s">
        <v>60</v>
      </c>
      <c r="HY6" s="121" t="s">
        <v>607</v>
      </c>
      <c r="HZ6" s="121" t="s">
        <v>607</v>
      </c>
      <c r="IA6" s="121" t="s">
        <v>607</v>
      </c>
      <c r="IB6" s="121" t="s">
        <v>607</v>
      </c>
      <c r="IC6" s="121" t="s">
        <v>1014</v>
      </c>
      <c r="ID6" s="121" t="s">
        <v>60</v>
      </c>
      <c r="IE6" s="121" t="s">
        <v>60</v>
      </c>
      <c r="IF6" s="121" t="s">
        <v>60</v>
      </c>
      <c r="IG6" s="121" t="s">
        <v>60</v>
      </c>
      <c r="IH6" s="121" t="s">
        <v>60</v>
      </c>
      <c r="II6" s="26" t="s">
        <v>1013</v>
      </c>
      <c r="IJ6" s="26" t="s">
        <v>1012</v>
      </c>
      <c r="IK6" s="121" t="s">
        <v>60</v>
      </c>
      <c r="IL6" s="121" t="s">
        <v>534</v>
      </c>
      <c r="IM6" s="121" t="s">
        <v>60</v>
      </c>
      <c r="IN6" s="121" t="s">
        <v>60</v>
      </c>
      <c r="IO6" s="121" t="s">
        <v>60</v>
      </c>
      <c r="IP6" s="121" t="s">
        <v>817</v>
      </c>
      <c r="IQ6" s="121" t="s">
        <v>60</v>
      </c>
      <c r="IR6" s="121" t="s">
        <v>60</v>
      </c>
      <c r="IS6" s="121" t="s">
        <v>60</v>
      </c>
      <c r="IT6" s="121" t="s">
        <v>60</v>
      </c>
      <c r="IU6" s="121" t="s">
        <v>60</v>
      </c>
      <c r="IV6" s="121" t="s">
        <v>1011</v>
      </c>
      <c r="IW6" s="121" t="s">
        <v>807</v>
      </c>
      <c r="IX6" s="121" t="s">
        <v>1010</v>
      </c>
      <c r="IY6" s="121" t="s">
        <v>60</v>
      </c>
      <c r="IZ6" s="121" t="s">
        <v>141</v>
      </c>
      <c r="JA6" s="121" t="s">
        <v>141</v>
      </c>
      <c r="JB6" s="121" t="s">
        <v>813</v>
      </c>
      <c r="JC6" s="121" t="s">
        <v>813</v>
      </c>
      <c r="JD6" s="121" t="s">
        <v>807</v>
      </c>
      <c r="JE6" s="121" t="s">
        <v>807</v>
      </c>
      <c r="JF6" s="121" t="s">
        <v>807</v>
      </c>
      <c r="JG6" s="121" t="s">
        <v>807</v>
      </c>
      <c r="JH6" s="121" t="s">
        <v>813</v>
      </c>
      <c r="JI6" s="121" t="s">
        <v>813</v>
      </c>
      <c r="JJ6" s="121" t="s">
        <v>813</v>
      </c>
      <c r="JK6" s="121" t="s">
        <v>813</v>
      </c>
      <c r="JL6" s="121" t="s">
        <v>813</v>
      </c>
      <c r="JM6" s="121" t="s">
        <v>813</v>
      </c>
      <c r="JN6" s="121" t="s">
        <v>813</v>
      </c>
      <c r="JO6" s="121" t="s">
        <v>813</v>
      </c>
      <c r="JP6" s="121" t="s">
        <v>813</v>
      </c>
      <c r="JQ6" s="121" t="s">
        <v>813</v>
      </c>
      <c r="JR6" s="121" t="s">
        <v>813</v>
      </c>
      <c r="JS6" s="121" t="s">
        <v>807</v>
      </c>
      <c r="JT6" s="121" t="s">
        <v>807</v>
      </c>
      <c r="JU6" s="121" t="s">
        <v>807</v>
      </c>
      <c r="JV6" s="121" t="s">
        <v>807</v>
      </c>
      <c r="JW6" s="121" t="s">
        <v>813</v>
      </c>
      <c r="JX6" s="121" t="s">
        <v>813</v>
      </c>
      <c r="JY6" s="121" t="s">
        <v>813</v>
      </c>
      <c r="JZ6" s="121" t="s">
        <v>813</v>
      </c>
      <c r="KA6" s="121" t="s">
        <v>813</v>
      </c>
      <c r="KB6" s="121" t="s">
        <v>813</v>
      </c>
      <c r="KC6" s="121" t="s">
        <v>813</v>
      </c>
      <c r="KD6" s="121" t="s">
        <v>813</v>
      </c>
      <c r="KE6" s="121" t="s">
        <v>813</v>
      </c>
    </row>
    <row r="7" spans="1:291" ht="12.75" thickTop="1">
      <c r="A7" s="3">
        <v>12025</v>
      </c>
      <c r="B7" s="2" t="s">
        <v>902</v>
      </c>
      <c r="C7" s="147">
        <v>677.83</v>
      </c>
      <c r="D7" s="144">
        <v>269628</v>
      </c>
      <c r="E7" s="219">
        <v>10.4</v>
      </c>
      <c r="F7" s="219">
        <v>58.1</v>
      </c>
      <c r="G7" s="219">
        <v>31.5</v>
      </c>
      <c r="H7" s="144">
        <v>10323</v>
      </c>
      <c r="I7" s="144">
        <v>21647</v>
      </c>
      <c r="J7" s="144">
        <v>35136</v>
      </c>
      <c r="K7" s="144">
        <v>41815</v>
      </c>
      <c r="L7" s="144">
        <v>143206</v>
      </c>
      <c r="M7" s="144">
        <v>758</v>
      </c>
      <c r="N7" s="144">
        <v>9296</v>
      </c>
      <c r="O7" s="144">
        <v>10395</v>
      </c>
      <c r="P7" s="144">
        <v>266666</v>
      </c>
      <c r="Q7" s="220">
        <v>279127</v>
      </c>
      <c r="R7" s="220">
        <v>286732</v>
      </c>
      <c r="S7" s="144">
        <v>41541</v>
      </c>
      <c r="T7" s="144">
        <v>1401614</v>
      </c>
      <c r="U7" s="144" t="s">
        <v>608</v>
      </c>
      <c r="V7" s="144">
        <v>839561</v>
      </c>
      <c r="W7" s="144">
        <v>0</v>
      </c>
      <c r="X7" s="144">
        <v>47</v>
      </c>
      <c r="Y7" s="144">
        <v>7</v>
      </c>
      <c r="Z7" s="144" t="s">
        <v>608</v>
      </c>
      <c r="AA7" s="147">
        <v>5369.92</v>
      </c>
      <c r="AB7" s="147">
        <v>7042.38</v>
      </c>
      <c r="AC7" s="144">
        <v>2212</v>
      </c>
      <c r="AD7" s="144">
        <v>199788</v>
      </c>
      <c r="AE7" s="144" t="s">
        <v>608</v>
      </c>
      <c r="AF7" s="144">
        <v>23</v>
      </c>
      <c r="AG7" s="144">
        <v>3197</v>
      </c>
      <c r="AH7" s="144">
        <v>46</v>
      </c>
      <c r="AI7" s="144">
        <v>10854</v>
      </c>
      <c r="AJ7" s="144">
        <v>745</v>
      </c>
      <c r="AK7" s="144">
        <v>19</v>
      </c>
      <c r="AL7" s="144">
        <v>28</v>
      </c>
      <c r="AM7" s="144">
        <v>5598</v>
      </c>
      <c r="AN7" s="144">
        <v>485</v>
      </c>
      <c r="AO7" s="144">
        <v>0</v>
      </c>
      <c r="AP7" s="144">
        <v>171</v>
      </c>
      <c r="AQ7" s="144">
        <v>6</v>
      </c>
      <c r="AR7" s="144">
        <v>1</v>
      </c>
      <c r="AS7" s="219">
        <v>72.099999999999994</v>
      </c>
      <c r="AT7" s="219">
        <v>87.3</v>
      </c>
      <c r="AU7" s="219">
        <v>95.2</v>
      </c>
      <c r="AV7" s="144">
        <v>4</v>
      </c>
      <c r="AW7" s="144">
        <v>2</v>
      </c>
      <c r="AX7" s="144">
        <v>26</v>
      </c>
      <c r="AY7" s="144">
        <v>21</v>
      </c>
      <c r="AZ7" s="144">
        <v>0</v>
      </c>
      <c r="BA7" s="144">
        <v>0</v>
      </c>
      <c r="BB7" s="144">
        <v>0</v>
      </c>
      <c r="BC7" s="144">
        <v>2</v>
      </c>
      <c r="BD7" s="144">
        <v>3807.9</v>
      </c>
      <c r="BE7" s="144">
        <v>1</v>
      </c>
      <c r="BF7" s="144">
        <v>31200</v>
      </c>
      <c r="BG7" s="144">
        <v>5</v>
      </c>
      <c r="BH7" s="144">
        <v>81690</v>
      </c>
      <c r="BI7" s="144">
        <v>3</v>
      </c>
      <c r="BJ7" s="144">
        <v>2373.37</v>
      </c>
      <c r="BK7" s="219">
        <v>20.6</v>
      </c>
      <c r="BL7" s="144">
        <v>2</v>
      </c>
      <c r="BM7" s="144">
        <v>4</v>
      </c>
      <c r="BN7" s="144">
        <v>535</v>
      </c>
      <c r="BO7" s="144">
        <v>3810</v>
      </c>
      <c r="BP7" s="144" t="s">
        <v>1081</v>
      </c>
      <c r="BQ7" s="147">
        <v>0.83</v>
      </c>
      <c r="BR7" s="219">
        <v>30.3</v>
      </c>
      <c r="BS7" s="144">
        <v>8.31</v>
      </c>
      <c r="BT7" s="144">
        <v>56.52</v>
      </c>
      <c r="BU7" s="144">
        <v>29</v>
      </c>
      <c r="BV7" s="144">
        <v>6782</v>
      </c>
      <c r="BW7" s="144">
        <v>223</v>
      </c>
      <c r="BX7" s="144">
        <v>777</v>
      </c>
      <c r="BY7" s="144">
        <v>3603</v>
      </c>
      <c r="BZ7" s="144">
        <v>1066</v>
      </c>
      <c r="CA7" s="144">
        <v>268</v>
      </c>
      <c r="CB7" s="144">
        <v>467</v>
      </c>
      <c r="CC7" s="147">
        <v>1.19</v>
      </c>
      <c r="CD7" s="144">
        <v>0</v>
      </c>
      <c r="CE7" s="144">
        <v>3</v>
      </c>
      <c r="CF7" s="144">
        <v>35</v>
      </c>
      <c r="CG7" s="144">
        <v>4</v>
      </c>
      <c r="CH7" s="144">
        <v>2</v>
      </c>
      <c r="CI7" s="144">
        <v>270</v>
      </c>
      <c r="CJ7" s="144">
        <v>20</v>
      </c>
      <c r="CK7" s="144">
        <v>1300</v>
      </c>
      <c r="CL7" s="144">
        <v>9</v>
      </c>
      <c r="CM7" s="144">
        <v>1088</v>
      </c>
      <c r="CN7" s="144">
        <v>45</v>
      </c>
      <c r="CO7" s="144">
        <v>826</v>
      </c>
      <c r="CP7" s="144">
        <v>5</v>
      </c>
      <c r="CQ7" s="144">
        <v>51</v>
      </c>
      <c r="CR7" s="144">
        <v>18</v>
      </c>
      <c r="CS7" s="144">
        <v>442</v>
      </c>
      <c r="CT7" s="144">
        <v>11579</v>
      </c>
      <c r="CU7" s="144">
        <v>1856</v>
      </c>
      <c r="CV7" s="144">
        <v>2265</v>
      </c>
      <c r="CW7" s="144">
        <v>937483.06499999994</v>
      </c>
      <c r="CX7" s="144">
        <v>372105.614</v>
      </c>
      <c r="CY7" s="144">
        <v>617061.04200000002</v>
      </c>
      <c r="CZ7" s="144">
        <v>84923</v>
      </c>
      <c r="DA7" s="144">
        <v>6</v>
      </c>
      <c r="DB7" s="144">
        <v>19041</v>
      </c>
      <c r="DC7" s="144">
        <v>1861</v>
      </c>
      <c r="DD7" s="144">
        <v>1820</v>
      </c>
      <c r="DE7" s="144">
        <v>132</v>
      </c>
      <c r="DF7" s="144">
        <v>999</v>
      </c>
      <c r="DG7" s="144">
        <v>6892</v>
      </c>
      <c r="DH7" s="144">
        <v>13488</v>
      </c>
      <c r="DI7" s="144">
        <v>2615</v>
      </c>
      <c r="DJ7" s="144">
        <v>2410</v>
      </c>
      <c r="DK7" s="144">
        <v>271</v>
      </c>
      <c r="DL7" s="144">
        <v>567</v>
      </c>
      <c r="DM7" s="144" t="s">
        <v>608</v>
      </c>
      <c r="DN7" s="144">
        <v>1603</v>
      </c>
      <c r="DO7" s="144">
        <v>18</v>
      </c>
      <c r="DP7" s="144" t="s">
        <v>608</v>
      </c>
      <c r="DQ7" s="144">
        <v>51</v>
      </c>
      <c r="DR7" s="144">
        <v>4820</v>
      </c>
      <c r="DS7" s="144">
        <v>4429</v>
      </c>
      <c r="DT7" s="144">
        <v>0</v>
      </c>
      <c r="DU7" s="144">
        <v>550</v>
      </c>
      <c r="DV7" s="144">
        <v>46</v>
      </c>
      <c r="DW7" s="144">
        <v>33</v>
      </c>
      <c r="DX7" s="219">
        <v>20.6</v>
      </c>
      <c r="DY7" s="144">
        <v>18</v>
      </c>
      <c r="DZ7" s="144">
        <v>37</v>
      </c>
      <c r="EA7" s="144">
        <v>1642</v>
      </c>
      <c r="EB7" s="144">
        <v>259</v>
      </c>
      <c r="EC7" s="144">
        <v>92</v>
      </c>
      <c r="ED7" s="144">
        <v>1584</v>
      </c>
      <c r="EE7" s="144">
        <v>1611</v>
      </c>
      <c r="EF7" s="219">
        <v>94</v>
      </c>
      <c r="EG7" s="219">
        <v>88.5</v>
      </c>
      <c r="EH7" s="144">
        <v>91</v>
      </c>
      <c r="EI7" s="219">
        <v>46.4</v>
      </c>
      <c r="EJ7" s="144">
        <v>71794</v>
      </c>
      <c r="EK7" s="219">
        <v>29.4</v>
      </c>
      <c r="EL7" s="144">
        <v>389142</v>
      </c>
      <c r="EM7" s="147">
        <v>1.96</v>
      </c>
      <c r="EN7" s="221">
        <v>227</v>
      </c>
      <c r="EO7" s="144">
        <v>7</v>
      </c>
      <c r="EP7" s="144">
        <v>1141</v>
      </c>
      <c r="EQ7" s="144">
        <v>44</v>
      </c>
      <c r="ER7" s="144">
        <v>1708</v>
      </c>
      <c r="ES7" s="219">
        <v>100</v>
      </c>
      <c r="ET7" s="144">
        <v>113979</v>
      </c>
      <c r="EU7" s="144">
        <v>11093</v>
      </c>
      <c r="EV7" s="144">
        <v>112</v>
      </c>
      <c r="EW7" s="144">
        <v>94314</v>
      </c>
      <c r="EX7" s="144">
        <v>80216</v>
      </c>
      <c r="EY7" s="144">
        <v>8938</v>
      </c>
      <c r="EZ7" s="144">
        <v>5160</v>
      </c>
      <c r="FA7" s="144">
        <v>8572</v>
      </c>
      <c r="FB7" s="219">
        <v>15.3</v>
      </c>
      <c r="FC7" s="144">
        <v>359</v>
      </c>
      <c r="FD7" s="219">
        <v>22.5</v>
      </c>
      <c r="FE7" s="144">
        <v>8315</v>
      </c>
      <c r="FF7" s="221">
        <v>70</v>
      </c>
      <c r="FG7" s="144">
        <v>134</v>
      </c>
      <c r="FH7" s="144">
        <v>3207</v>
      </c>
      <c r="FI7" s="144">
        <v>39</v>
      </c>
      <c r="FJ7" s="144">
        <v>1200</v>
      </c>
      <c r="FK7" s="147">
        <v>54.45</v>
      </c>
      <c r="FL7" s="219">
        <v>99.86</v>
      </c>
      <c r="FM7" s="219">
        <v>90.18</v>
      </c>
      <c r="FN7" s="219">
        <v>90</v>
      </c>
      <c r="FO7" s="219">
        <v>58.9</v>
      </c>
      <c r="FP7" s="144">
        <v>90</v>
      </c>
      <c r="FQ7" s="144">
        <v>11</v>
      </c>
      <c r="FR7" s="144">
        <v>70</v>
      </c>
      <c r="FS7" s="144">
        <v>738</v>
      </c>
      <c r="FT7" s="144">
        <v>5</v>
      </c>
      <c r="FU7" s="144">
        <v>1975</v>
      </c>
      <c r="FV7" s="144">
        <v>1592</v>
      </c>
      <c r="FW7" s="144">
        <v>5</v>
      </c>
      <c r="FX7" s="144">
        <v>4840000</v>
      </c>
      <c r="FY7" s="144">
        <v>7962</v>
      </c>
      <c r="FZ7" s="144" t="s">
        <v>608</v>
      </c>
      <c r="GA7" s="144" t="s">
        <v>608</v>
      </c>
      <c r="GB7" s="144">
        <v>13494</v>
      </c>
      <c r="GC7" s="144">
        <v>41</v>
      </c>
      <c r="GD7" s="144">
        <v>1839</v>
      </c>
      <c r="GE7" s="144">
        <v>11614</v>
      </c>
      <c r="GF7" s="144">
        <v>114147</v>
      </c>
      <c r="GG7" s="144">
        <v>460</v>
      </c>
      <c r="GH7" s="144">
        <v>18551</v>
      </c>
      <c r="GI7" s="144">
        <v>95136</v>
      </c>
      <c r="GJ7" s="144">
        <v>657</v>
      </c>
      <c r="GK7" s="144">
        <v>4798</v>
      </c>
      <c r="GL7" s="144">
        <v>408097</v>
      </c>
      <c r="GM7" s="144">
        <v>2030</v>
      </c>
      <c r="GN7" s="144">
        <v>14462</v>
      </c>
      <c r="GO7" s="144">
        <v>286639</v>
      </c>
      <c r="GP7" s="144">
        <v>283</v>
      </c>
      <c r="GQ7" s="144">
        <v>7885</v>
      </c>
      <c r="GR7" s="144">
        <v>173329.88</v>
      </c>
      <c r="GS7" s="144">
        <v>281</v>
      </c>
      <c r="GT7" s="144">
        <v>7037</v>
      </c>
      <c r="GU7" s="144" t="s">
        <v>534</v>
      </c>
      <c r="GV7" s="147">
        <v>32.799999999999997</v>
      </c>
      <c r="GW7" s="144">
        <v>16</v>
      </c>
      <c r="GX7" s="144">
        <v>369</v>
      </c>
      <c r="GY7" s="144">
        <v>212</v>
      </c>
      <c r="GZ7" s="222">
        <v>94</v>
      </c>
      <c r="HA7" s="225">
        <v>1</v>
      </c>
      <c r="HB7" s="225">
        <v>1287908</v>
      </c>
      <c r="HC7" s="225">
        <v>11127326</v>
      </c>
      <c r="HD7" s="225">
        <v>921788</v>
      </c>
      <c r="HE7" s="225">
        <v>977503</v>
      </c>
      <c r="HF7" s="225">
        <v>485802</v>
      </c>
      <c r="HG7" s="225">
        <v>2630</v>
      </c>
      <c r="HH7" s="225">
        <v>0</v>
      </c>
      <c r="HI7" s="225">
        <v>221420</v>
      </c>
      <c r="HJ7" s="225">
        <v>158550</v>
      </c>
      <c r="HK7" s="220">
        <v>1558</v>
      </c>
      <c r="HL7" s="220">
        <v>7109061</v>
      </c>
      <c r="HM7" s="220" t="s">
        <v>534</v>
      </c>
      <c r="HN7" s="220">
        <v>180</v>
      </c>
      <c r="HO7" s="220" t="s">
        <v>534</v>
      </c>
      <c r="HP7" s="220">
        <v>120</v>
      </c>
      <c r="HQ7" s="220" t="s">
        <v>534</v>
      </c>
      <c r="HR7" s="220">
        <v>40217</v>
      </c>
      <c r="HS7" s="220">
        <v>141177</v>
      </c>
      <c r="HT7" s="220">
        <v>0</v>
      </c>
      <c r="HU7" s="220">
        <v>5717</v>
      </c>
      <c r="HV7" s="230">
        <v>42.46</v>
      </c>
      <c r="HW7" s="220">
        <v>240101</v>
      </c>
      <c r="HX7" s="230">
        <v>2.86</v>
      </c>
      <c r="HY7" s="242">
        <v>2.0299999999999998</v>
      </c>
      <c r="HZ7" s="242">
        <v>1.55</v>
      </c>
      <c r="IA7" s="225">
        <v>1099</v>
      </c>
      <c r="IB7" s="225">
        <v>1082</v>
      </c>
      <c r="IC7" s="225">
        <v>39020</v>
      </c>
      <c r="ID7" s="227">
        <v>69.599999999999994</v>
      </c>
      <c r="IE7" s="227">
        <v>54.5</v>
      </c>
      <c r="IF7" s="227">
        <v>34.799999999999997</v>
      </c>
      <c r="IG7" s="227">
        <v>49.5</v>
      </c>
      <c r="IH7" s="227">
        <v>25</v>
      </c>
      <c r="II7" s="144" t="s">
        <v>1081</v>
      </c>
      <c r="IJ7" s="144" t="s">
        <v>1081</v>
      </c>
      <c r="IK7" s="225">
        <v>58</v>
      </c>
      <c r="IL7" s="154">
        <v>0.44900000000000001</v>
      </c>
      <c r="IM7" s="153">
        <v>86.5</v>
      </c>
      <c r="IN7" s="285">
        <v>7.9</v>
      </c>
      <c r="IO7" s="153">
        <v>3.7</v>
      </c>
      <c r="IP7" s="143">
        <v>148383944</v>
      </c>
      <c r="IQ7" s="286">
        <v>34.6</v>
      </c>
      <c r="IR7" s="286">
        <v>53.9</v>
      </c>
      <c r="IS7" s="276" t="s">
        <v>608</v>
      </c>
      <c r="IT7" s="276" t="s">
        <v>608</v>
      </c>
      <c r="IU7" s="286">
        <v>73.3</v>
      </c>
      <c r="IV7" s="144" t="s">
        <v>1081</v>
      </c>
      <c r="IW7" s="143">
        <v>3384</v>
      </c>
      <c r="IX7" s="144" t="s">
        <v>1081</v>
      </c>
      <c r="IY7" s="286">
        <v>26.2</v>
      </c>
      <c r="IZ7" s="276">
        <v>51154</v>
      </c>
      <c r="JA7" s="276">
        <v>1104</v>
      </c>
      <c r="JB7" s="276">
        <v>1051</v>
      </c>
      <c r="JC7" s="276">
        <v>4345</v>
      </c>
      <c r="JD7" s="276">
        <v>4926</v>
      </c>
      <c r="JE7" s="276">
        <v>5488</v>
      </c>
      <c r="JF7" s="276">
        <v>6449</v>
      </c>
      <c r="JG7" s="276">
        <v>6462</v>
      </c>
      <c r="JH7" s="276">
        <v>6604</v>
      </c>
      <c r="JI7" s="276">
        <v>6540</v>
      </c>
      <c r="JJ7" s="276">
        <v>7160</v>
      </c>
      <c r="JK7" s="276">
        <v>5948</v>
      </c>
      <c r="JL7" s="276">
        <v>2619</v>
      </c>
      <c r="JM7" s="276">
        <v>1187</v>
      </c>
      <c r="JN7" s="276">
        <v>647</v>
      </c>
      <c r="JO7" s="276">
        <v>318</v>
      </c>
      <c r="JP7" s="276">
        <v>163</v>
      </c>
      <c r="JQ7" s="276">
        <v>6079</v>
      </c>
      <c r="JR7" s="276">
        <v>5884</v>
      </c>
      <c r="JS7" s="276">
        <v>6326</v>
      </c>
      <c r="JT7" s="276">
        <v>7683</v>
      </c>
      <c r="JU7" s="276">
        <v>9363</v>
      </c>
      <c r="JV7" s="276">
        <v>8854</v>
      </c>
      <c r="JW7" s="276">
        <v>8814</v>
      </c>
      <c r="JX7" s="276">
        <v>9383</v>
      </c>
      <c r="JY7" s="276">
        <v>11443</v>
      </c>
      <c r="JZ7" s="276">
        <v>13123</v>
      </c>
      <c r="KA7" s="276">
        <v>10492</v>
      </c>
      <c r="KB7" s="276">
        <v>9565</v>
      </c>
      <c r="KC7" s="276">
        <v>8920</v>
      </c>
      <c r="KD7" s="276">
        <v>7014</v>
      </c>
      <c r="KE7" s="276">
        <v>6889</v>
      </c>
    </row>
    <row r="8" spans="1:291" s="49" customFormat="1" ht="12">
      <c r="A8" s="3">
        <v>12041</v>
      </c>
      <c r="B8" s="2" t="s">
        <v>903</v>
      </c>
      <c r="C8" s="142">
        <v>747.66</v>
      </c>
      <c r="D8" s="143">
        <v>345917</v>
      </c>
      <c r="E8" s="146">
        <v>11.5</v>
      </c>
      <c r="F8" s="146">
        <v>58.6</v>
      </c>
      <c r="G8" s="146">
        <v>29.9</v>
      </c>
      <c r="H8" s="223">
        <v>14705</v>
      </c>
      <c r="I8" s="223">
        <v>31069</v>
      </c>
      <c r="J8" s="223">
        <v>48597</v>
      </c>
      <c r="K8" s="224">
        <v>49944</v>
      </c>
      <c r="L8" s="220">
        <v>176629</v>
      </c>
      <c r="M8" s="220">
        <v>710</v>
      </c>
      <c r="N8" s="220">
        <v>11360</v>
      </c>
      <c r="O8" s="220">
        <v>11576</v>
      </c>
      <c r="P8" s="223">
        <v>338119</v>
      </c>
      <c r="Q8" s="220">
        <v>347095</v>
      </c>
      <c r="R8" s="220">
        <v>348932</v>
      </c>
      <c r="S8" s="224">
        <v>703443</v>
      </c>
      <c r="T8" s="224">
        <v>2334891</v>
      </c>
      <c r="U8" s="224">
        <v>582949</v>
      </c>
      <c r="V8" s="225">
        <v>1265901</v>
      </c>
      <c r="W8" s="225">
        <v>0</v>
      </c>
      <c r="X8" s="225">
        <v>63</v>
      </c>
      <c r="Y8" s="225">
        <v>0</v>
      </c>
      <c r="Z8" s="226">
        <v>10968</v>
      </c>
      <c r="AA8" s="147">
        <v>1881.6</v>
      </c>
      <c r="AB8" s="147">
        <v>838.6</v>
      </c>
      <c r="AC8" s="225">
        <v>2860</v>
      </c>
      <c r="AD8" s="224">
        <v>338159</v>
      </c>
      <c r="AE8" s="224" t="s">
        <v>608</v>
      </c>
      <c r="AF8" s="225">
        <v>30</v>
      </c>
      <c r="AG8" s="225">
        <v>2826</v>
      </c>
      <c r="AH8" s="225">
        <v>55</v>
      </c>
      <c r="AI8" s="225">
        <v>15873</v>
      </c>
      <c r="AJ8" s="224">
        <v>1158</v>
      </c>
      <c r="AK8" s="224">
        <v>49</v>
      </c>
      <c r="AL8" s="225">
        <v>27</v>
      </c>
      <c r="AM8" s="225">
        <v>8216</v>
      </c>
      <c r="AN8" s="224">
        <v>618</v>
      </c>
      <c r="AO8" s="224">
        <v>2</v>
      </c>
      <c r="AP8" s="224">
        <v>169</v>
      </c>
      <c r="AQ8" s="224">
        <v>7</v>
      </c>
      <c r="AR8" s="224">
        <v>0</v>
      </c>
      <c r="AS8" s="227">
        <v>82.1</v>
      </c>
      <c r="AT8" s="227">
        <v>101</v>
      </c>
      <c r="AU8" s="227">
        <v>114</v>
      </c>
      <c r="AV8" s="225">
        <v>0</v>
      </c>
      <c r="AW8" s="228">
        <v>0</v>
      </c>
      <c r="AX8" s="228">
        <v>24</v>
      </c>
      <c r="AY8" s="225">
        <v>1</v>
      </c>
      <c r="AZ8" s="225">
        <v>0</v>
      </c>
      <c r="BA8" s="228">
        <v>0</v>
      </c>
      <c r="BB8" s="228">
        <v>1</v>
      </c>
      <c r="BC8" s="225">
        <v>6</v>
      </c>
      <c r="BD8" s="225">
        <v>24006</v>
      </c>
      <c r="BE8" s="225">
        <v>1</v>
      </c>
      <c r="BF8" s="225">
        <v>34000</v>
      </c>
      <c r="BG8" s="225">
        <v>3</v>
      </c>
      <c r="BH8" s="225">
        <v>76067</v>
      </c>
      <c r="BI8" s="225">
        <v>6</v>
      </c>
      <c r="BJ8" s="225">
        <v>3619</v>
      </c>
      <c r="BK8" s="229">
        <v>27.6</v>
      </c>
      <c r="BL8" s="225">
        <v>1</v>
      </c>
      <c r="BM8" s="225">
        <v>3</v>
      </c>
      <c r="BN8" s="225">
        <v>288</v>
      </c>
      <c r="BO8" s="225">
        <v>3123</v>
      </c>
      <c r="BP8" s="144" t="s">
        <v>1081</v>
      </c>
      <c r="BQ8" s="230">
        <v>0.85</v>
      </c>
      <c r="BR8" s="229">
        <v>31.5</v>
      </c>
      <c r="BS8" s="230">
        <v>8.07</v>
      </c>
      <c r="BT8" s="227">
        <v>55.96</v>
      </c>
      <c r="BU8" s="225">
        <v>39</v>
      </c>
      <c r="BV8" s="225">
        <v>7175</v>
      </c>
      <c r="BW8" s="225">
        <v>249</v>
      </c>
      <c r="BX8" s="225">
        <v>1280</v>
      </c>
      <c r="BY8" s="225">
        <v>3959</v>
      </c>
      <c r="BZ8" s="225">
        <v>1184</v>
      </c>
      <c r="CA8" s="225">
        <v>327</v>
      </c>
      <c r="CB8" s="225">
        <v>635</v>
      </c>
      <c r="CC8" s="230">
        <v>1.28</v>
      </c>
      <c r="CD8" s="225" t="s">
        <v>608</v>
      </c>
      <c r="CE8" s="225" t="s">
        <v>608</v>
      </c>
      <c r="CF8" s="225" t="s">
        <v>608</v>
      </c>
      <c r="CG8" s="225">
        <v>2</v>
      </c>
      <c r="CH8" s="225">
        <v>3</v>
      </c>
      <c r="CI8" s="225">
        <v>270</v>
      </c>
      <c r="CJ8" s="225">
        <v>23</v>
      </c>
      <c r="CK8" s="225">
        <v>1288</v>
      </c>
      <c r="CL8" s="225">
        <v>11</v>
      </c>
      <c r="CM8" s="225">
        <v>922</v>
      </c>
      <c r="CN8" s="225">
        <v>83</v>
      </c>
      <c r="CO8" s="225">
        <v>1352</v>
      </c>
      <c r="CP8" s="225">
        <v>16</v>
      </c>
      <c r="CQ8" s="225">
        <v>130</v>
      </c>
      <c r="CR8" s="225">
        <v>15</v>
      </c>
      <c r="CS8" s="225">
        <v>334</v>
      </c>
      <c r="CT8" s="225">
        <v>13373</v>
      </c>
      <c r="CU8" s="225">
        <v>1907</v>
      </c>
      <c r="CV8" s="225">
        <v>2396</v>
      </c>
      <c r="CW8" s="225">
        <v>1371833.996</v>
      </c>
      <c r="CX8" s="225">
        <v>409439.22100000002</v>
      </c>
      <c r="CY8" s="225">
        <v>635008.19499999995</v>
      </c>
      <c r="CZ8" s="225">
        <v>103526</v>
      </c>
      <c r="DA8" s="225">
        <v>11</v>
      </c>
      <c r="DB8" s="225">
        <v>20897</v>
      </c>
      <c r="DC8" s="225">
        <v>1726</v>
      </c>
      <c r="DD8" s="225">
        <v>2141</v>
      </c>
      <c r="DE8" s="225">
        <v>92</v>
      </c>
      <c r="DF8" s="225">
        <v>956</v>
      </c>
      <c r="DG8" s="225">
        <v>8401</v>
      </c>
      <c r="DH8" s="226">
        <v>18280</v>
      </c>
      <c r="DI8" s="225">
        <v>3575</v>
      </c>
      <c r="DJ8" s="225">
        <v>2465</v>
      </c>
      <c r="DK8" s="225">
        <v>453</v>
      </c>
      <c r="DL8" s="225">
        <v>650</v>
      </c>
      <c r="DM8" s="225">
        <v>1</v>
      </c>
      <c r="DN8" s="225">
        <v>2739</v>
      </c>
      <c r="DO8" s="225">
        <v>58</v>
      </c>
      <c r="DP8" s="225">
        <v>16342</v>
      </c>
      <c r="DQ8" s="225">
        <v>61</v>
      </c>
      <c r="DR8" s="225">
        <v>5056</v>
      </c>
      <c r="DS8" s="225">
        <v>5391</v>
      </c>
      <c r="DT8" s="225">
        <v>57</v>
      </c>
      <c r="DU8" s="225">
        <v>772</v>
      </c>
      <c r="DV8" s="225">
        <v>74</v>
      </c>
      <c r="DW8" s="225">
        <v>24</v>
      </c>
      <c r="DX8" s="231">
        <v>32.6</v>
      </c>
      <c r="DY8" s="225">
        <v>26</v>
      </c>
      <c r="DZ8" s="225">
        <v>99</v>
      </c>
      <c r="EA8" s="225">
        <v>901</v>
      </c>
      <c r="EB8" s="226">
        <v>218</v>
      </c>
      <c r="EC8" s="226">
        <v>102</v>
      </c>
      <c r="ED8" s="226">
        <v>2304</v>
      </c>
      <c r="EE8" s="226">
        <v>2360</v>
      </c>
      <c r="EF8" s="229">
        <v>94.9</v>
      </c>
      <c r="EG8" s="229">
        <v>95.3</v>
      </c>
      <c r="EH8" s="226">
        <v>141</v>
      </c>
      <c r="EI8" s="227">
        <v>39.200000000000003</v>
      </c>
      <c r="EJ8" s="226">
        <v>86785</v>
      </c>
      <c r="EK8" s="229">
        <v>21.8</v>
      </c>
      <c r="EL8" s="226">
        <v>384558</v>
      </c>
      <c r="EM8" s="230">
        <v>0.74</v>
      </c>
      <c r="EN8" s="225">
        <v>380</v>
      </c>
      <c r="EO8" s="225">
        <v>11</v>
      </c>
      <c r="EP8" s="232">
        <v>507</v>
      </c>
      <c r="EQ8" s="225">
        <v>57</v>
      </c>
      <c r="ER8" s="225">
        <v>1420</v>
      </c>
      <c r="ES8" s="227">
        <v>80</v>
      </c>
      <c r="ET8" s="225">
        <v>118548</v>
      </c>
      <c r="EU8" s="225">
        <v>2282</v>
      </c>
      <c r="EV8" s="225">
        <v>28</v>
      </c>
      <c r="EW8" s="225">
        <v>105221</v>
      </c>
      <c r="EX8" s="225">
        <v>75974</v>
      </c>
      <c r="EY8" s="225">
        <v>18168</v>
      </c>
      <c r="EZ8" s="225">
        <v>11079</v>
      </c>
      <c r="FA8" s="225">
        <v>11045</v>
      </c>
      <c r="FB8" s="227">
        <v>23.3</v>
      </c>
      <c r="FC8" s="225">
        <v>379</v>
      </c>
      <c r="FD8" s="227">
        <v>20.8</v>
      </c>
      <c r="FE8" s="225">
        <v>6178</v>
      </c>
      <c r="FF8" s="225">
        <v>56</v>
      </c>
      <c r="FG8" s="225">
        <v>193</v>
      </c>
      <c r="FH8" s="225">
        <v>1907</v>
      </c>
      <c r="FI8" s="233">
        <v>17</v>
      </c>
      <c r="FJ8" s="233">
        <v>664</v>
      </c>
      <c r="FK8" s="230">
        <v>58.01</v>
      </c>
      <c r="FL8" s="227">
        <v>94</v>
      </c>
      <c r="FM8" s="227">
        <v>86</v>
      </c>
      <c r="FN8" s="227">
        <v>96.7</v>
      </c>
      <c r="FO8" s="231">
        <v>51.7</v>
      </c>
      <c r="FP8" s="225">
        <v>70</v>
      </c>
      <c r="FQ8" s="225">
        <v>14</v>
      </c>
      <c r="FR8" s="225">
        <v>64</v>
      </c>
      <c r="FS8" s="225">
        <v>813</v>
      </c>
      <c r="FT8" s="225">
        <v>13</v>
      </c>
      <c r="FU8" s="225">
        <v>2731</v>
      </c>
      <c r="FV8" s="225">
        <v>2798</v>
      </c>
      <c r="FW8" s="225">
        <v>10</v>
      </c>
      <c r="FX8" s="225">
        <v>5350000</v>
      </c>
      <c r="FY8" s="225">
        <v>4910</v>
      </c>
      <c r="FZ8" s="225" t="s">
        <v>608</v>
      </c>
      <c r="GA8" s="225" t="s">
        <v>608</v>
      </c>
      <c r="GB8" s="225">
        <v>14854</v>
      </c>
      <c r="GC8" s="225">
        <v>70</v>
      </c>
      <c r="GD8" s="225">
        <v>2219</v>
      </c>
      <c r="GE8" s="225">
        <v>12565</v>
      </c>
      <c r="GF8" s="225">
        <v>140269</v>
      </c>
      <c r="GG8" s="225">
        <v>725</v>
      </c>
      <c r="GH8" s="225">
        <v>22461</v>
      </c>
      <c r="GI8" s="225">
        <v>117083</v>
      </c>
      <c r="GJ8" s="225">
        <v>819</v>
      </c>
      <c r="GK8" s="225">
        <v>7008</v>
      </c>
      <c r="GL8" s="225">
        <v>544934</v>
      </c>
      <c r="GM8" s="225">
        <v>2034</v>
      </c>
      <c r="GN8" s="225">
        <v>18620</v>
      </c>
      <c r="GO8" s="225">
        <v>462278</v>
      </c>
      <c r="GP8" s="225">
        <v>338</v>
      </c>
      <c r="GQ8" s="225">
        <v>8151</v>
      </c>
      <c r="GR8" s="224">
        <v>193068.08</v>
      </c>
      <c r="GS8" s="225">
        <v>335</v>
      </c>
      <c r="GT8" s="225">
        <v>6997</v>
      </c>
      <c r="GU8" s="225">
        <v>170623</v>
      </c>
      <c r="GV8" s="233">
        <v>154623</v>
      </c>
      <c r="GW8" s="225">
        <v>5551</v>
      </c>
      <c r="GX8" s="225">
        <v>1431</v>
      </c>
      <c r="GY8" s="225">
        <v>1133</v>
      </c>
      <c r="GZ8" s="222">
        <v>738</v>
      </c>
      <c r="HA8" s="225">
        <v>6</v>
      </c>
      <c r="HB8" s="225">
        <v>2097266</v>
      </c>
      <c r="HC8" s="225">
        <v>27560720</v>
      </c>
      <c r="HD8" s="225">
        <v>1561196</v>
      </c>
      <c r="HE8" s="225">
        <v>1489833</v>
      </c>
      <c r="HF8" s="225">
        <v>1013379</v>
      </c>
      <c r="HG8" s="225">
        <v>11626</v>
      </c>
      <c r="HH8" s="225">
        <v>11626</v>
      </c>
      <c r="HI8" s="225">
        <v>249750</v>
      </c>
      <c r="HJ8" s="225">
        <v>212340</v>
      </c>
      <c r="HK8" s="220">
        <v>1705</v>
      </c>
      <c r="HL8" s="220">
        <v>14228433</v>
      </c>
      <c r="HM8" s="220">
        <v>0</v>
      </c>
      <c r="HN8" s="220">
        <v>267</v>
      </c>
      <c r="HO8" s="220">
        <v>0</v>
      </c>
      <c r="HP8" s="220">
        <v>142</v>
      </c>
      <c r="HQ8" s="220">
        <v>0</v>
      </c>
      <c r="HR8" s="220">
        <v>6262</v>
      </c>
      <c r="HS8" s="220">
        <v>185249</v>
      </c>
      <c r="HT8" s="223">
        <v>16949</v>
      </c>
      <c r="HU8" s="237">
        <v>0</v>
      </c>
      <c r="HV8" s="230">
        <v>78.95</v>
      </c>
      <c r="HW8" s="220">
        <v>319717</v>
      </c>
      <c r="HX8" s="231">
        <v>-4.8499999999999996</v>
      </c>
      <c r="HY8" s="230">
        <v>0.82</v>
      </c>
      <c r="HZ8" s="230">
        <v>0.82</v>
      </c>
      <c r="IA8" s="225">
        <v>1397.8</v>
      </c>
      <c r="IB8" s="225">
        <v>1395.9</v>
      </c>
      <c r="IC8" s="225">
        <v>7027</v>
      </c>
      <c r="ID8" s="227">
        <v>80.2</v>
      </c>
      <c r="IE8" s="227">
        <v>39.799999999999997</v>
      </c>
      <c r="IF8" s="227">
        <v>39.4</v>
      </c>
      <c r="IG8" s="227">
        <v>49.9</v>
      </c>
      <c r="IH8" s="227">
        <v>17.100000000000001</v>
      </c>
      <c r="II8" s="144" t="s">
        <v>1081</v>
      </c>
      <c r="IJ8" s="144" t="s">
        <v>1081</v>
      </c>
      <c r="IK8" s="225">
        <v>59.4</v>
      </c>
      <c r="IL8" s="154">
        <v>0.47599999999999998</v>
      </c>
      <c r="IM8" s="153">
        <v>91.4</v>
      </c>
      <c r="IN8" s="285">
        <v>6.9</v>
      </c>
      <c r="IO8" s="153">
        <v>1.4</v>
      </c>
      <c r="IP8" s="143">
        <v>185248840</v>
      </c>
      <c r="IQ8" s="286">
        <v>37.799999999999997</v>
      </c>
      <c r="IR8" s="286">
        <v>55.5</v>
      </c>
      <c r="IS8" s="276" t="s">
        <v>608</v>
      </c>
      <c r="IT8" s="276" t="s">
        <v>608</v>
      </c>
      <c r="IU8" s="286">
        <v>90.3</v>
      </c>
      <c r="IV8" s="144" t="s">
        <v>1081</v>
      </c>
      <c r="IW8" s="143">
        <v>2995</v>
      </c>
      <c r="IX8" s="144" t="s">
        <v>1081</v>
      </c>
      <c r="IY8" s="286">
        <v>33.1</v>
      </c>
      <c r="IZ8" s="276">
        <v>65703</v>
      </c>
      <c r="JA8" s="276">
        <v>974</v>
      </c>
      <c r="JB8" s="276">
        <v>1413</v>
      </c>
      <c r="JC8" s="276">
        <v>5547</v>
      </c>
      <c r="JD8" s="276">
        <v>6731</v>
      </c>
      <c r="JE8" s="276">
        <v>7258</v>
      </c>
      <c r="JF8" s="276">
        <v>8435</v>
      </c>
      <c r="JG8" s="276">
        <v>8271</v>
      </c>
      <c r="JH8" s="276">
        <v>8278</v>
      </c>
      <c r="JI8" s="276">
        <v>8194</v>
      </c>
      <c r="JJ8" s="276">
        <v>8408</v>
      </c>
      <c r="JK8" s="276">
        <v>6827</v>
      </c>
      <c r="JL8" s="276">
        <v>2819</v>
      </c>
      <c r="JM8" s="276">
        <v>1182</v>
      </c>
      <c r="JN8" s="276">
        <v>551</v>
      </c>
      <c r="JO8" s="276">
        <v>289</v>
      </c>
      <c r="JP8" s="276">
        <v>117</v>
      </c>
      <c r="JQ8" s="276">
        <v>7400</v>
      </c>
      <c r="JR8" s="276">
        <v>7429</v>
      </c>
      <c r="JS8" s="276">
        <v>8771</v>
      </c>
      <c r="JT8" s="276">
        <v>10485</v>
      </c>
      <c r="JU8" s="276">
        <v>12115</v>
      </c>
      <c r="JV8" s="276">
        <v>11316</v>
      </c>
      <c r="JW8" s="276">
        <v>11156</v>
      </c>
      <c r="JX8" s="276">
        <v>11533</v>
      </c>
      <c r="JY8" s="276">
        <v>14283</v>
      </c>
      <c r="JZ8" s="276">
        <v>16727</v>
      </c>
      <c r="KA8" s="276">
        <v>13747</v>
      </c>
      <c r="KB8" s="276">
        <v>11902</v>
      </c>
      <c r="KC8" s="276">
        <v>10419</v>
      </c>
      <c r="KD8" s="276">
        <v>8171</v>
      </c>
      <c r="KE8" s="276">
        <v>8306</v>
      </c>
    </row>
    <row r="9" spans="1:291" ht="12">
      <c r="A9" s="3">
        <v>22012</v>
      </c>
      <c r="B9" s="2" t="s">
        <v>904</v>
      </c>
      <c r="C9" s="147">
        <v>824.61</v>
      </c>
      <c r="D9" s="144">
        <v>293859</v>
      </c>
      <c r="E9" s="146">
        <v>11.9</v>
      </c>
      <c r="F9" s="146">
        <v>60.8</v>
      </c>
      <c r="G9" s="146">
        <v>27.3</v>
      </c>
      <c r="H9" s="223">
        <v>12541</v>
      </c>
      <c r="I9" s="223">
        <v>26762</v>
      </c>
      <c r="J9" s="223">
        <v>43216</v>
      </c>
      <c r="K9" s="224">
        <v>38583</v>
      </c>
      <c r="L9" s="220">
        <v>136173</v>
      </c>
      <c r="M9" s="220">
        <v>822</v>
      </c>
      <c r="N9" s="220">
        <v>8295</v>
      </c>
      <c r="O9" s="220">
        <v>9311</v>
      </c>
      <c r="P9" s="223">
        <v>288212</v>
      </c>
      <c r="Q9" s="220">
        <v>299520</v>
      </c>
      <c r="R9" s="220">
        <v>304698</v>
      </c>
      <c r="S9" s="224">
        <v>1063390</v>
      </c>
      <c r="T9" s="224">
        <v>1235077</v>
      </c>
      <c r="U9" s="224">
        <v>411017</v>
      </c>
      <c r="V9" s="225">
        <v>947539</v>
      </c>
      <c r="W9" s="225">
        <v>33</v>
      </c>
      <c r="X9" s="225">
        <v>45</v>
      </c>
      <c r="Y9" s="225">
        <v>8</v>
      </c>
      <c r="Z9" s="226">
        <v>75096</v>
      </c>
      <c r="AA9" s="147">
        <v>6068.87</v>
      </c>
      <c r="AB9" s="234">
        <v>2236.52</v>
      </c>
      <c r="AC9" s="225">
        <v>3526</v>
      </c>
      <c r="AD9" s="224">
        <v>463603</v>
      </c>
      <c r="AE9" s="224">
        <v>892</v>
      </c>
      <c r="AF9" s="225">
        <v>19</v>
      </c>
      <c r="AG9" s="225">
        <v>1115</v>
      </c>
      <c r="AH9" s="225">
        <v>45</v>
      </c>
      <c r="AI9" s="225">
        <v>14159</v>
      </c>
      <c r="AJ9" s="224">
        <v>913</v>
      </c>
      <c r="AK9" s="224">
        <v>30</v>
      </c>
      <c r="AL9" s="225">
        <v>19</v>
      </c>
      <c r="AM9" s="225">
        <v>7946</v>
      </c>
      <c r="AN9" s="224">
        <v>575</v>
      </c>
      <c r="AO9" s="224">
        <v>0</v>
      </c>
      <c r="AP9" s="224">
        <v>218</v>
      </c>
      <c r="AQ9" s="224">
        <v>14</v>
      </c>
      <c r="AR9" s="224">
        <v>0</v>
      </c>
      <c r="AS9" s="227">
        <v>99.3</v>
      </c>
      <c r="AT9" s="227">
        <v>120.4</v>
      </c>
      <c r="AU9" s="227">
        <v>120.2</v>
      </c>
      <c r="AV9" s="225">
        <v>6</v>
      </c>
      <c r="AW9" s="228">
        <v>8</v>
      </c>
      <c r="AX9" s="228">
        <v>5</v>
      </c>
      <c r="AY9" s="225">
        <v>3</v>
      </c>
      <c r="AZ9" s="225">
        <v>3</v>
      </c>
      <c r="BA9" s="228">
        <v>7</v>
      </c>
      <c r="BB9" s="228">
        <v>3</v>
      </c>
      <c r="BC9" s="225">
        <v>4</v>
      </c>
      <c r="BD9" s="225">
        <v>25409</v>
      </c>
      <c r="BE9" s="225">
        <v>1</v>
      </c>
      <c r="BF9" s="225">
        <v>17000</v>
      </c>
      <c r="BG9" s="225">
        <v>2</v>
      </c>
      <c r="BH9" s="225">
        <v>48560</v>
      </c>
      <c r="BI9" s="225">
        <v>4</v>
      </c>
      <c r="BJ9" s="225">
        <v>2306</v>
      </c>
      <c r="BK9" s="229">
        <v>38.200000000000003</v>
      </c>
      <c r="BL9" s="225">
        <v>2</v>
      </c>
      <c r="BM9" s="225">
        <v>4</v>
      </c>
      <c r="BN9" s="225">
        <v>599</v>
      </c>
      <c r="BO9" s="225">
        <v>4016</v>
      </c>
      <c r="BP9" s="144" t="s">
        <v>1081</v>
      </c>
      <c r="BQ9" s="230">
        <v>0.95</v>
      </c>
      <c r="BR9" s="229">
        <v>36.299999999999997</v>
      </c>
      <c r="BS9" s="230">
        <v>10.53</v>
      </c>
      <c r="BT9" s="227">
        <v>57.74</v>
      </c>
      <c r="BU9" s="225">
        <v>21</v>
      </c>
      <c r="BV9" s="225">
        <v>4640</v>
      </c>
      <c r="BW9" s="225">
        <v>232</v>
      </c>
      <c r="BX9" s="225">
        <v>661</v>
      </c>
      <c r="BY9" s="225">
        <v>3511</v>
      </c>
      <c r="BZ9" s="225">
        <v>1117</v>
      </c>
      <c r="CA9" s="225">
        <v>361</v>
      </c>
      <c r="CB9" s="225">
        <v>541</v>
      </c>
      <c r="CC9" s="230">
        <v>1.31</v>
      </c>
      <c r="CD9" s="230" t="s">
        <v>608</v>
      </c>
      <c r="CE9" s="225">
        <v>4</v>
      </c>
      <c r="CF9" s="225">
        <v>100</v>
      </c>
      <c r="CG9" s="225">
        <v>2</v>
      </c>
      <c r="CH9" s="225">
        <v>2</v>
      </c>
      <c r="CI9" s="225">
        <v>155</v>
      </c>
      <c r="CJ9" s="225">
        <v>13</v>
      </c>
      <c r="CK9" s="225">
        <v>844</v>
      </c>
      <c r="CL9" s="225">
        <v>15</v>
      </c>
      <c r="CM9" s="225">
        <v>1100</v>
      </c>
      <c r="CN9" s="225">
        <v>59</v>
      </c>
      <c r="CO9" s="225">
        <v>1033</v>
      </c>
      <c r="CP9" s="225">
        <v>7</v>
      </c>
      <c r="CQ9" s="225">
        <v>66</v>
      </c>
      <c r="CR9" s="225">
        <v>1</v>
      </c>
      <c r="CS9" s="225">
        <v>25</v>
      </c>
      <c r="CT9" s="225">
        <v>11088</v>
      </c>
      <c r="CU9" s="225">
        <v>1362</v>
      </c>
      <c r="CV9" s="225">
        <v>2023</v>
      </c>
      <c r="CW9" s="225">
        <v>1139331.095</v>
      </c>
      <c r="CX9" s="225">
        <v>312803.86200000002</v>
      </c>
      <c r="CY9" s="225">
        <v>537484.80700000003</v>
      </c>
      <c r="CZ9" s="225">
        <v>80226</v>
      </c>
      <c r="DA9" s="225">
        <v>11</v>
      </c>
      <c r="DB9" s="225">
        <v>15958</v>
      </c>
      <c r="DC9" s="225">
        <v>1965</v>
      </c>
      <c r="DD9" s="225">
        <v>1827</v>
      </c>
      <c r="DE9" s="225">
        <v>75</v>
      </c>
      <c r="DF9" s="225">
        <v>1351</v>
      </c>
      <c r="DG9" s="225">
        <v>7674</v>
      </c>
      <c r="DH9" s="226">
        <v>12672</v>
      </c>
      <c r="DI9" s="225">
        <v>2593</v>
      </c>
      <c r="DJ9" s="225">
        <v>2578</v>
      </c>
      <c r="DK9" s="225">
        <v>209</v>
      </c>
      <c r="DL9" s="225">
        <v>462</v>
      </c>
      <c r="DM9" s="225">
        <v>8</v>
      </c>
      <c r="DN9" s="225">
        <v>1890</v>
      </c>
      <c r="DO9" s="225">
        <v>7</v>
      </c>
      <c r="DP9" s="225">
        <v>9365</v>
      </c>
      <c r="DQ9" s="225">
        <v>99</v>
      </c>
      <c r="DR9" s="225">
        <v>7843</v>
      </c>
      <c r="DS9" s="225">
        <v>7766</v>
      </c>
      <c r="DT9" s="225">
        <v>0</v>
      </c>
      <c r="DU9" s="225">
        <v>964</v>
      </c>
      <c r="DV9" s="225">
        <v>88</v>
      </c>
      <c r="DW9" s="225">
        <v>85</v>
      </c>
      <c r="DX9" s="231">
        <v>33.799999999999997</v>
      </c>
      <c r="DY9" s="225">
        <v>18</v>
      </c>
      <c r="DZ9" s="225">
        <v>32</v>
      </c>
      <c r="EA9" s="225">
        <v>1472</v>
      </c>
      <c r="EB9" s="226">
        <v>257</v>
      </c>
      <c r="EC9" s="226">
        <v>13</v>
      </c>
      <c r="ED9" s="226">
        <v>1652</v>
      </c>
      <c r="EE9" s="226">
        <v>2013</v>
      </c>
      <c r="EF9" s="229">
        <v>98.6</v>
      </c>
      <c r="EG9" s="229">
        <v>96.2</v>
      </c>
      <c r="EH9" s="226">
        <v>104</v>
      </c>
      <c r="EI9" s="227">
        <v>30.31</v>
      </c>
      <c r="EJ9" s="226">
        <v>76113</v>
      </c>
      <c r="EK9" s="229">
        <v>39.5</v>
      </c>
      <c r="EL9" s="226">
        <v>337529</v>
      </c>
      <c r="EM9" s="230">
        <v>5.49</v>
      </c>
      <c r="EN9" s="225">
        <v>206</v>
      </c>
      <c r="EO9" s="225">
        <v>0</v>
      </c>
      <c r="EP9" s="232">
        <v>416</v>
      </c>
      <c r="EQ9" s="225">
        <v>57</v>
      </c>
      <c r="ER9" s="225">
        <v>1530</v>
      </c>
      <c r="ES9" s="227">
        <v>93.7</v>
      </c>
      <c r="ET9" s="225">
        <v>122495</v>
      </c>
      <c r="EU9" s="225">
        <v>9725</v>
      </c>
      <c r="EV9" s="225">
        <v>0</v>
      </c>
      <c r="EW9" s="225">
        <v>107524</v>
      </c>
      <c r="EX9" s="225">
        <v>90827</v>
      </c>
      <c r="EY9" s="225">
        <v>7311</v>
      </c>
      <c r="EZ9" s="225">
        <v>9386</v>
      </c>
      <c r="FA9" s="225">
        <v>5246</v>
      </c>
      <c r="FB9" s="227">
        <v>11.3</v>
      </c>
      <c r="FC9" s="225">
        <v>140</v>
      </c>
      <c r="FD9" s="227">
        <v>14.9</v>
      </c>
      <c r="FE9" s="225">
        <v>5414</v>
      </c>
      <c r="FF9" s="225" t="s">
        <v>534</v>
      </c>
      <c r="FG9" s="225">
        <v>83</v>
      </c>
      <c r="FH9" s="225">
        <v>767</v>
      </c>
      <c r="FI9" s="233">
        <v>15</v>
      </c>
      <c r="FJ9" s="233">
        <v>412</v>
      </c>
      <c r="FK9" s="230">
        <v>64.03</v>
      </c>
      <c r="FL9" s="227">
        <v>99.75</v>
      </c>
      <c r="FM9" s="227">
        <v>88.68</v>
      </c>
      <c r="FN9" s="227">
        <v>79.599999999999994</v>
      </c>
      <c r="FO9" s="231">
        <v>57.1</v>
      </c>
      <c r="FP9" s="225">
        <v>106</v>
      </c>
      <c r="FQ9" s="225">
        <v>11</v>
      </c>
      <c r="FR9" s="225">
        <v>59</v>
      </c>
      <c r="FS9" s="225">
        <v>800</v>
      </c>
      <c r="FT9" s="225">
        <v>14</v>
      </c>
      <c r="FU9" s="225">
        <v>1492</v>
      </c>
      <c r="FV9" s="225">
        <v>1428</v>
      </c>
      <c r="FW9" s="225">
        <v>3</v>
      </c>
      <c r="FX9" s="225">
        <v>5768884</v>
      </c>
      <c r="FY9" s="225">
        <v>4505</v>
      </c>
      <c r="FZ9" s="225">
        <v>12378474</v>
      </c>
      <c r="GA9" s="225">
        <v>26962327</v>
      </c>
      <c r="GB9" s="225">
        <v>13335</v>
      </c>
      <c r="GC9" s="225">
        <v>36</v>
      </c>
      <c r="GD9" s="225">
        <v>1638</v>
      </c>
      <c r="GE9" s="225">
        <v>11661</v>
      </c>
      <c r="GF9" s="225">
        <v>119438</v>
      </c>
      <c r="GG9" s="225">
        <v>314</v>
      </c>
      <c r="GH9" s="225">
        <v>17099</v>
      </c>
      <c r="GI9" s="225">
        <v>102025</v>
      </c>
      <c r="GJ9" s="225">
        <v>821</v>
      </c>
      <c r="GK9" s="225">
        <v>6829</v>
      </c>
      <c r="GL9" s="225">
        <v>688130</v>
      </c>
      <c r="GM9" s="225">
        <v>1968</v>
      </c>
      <c r="GN9" s="225">
        <v>14456</v>
      </c>
      <c r="GO9" s="225">
        <v>300603</v>
      </c>
      <c r="GP9" s="225">
        <v>183</v>
      </c>
      <c r="GQ9" s="225">
        <v>5304</v>
      </c>
      <c r="GR9" s="224">
        <v>102215.21</v>
      </c>
      <c r="GS9" s="225">
        <v>182</v>
      </c>
      <c r="GT9" s="225">
        <v>4893</v>
      </c>
      <c r="GU9" s="225">
        <v>95586</v>
      </c>
      <c r="GV9" s="235">
        <v>97.29</v>
      </c>
      <c r="GW9" s="225">
        <v>3962</v>
      </c>
      <c r="GX9" s="225">
        <v>2692</v>
      </c>
      <c r="GY9" s="225">
        <v>1936</v>
      </c>
      <c r="GZ9" s="236">
        <v>281</v>
      </c>
      <c r="HA9" s="226">
        <v>220</v>
      </c>
      <c r="HB9" s="225">
        <v>1835914</v>
      </c>
      <c r="HC9" s="225">
        <v>13215200</v>
      </c>
      <c r="HD9" s="225">
        <v>677393</v>
      </c>
      <c r="HE9" s="225">
        <v>1228973.8999999999</v>
      </c>
      <c r="HF9" s="225">
        <v>251310.7</v>
      </c>
      <c r="HG9" s="225">
        <v>3720</v>
      </c>
      <c r="HH9" s="225">
        <v>3720</v>
      </c>
      <c r="HI9" s="225">
        <v>228070</v>
      </c>
      <c r="HJ9" s="225">
        <v>151680</v>
      </c>
      <c r="HK9" s="220">
        <v>7420</v>
      </c>
      <c r="HL9" s="220" t="s">
        <v>534</v>
      </c>
      <c r="HM9" s="220">
        <v>7546952</v>
      </c>
      <c r="HN9" s="220" t="s">
        <v>534</v>
      </c>
      <c r="HO9" s="220">
        <v>139</v>
      </c>
      <c r="HP9" s="220" t="s">
        <v>534</v>
      </c>
      <c r="HQ9" s="220">
        <v>17</v>
      </c>
      <c r="HR9" s="220">
        <v>2035</v>
      </c>
      <c r="HS9" s="220">
        <v>146281</v>
      </c>
      <c r="HT9" s="223">
        <v>9481</v>
      </c>
      <c r="HU9" s="220" t="s">
        <v>534</v>
      </c>
      <c r="HV9" s="230">
        <v>39.32</v>
      </c>
      <c r="HW9" s="220">
        <v>229742</v>
      </c>
      <c r="HX9" s="231">
        <v>-8.9700000000000006</v>
      </c>
      <c r="HY9" s="230">
        <v>1.6</v>
      </c>
      <c r="HZ9" s="230">
        <v>1.6</v>
      </c>
      <c r="IA9" s="225">
        <v>1010.5</v>
      </c>
      <c r="IB9" s="225">
        <v>1008.6</v>
      </c>
      <c r="IC9" s="225">
        <v>18080</v>
      </c>
      <c r="ID9" s="227">
        <v>66.2</v>
      </c>
      <c r="IE9" s="227">
        <v>50.9</v>
      </c>
      <c r="IF9" s="227">
        <v>34.200000000000003</v>
      </c>
      <c r="IG9" s="227">
        <v>50</v>
      </c>
      <c r="IH9" s="227">
        <v>14.2</v>
      </c>
      <c r="II9" s="144" t="s">
        <v>1081</v>
      </c>
      <c r="IJ9" s="144" t="s">
        <v>1081</v>
      </c>
      <c r="IK9" s="225">
        <v>71.599999999999994</v>
      </c>
      <c r="IL9" s="154">
        <v>0.53100000000000003</v>
      </c>
      <c r="IM9" s="153">
        <v>91.1</v>
      </c>
      <c r="IN9" s="285">
        <v>13.8</v>
      </c>
      <c r="IO9" s="153">
        <v>3.6</v>
      </c>
      <c r="IP9" s="143">
        <v>164825717</v>
      </c>
      <c r="IQ9" s="286">
        <v>39.6</v>
      </c>
      <c r="IR9" s="286">
        <v>54.7</v>
      </c>
      <c r="IS9" s="276" t="s">
        <v>608</v>
      </c>
      <c r="IT9" s="276" t="s">
        <v>608</v>
      </c>
      <c r="IU9" s="286">
        <v>126.2</v>
      </c>
      <c r="IV9" s="144" t="s">
        <v>1081</v>
      </c>
      <c r="IW9" s="143">
        <v>2521</v>
      </c>
      <c r="IX9" s="144" t="s">
        <v>1081</v>
      </c>
      <c r="IY9" s="286">
        <v>21.6</v>
      </c>
      <c r="IZ9" s="276">
        <v>58993</v>
      </c>
      <c r="JA9" s="276">
        <v>902</v>
      </c>
      <c r="JB9" s="276">
        <v>975</v>
      </c>
      <c r="JC9" s="276">
        <v>4711</v>
      </c>
      <c r="JD9" s="276">
        <v>6065</v>
      </c>
      <c r="JE9" s="276">
        <v>6925</v>
      </c>
      <c r="JF9" s="276">
        <v>7665</v>
      </c>
      <c r="JG9" s="276">
        <v>7320</v>
      </c>
      <c r="JH9" s="276">
        <v>7574</v>
      </c>
      <c r="JI9" s="276">
        <v>7307</v>
      </c>
      <c r="JJ9" s="276">
        <v>6857</v>
      </c>
      <c r="JK9" s="276">
        <v>5331</v>
      </c>
      <c r="JL9" s="276">
        <v>2241</v>
      </c>
      <c r="JM9" s="276">
        <v>1102</v>
      </c>
      <c r="JN9" s="276">
        <v>666</v>
      </c>
      <c r="JO9" s="276">
        <v>291</v>
      </c>
      <c r="JP9" s="276">
        <v>108</v>
      </c>
      <c r="JQ9" s="276">
        <v>7285</v>
      </c>
      <c r="JR9" s="276">
        <v>6479</v>
      </c>
      <c r="JS9" s="276">
        <v>7445</v>
      </c>
      <c r="JT9" s="276">
        <v>9135</v>
      </c>
      <c r="JU9" s="276">
        <v>10546</v>
      </c>
      <c r="JV9" s="276">
        <v>9956</v>
      </c>
      <c r="JW9" s="276">
        <v>10317</v>
      </c>
      <c r="JX9" s="276">
        <v>10635</v>
      </c>
      <c r="JY9" s="276">
        <v>11858</v>
      </c>
      <c r="JZ9" s="276">
        <v>13268</v>
      </c>
      <c r="KA9" s="276">
        <v>10404</v>
      </c>
      <c r="KB9" s="276">
        <v>9662</v>
      </c>
      <c r="KC9" s="276">
        <v>9336</v>
      </c>
      <c r="KD9" s="276">
        <v>6804</v>
      </c>
      <c r="KE9" s="276">
        <v>6143</v>
      </c>
    </row>
    <row r="10" spans="1:291" ht="12">
      <c r="A10" s="3">
        <v>22039</v>
      </c>
      <c r="B10" s="2" t="s">
        <v>905</v>
      </c>
      <c r="C10" s="147" t="s">
        <v>954</v>
      </c>
      <c r="D10" s="147" t="s">
        <v>954</v>
      </c>
      <c r="E10" s="147" t="s">
        <v>954</v>
      </c>
      <c r="F10" s="147" t="s">
        <v>954</v>
      </c>
      <c r="G10" s="147" t="s">
        <v>954</v>
      </c>
      <c r="H10" s="147" t="s">
        <v>954</v>
      </c>
      <c r="I10" s="147" t="s">
        <v>954</v>
      </c>
      <c r="J10" s="147" t="s">
        <v>954</v>
      </c>
      <c r="K10" s="147" t="s">
        <v>954</v>
      </c>
      <c r="L10" s="147" t="s">
        <v>954</v>
      </c>
      <c r="M10" s="147" t="s">
        <v>954</v>
      </c>
      <c r="N10" s="147" t="s">
        <v>954</v>
      </c>
      <c r="O10" s="147" t="s">
        <v>954</v>
      </c>
      <c r="P10" s="147" t="s">
        <v>954</v>
      </c>
      <c r="Q10" s="147" t="s">
        <v>954</v>
      </c>
      <c r="R10" s="147" t="s">
        <v>954</v>
      </c>
      <c r="S10" s="147" t="s">
        <v>954</v>
      </c>
      <c r="T10" s="147" t="s">
        <v>954</v>
      </c>
      <c r="U10" s="147" t="s">
        <v>954</v>
      </c>
      <c r="V10" s="147" t="s">
        <v>954</v>
      </c>
      <c r="W10" s="147" t="s">
        <v>954</v>
      </c>
      <c r="X10" s="147" t="s">
        <v>954</v>
      </c>
      <c r="Y10" s="147" t="s">
        <v>954</v>
      </c>
      <c r="Z10" s="147" t="s">
        <v>954</v>
      </c>
      <c r="AA10" s="147" t="s">
        <v>954</v>
      </c>
      <c r="AB10" s="147" t="s">
        <v>954</v>
      </c>
      <c r="AC10" s="147" t="s">
        <v>954</v>
      </c>
      <c r="AD10" s="147" t="s">
        <v>954</v>
      </c>
      <c r="AE10" s="147" t="s">
        <v>954</v>
      </c>
      <c r="AF10" s="147" t="s">
        <v>954</v>
      </c>
      <c r="AG10" s="147" t="s">
        <v>954</v>
      </c>
      <c r="AH10" s="147" t="s">
        <v>954</v>
      </c>
      <c r="AI10" s="147" t="s">
        <v>954</v>
      </c>
      <c r="AJ10" s="147" t="s">
        <v>954</v>
      </c>
      <c r="AK10" s="147" t="s">
        <v>954</v>
      </c>
      <c r="AL10" s="147" t="s">
        <v>954</v>
      </c>
      <c r="AM10" s="147" t="s">
        <v>954</v>
      </c>
      <c r="AN10" s="147" t="s">
        <v>954</v>
      </c>
      <c r="AO10" s="147" t="s">
        <v>954</v>
      </c>
      <c r="AP10" s="147" t="s">
        <v>954</v>
      </c>
      <c r="AQ10" s="147" t="s">
        <v>954</v>
      </c>
      <c r="AR10" s="147" t="s">
        <v>954</v>
      </c>
      <c r="AS10" s="147" t="s">
        <v>954</v>
      </c>
      <c r="AT10" s="147" t="s">
        <v>954</v>
      </c>
      <c r="AU10" s="147" t="s">
        <v>954</v>
      </c>
      <c r="AV10" s="147" t="s">
        <v>954</v>
      </c>
      <c r="AW10" s="147" t="s">
        <v>954</v>
      </c>
      <c r="AX10" s="147" t="s">
        <v>954</v>
      </c>
      <c r="AY10" s="147" t="s">
        <v>954</v>
      </c>
      <c r="AZ10" s="147" t="s">
        <v>954</v>
      </c>
      <c r="BA10" s="147" t="s">
        <v>954</v>
      </c>
      <c r="BB10" s="147" t="s">
        <v>954</v>
      </c>
      <c r="BC10" s="147" t="s">
        <v>954</v>
      </c>
      <c r="BD10" s="147" t="s">
        <v>954</v>
      </c>
      <c r="BE10" s="147" t="s">
        <v>954</v>
      </c>
      <c r="BF10" s="147" t="s">
        <v>954</v>
      </c>
      <c r="BG10" s="147" t="s">
        <v>954</v>
      </c>
      <c r="BH10" s="147" t="s">
        <v>954</v>
      </c>
      <c r="BI10" s="147" t="s">
        <v>954</v>
      </c>
      <c r="BJ10" s="147" t="s">
        <v>954</v>
      </c>
      <c r="BK10" s="147" t="s">
        <v>954</v>
      </c>
      <c r="BL10" s="147" t="s">
        <v>954</v>
      </c>
      <c r="BM10" s="147" t="s">
        <v>954</v>
      </c>
      <c r="BN10" s="147" t="s">
        <v>954</v>
      </c>
      <c r="BO10" s="147" t="s">
        <v>954</v>
      </c>
      <c r="BP10" s="144" t="s">
        <v>1081</v>
      </c>
      <c r="BQ10" s="147" t="s">
        <v>954</v>
      </c>
      <c r="BR10" s="147" t="s">
        <v>954</v>
      </c>
      <c r="BS10" s="147" t="s">
        <v>954</v>
      </c>
      <c r="BT10" s="147" t="s">
        <v>954</v>
      </c>
      <c r="BU10" s="147" t="s">
        <v>954</v>
      </c>
      <c r="BV10" s="147" t="s">
        <v>954</v>
      </c>
      <c r="BW10" s="147" t="s">
        <v>954</v>
      </c>
      <c r="BX10" s="147" t="s">
        <v>954</v>
      </c>
      <c r="BY10" s="147" t="s">
        <v>954</v>
      </c>
      <c r="BZ10" s="147" t="s">
        <v>954</v>
      </c>
      <c r="CA10" s="147" t="s">
        <v>954</v>
      </c>
      <c r="CB10" s="147" t="s">
        <v>954</v>
      </c>
      <c r="CC10" s="147" t="s">
        <v>954</v>
      </c>
      <c r="CD10" s="147" t="s">
        <v>954</v>
      </c>
      <c r="CE10" s="147" t="s">
        <v>954</v>
      </c>
      <c r="CF10" s="147" t="s">
        <v>954</v>
      </c>
      <c r="CG10" s="147" t="s">
        <v>954</v>
      </c>
      <c r="CH10" s="147" t="s">
        <v>954</v>
      </c>
      <c r="CI10" s="147" t="s">
        <v>954</v>
      </c>
      <c r="CJ10" s="147" t="s">
        <v>954</v>
      </c>
      <c r="CK10" s="147" t="s">
        <v>954</v>
      </c>
      <c r="CL10" s="147" t="s">
        <v>954</v>
      </c>
      <c r="CM10" s="147" t="s">
        <v>954</v>
      </c>
      <c r="CN10" s="147" t="s">
        <v>954</v>
      </c>
      <c r="CO10" s="147" t="s">
        <v>954</v>
      </c>
      <c r="CP10" s="147" t="s">
        <v>954</v>
      </c>
      <c r="CQ10" s="147" t="s">
        <v>954</v>
      </c>
      <c r="CR10" s="147" t="s">
        <v>954</v>
      </c>
      <c r="CS10" s="147" t="s">
        <v>954</v>
      </c>
      <c r="CT10" s="147" t="s">
        <v>954</v>
      </c>
      <c r="CU10" s="147" t="s">
        <v>954</v>
      </c>
      <c r="CV10" s="147" t="s">
        <v>954</v>
      </c>
      <c r="CW10" s="147" t="s">
        <v>954</v>
      </c>
      <c r="CX10" s="147" t="s">
        <v>954</v>
      </c>
      <c r="CY10" s="147" t="s">
        <v>954</v>
      </c>
      <c r="CZ10" s="147" t="s">
        <v>954</v>
      </c>
      <c r="DA10" s="147" t="s">
        <v>954</v>
      </c>
      <c r="DB10" s="147" t="s">
        <v>954</v>
      </c>
      <c r="DC10" s="147" t="s">
        <v>954</v>
      </c>
      <c r="DD10" s="147" t="s">
        <v>954</v>
      </c>
      <c r="DE10" s="147" t="s">
        <v>954</v>
      </c>
      <c r="DF10" s="147" t="s">
        <v>954</v>
      </c>
      <c r="DG10" s="147" t="s">
        <v>954</v>
      </c>
      <c r="DH10" s="147" t="s">
        <v>954</v>
      </c>
      <c r="DI10" s="147" t="s">
        <v>954</v>
      </c>
      <c r="DJ10" s="147" t="s">
        <v>954</v>
      </c>
      <c r="DK10" s="147" t="s">
        <v>954</v>
      </c>
      <c r="DL10" s="147" t="s">
        <v>954</v>
      </c>
      <c r="DM10" s="147" t="s">
        <v>954</v>
      </c>
      <c r="DN10" s="147" t="s">
        <v>954</v>
      </c>
      <c r="DO10" s="147" t="s">
        <v>954</v>
      </c>
      <c r="DP10" s="147" t="s">
        <v>954</v>
      </c>
      <c r="DQ10" s="147" t="s">
        <v>954</v>
      </c>
      <c r="DR10" s="147" t="s">
        <v>954</v>
      </c>
      <c r="DS10" s="147" t="s">
        <v>954</v>
      </c>
      <c r="DT10" s="147" t="s">
        <v>954</v>
      </c>
      <c r="DU10" s="147" t="s">
        <v>954</v>
      </c>
      <c r="DV10" s="147" t="s">
        <v>954</v>
      </c>
      <c r="DW10" s="147" t="s">
        <v>954</v>
      </c>
      <c r="DX10" s="147" t="s">
        <v>954</v>
      </c>
      <c r="DY10" s="147" t="s">
        <v>954</v>
      </c>
      <c r="DZ10" s="147" t="s">
        <v>954</v>
      </c>
      <c r="EA10" s="147" t="s">
        <v>954</v>
      </c>
      <c r="EB10" s="147" t="s">
        <v>954</v>
      </c>
      <c r="EC10" s="147" t="s">
        <v>954</v>
      </c>
      <c r="ED10" s="147" t="s">
        <v>954</v>
      </c>
      <c r="EE10" s="147" t="s">
        <v>954</v>
      </c>
      <c r="EF10" s="147" t="s">
        <v>954</v>
      </c>
      <c r="EG10" s="147" t="s">
        <v>954</v>
      </c>
      <c r="EH10" s="147" t="s">
        <v>954</v>
      </c>
      <c r="EI10" s="147" t="s">
        <v>954</v>
      </c>
      <c r="EJ10" s="147" t="s">
        <v>954</v>
      </c>
      <c r="EK10" s="147" t="s">
        <v>954</v>
      </c>
      <c r="EL10" s="147" t="s">
        <v>954</v>
      </c>
      <c r="EM10" s="147" t="s">
        <v>954</v>
      </c>
      <c r="EN10" s="147" t="s">
        <v>954</v>
      </c>
      <c r="EO10" s="147" t="s">
        <v>954</v>
      </c>
      <c r="EP10" s="147" t="s">
        <v>954</v>
      </c>
      <c r="EQ10" s="147" t="s">
        <v>954</v>
      </c>
      <c r="ER10" s="147" t="s">
        <v>954</v>
      </c>
      <c r="ES10" s="147" t="s">
        <v>954</v>
      </c>
      <c r="ET10" s="147" t="s">
        <v>954</v>
      </c>
      <c r="EU10" s="147" t="s">
        <v>954</v>
      </c>
      <c r="EV10" s="147" t="s">
        <v>954</v>
      </c>
      <c r="EW10" s="147" t="s">
        <v>954</v>
      </c>
      <c r="EX10" s="147" t="s">
        <v>954</v>
      </c>
      <c r="EY10" s="147" t="s">
        <v>954</v>
      </c>
      <c r="EZ10" s="147" t="s">
        <v>954</v>
      </c>
      <c r="FA10" s="147" t="s">
        <v>954</v>
      </c>
      <c r="FB10" s="147" t="s">
        <v>954</v>
      </c>
      <c r="FC10" s="147" t="s">
        <v>954</v>
      </c>
      <c r="FD10" s="147" t="s">
        <v>954</v>
      </c>
      <c r="FE10" s="147" t="s">
        <v>954</v>
      </c>
      <c r="FF10" s="147" t="s">
        <v>954</v>
      </c>
      <c r="FG10" s="147" t="s">
        <v>954</v>
      </c>
      <c r="FH10" s="147" t="s">
        <v>954</v>
      </c>
      <c r="FI10" s="147" t="s">
        <v>954</v>
      </c>
      <c r="FJ10" s="147" t="s">
        <v>954</v>
      </c>
      <c r="FK10" s="147" t="s">
        <v>954</v>
      </c>
      <c r="FL10" s="147" t="s">
        <v>954</v>
      </c>
      <c r="FM10" s="147" t="s">
        <v>954</v>
      </c>
      <c r="FN10" s="147" t="s">
        <v>954</v>
      </c>
      <c r="FO10" s="147" t="s">
        <v>954</v>
      </c>
      <c r="FP10" s="147" t="s">
        <v>954</v>
      </c>
      <c r="FQ10" s="147" t="s">
        <v>954</v>
      </c>
      <c r="FR10" s="147" t="s">
        <v>954</v>
      </c>
      <c r="FS10" s="147" t="s">
        <v>954</v>
      </c>
      <c r="FT10" s="147" t="s">
        <v>954</v>
      </c>
      <c r="FU10" s="147" t="s">
        <v>954</v>
      </c>
      <c r="FV10" s="147" t="s">
        <v>954</v>
      </c>
      <c r="FW10" s="147" t="s">
        <v>954</v>
      </c>
      <c r="FX10" s="147" t="s">
        <v>954</v>
      </c>
      <c r="FY10" s="147" t="s">
        <v>954</v>
      </c>
      <c r="FZ10" s="147" t="s">
        <v>954</v>
      </c>
      <c r="GA10" s="147" t="s">
        <v>954</v>
      </c>
      <c r="GB10" s="147" t="s">
        <v>954</v>
      </c>
      <c r="GC10" s="147" t="s">
        <v>954</v>
      </c>
      <c r="GD10" s="147" t="s">
        <v>954</v>
      </c>
      <c r="GE10" s="147" t="s">
        <v>954</v>
      </c>
      <c r="GF10" s="147" t="s">
        <v>954</v>
      </c>
      <c r="GG10" s="147" t="s">
        <v>954</v>
      </c>
      <c r="GH10" s="147" t="s">
        <v>954</v>
      </c>
      <c r="GI10" s="147" t="s">
        <v>954</v>
      </c>
      <c r="GJ10" s="147" t="s">
        <v>954</v>
      </c>
      <c r="GK10" s="147" t="s">
        <v>954</v>
      </c>
      <c r="GL10" s="147" t="s">
        <v>954</v>
      </c>
      <c r="GM10" s="147" t="s">
        <v>954</v>
      </c>
      <c r="GN10" s="147" t="s">
        <v>954</v>
      </c>
      <c r="GO10" s="147" t="s">
        <v>954</v>
      </c>
      <c r="GP10" s="147" t="s">
        <v>954</v>
      </c>
      <c r="GQ10" s="147" t="s">
        <v>954</v>
      </c>
      <c r="GR10" s="147" t="s">
        <v>954</v>
      </c>
      <c r="GS10" s="147" t="s">
        <v>954</v>
      </c>
      <c r="GT10" s="147" t="s">
        <v>954</v>
      </c>
      <c r="GU10" s="147" t="s">
        <v>954</v>
      </c>
      <c r="GV10" s="147" t="s">
        <v>954</v>
      </c>
      <c r="GW10" s="147" t="s">
        <v>954</v>
      </c>
      <c r="GX10" s="147" t="s">
        <v>954</v>
      </c>
      <c r="GY10" s="147" t="s">
        <v>954</v>
      </c>
      <c r="GZ10" s="147" t="s">
        <v>954</v>
      </c>
      <c r="HA10" s="147" t="s">
        <v>954</v>
      </c>
      <c r="HB10" s="147" t="s">
        <v>954</v>
      </c>
      <c r="HC10" s="147" t="s">
        <v>954</v>
      </c>
      <c r="HD10" s="147" t="s">
        <v>954</v>
      </c>
      <c r="HE10" s="147" t="s">
        <v>954</v>
      </c>
      <c r="HF10" s="147" t="s">
        <v>954</v>
      </c>
      <c r="HG10" s="147" t="s">
        <v>954</v>
      </c>
      <c r="HH10" s="147" t="s">
        <v>954</v>
      </c>
      <c r="HI10" s="147" t="s">
        <v>954</v>
      </c>
      <c r="HJ10" s="147" t="s">
        <v>954</v>
      </c>
      <c r="HK10" s="147" t="s">
        <v>954</v>
      </c>
      <c r="HL10" s="147" t="s">
        <v>954</v>
      </c>
      <c r="HM10" s="147" t="s">
        <v>954</v>
      </c>
      <c r="HN10" s="147" t="s">
        <v>954</v>
      </c>
      <c r="HO10" s="147" t="s">
        <v>954</v>
      </c>
      <c r="HP10" s="147" t="s">
        <v>954</v>
      </c>
      <c r="HQ10" s="147" t="s">
        <v>954</v>
      </c>
      <c r="HR10" s="147" t="s">
        <v>954</v>
      </c>
      <c r="HS10" s="147" t="s">
        <v>954</v>
      </c>
      <c r="HT10" s="147" t="s">
        <v>954</v>
      </c>
      <c r="HU10" s="147" t="s">
        <v>954</v>
      </c>
      <c r="HV10" s="147" t="s">
        <v>954</v>
      </c>
      <c r="HW10" s="147" t="s">
        <v>954</v>
      </c>
      <c r="HX10" s="147" t="s">
        <v>954</v>
      </c>
      <c r="HY10" s="147" t="s">
        <v>954</v>
      </c>
      <c r="HZ10" s="147" t="s">
        <v>954</v>
      </c>
      <c r="IA10" s="147" t="s">
        <v>954</v>
      </c>
      <c r="IB10" s="147" t="s">
        <v>954</v>
      </c>
      <c r="IC10" s="147" t="s">
        <v>954</v>
      </c>
      <c r="ID10" s="147" t="s">
        <v>954</v>
      </c>
      <c r="IE10" s="147" t="s">
        <v>954</v>
      </c>
      <c r="IF10" s="147" t="s">
        <v>954</v>
      </c>
      <c r="IG10" s="147" t="s">
        <v>954</v>
      </c>
      <c r="IH10" s="147" t="s">
        <v>954</v>
      </c>
      <c r="II10" s="144" t="s">
        <v>1081</v>
      </c>
      <c r="IJ10" s="144" t="s">
        <v>1081</v>
      </c>
      <c r="IK10" s="147" t="s">
        <v>954</v>
      </c>
      <c r="IL10" s="147" t="s">
        <v>954</v>
      </c>
      <c r="IM10" s="147" t="s">
        <v>954</v>
      </c>
      <c r="IN10" s="147" t="s">
        <v>954</v>
      </c>
      <c r="IO10" s="147" t="s">
        <v>954</v>
      </c>
      <c r="IP10" s="147" t="s">
        <v>954</v>
      </c>
      <c r="IQ10" s="147" t="s">
        <v>954</v>
      </c>
      <c r="IR10" s="147" t="s">
        <v>954</v>
      </c>
      <c r="IS10" s="147" t="s">
        <v>954</v>
      </c>
      <c r="IT10" s="147" t="s">
        <v>954</v>
      </c>
      <c r="IU10" s="147" t="s">
        <v>954</v>
      </c>
      <c r="IV10" s="144" t="s">
        <v>1081</v>
      </c>
      <c r="IW10" s="147" t="s">
        <v>954</v>
      </c>
      <c r="IX10" s="144" t="s">
        <v>1081</v>
      </c>
      <c r="IY10" s="147" t="s">
        <v>954</v>
      </c>
      <c r="IZ10" s="147" t="s">
        <v>954</v>
      </c>
      <c r="JA10" s="147" t="s">
        <v>954</v>
      </c>
      <c r="JB10" s="147" t="s">
        <v>954</v>
      </c>
      <c r="JC10" s="147" t="s">
        <v>954</v>
      </c>
      <c r="JD10" s="147" t="s">
        <v>954</v>
      </c>
      <c r="JE10" s="147" t="s">
        <v>954</v>
      </c>
      <c r="JF10" s="147" t="s">
        <v>954</v>
      </c>
      <c r="JG10" s="147" t="s">
        <v>954</v>
      </c>
      <c r="JH10" s="147" t="s">
        <v>954</v>
      </c>
      <c r="JI10" s="147" t="s">
        <v>954</v>
      </c>
      <c r="JJ10" s="147" t="s">
        <v>954</v>
      </c>
      <c r="JK10" s="147" t="s">
        <v>954</v>
      </c>
      <c r="JL10" s="147" t="s">
        <v>954</v>
      </c>
      <c r="JM10" s="147" t="s">
        <v>954</v>
      </c>
      <c r="JN10" s="147" t="s">
        <v>954</v>
      </c>
      <c r="JO10" s="147" t="s">
        <v>954</v>
      </c>
      <c r="JP10" s="147" t="s">
        <v>954</v>
      </c>
      <c r="JQ10" s="147" t="s">
        <v>954</v>
      </c>
      <c r="JR10" s="147" t="s">
        <v>954</v>
      </c>
      <c r="JS10" s="147" t="s">
        <v>954</v>
      </c>
      <c r="JT10" s="147" t="s">
        <v>954</v>
      </c>
      <c r="JU10" s="147" t="s">
        <v>954</v>
      </c>
      <c r="JV10" s="147" t="s">
        <v>954</v>
      </c>
      <c r="JW10" s="147" t="s">
        <v>954</v>
      </c>
      <c r="JX10" s="147" t="s">
        <v>954</v>
      </c>
      <c r="JY10" s="147" t="s">
        <v>954</v>
      </c>
      <c r="JZ10" s="147" t="s">
        <v>954</v>
      </c>
      <c r="KA10" s="147" t="s">
        <v>954</v>
      </c>
      <c r="KB10" s="147" t="s">
        <v>954</v>
      </c>
      <c r="KC10" s="147" t="s">
        <v>954</v>
      </c>
      <c r="KD10" s="147" t="s">
        <v>954</v>
      </c>
      <c r="KE10" s="147" t="s">
        <v>954</v>
      </c>
    </row>
    <row r="11" spans="1:291" ht="12">
      <c r="A11" s="3">
        <v>32018</v>
      </c>
      <c r="B11" s="2" t="s">
        <v>906</v>
      </c>
      <c r="C11" s="147">
        <v>886.47</v>
      </c>
      <c r="D11" s="144">
        <v>294072</v>
      </c>
      <c r="E11" s="146">
        <v>13.1</v>
      </c>
      <c r="F11" s="146">
        <v>62.4</v>
      </c>
      <c r="G11" s="146">
        <v>24.5</v>
      </c>
      <c r="H11" s="223">
        <v>14716</v>
      </c>
      <c r="I11" s="223">
        <v>30162</v>
      </c>
      <c r="J11" s="223">
        <v>46883</v>
      </c>
      <c r="K11" s="224">
        <v>35640</v>
      </c>
      <c r="L11" s="220">
        <v>132117</v>
      </c>
      <c r="M11" s="220">
        <v>1364</v>
      </c>
      <c r="N11" s="220">
        <v>12304</v>
      </c>
      <c r="O11" s="220">
        <v>12342</v>
      </c>
      <c r="P11" s="223">
        <v>298857</v>
      </c>
      <c r="Q11" s="220">
        <v>298348</v>
      </c>
      <c r="R11" s="220">
        <v>317373</v>
      </c>
      <c r="S11" s="224">
        <v>622864</v>
      </c>
      <c r="T11" s="224">
        <v>737014</v>
      </c>
      <c r="U11" s="224">
        <v>300200</v>
      </c>
      <c r="V11" s="225">
        <v>622277</v>
      </c>
      <c r="W11" s="225">
        <v>28</v>
      </c>
      <c r="X11" s="225">
        <v>46</v>
      </c>
      <c r="Y11" s="225">
        <v>5</v>
      </c>
      <c r="Z11" s="226" t="s">
        <v>608</v>
      </c>
      <c r="AA11" s="147">
        <v>2592</v>
      </c>
      <c r="AB11" s="230">
        <v>1413</v>
      </c>
      <c r="AC11" s="225">
        <v>3693</v>
      </c>
      <c r="AD11" s="224">
        <v>435101</v>
      </c>
      <c r="AE11" s="224">
        <v>1991</v>
      </c>
      <c r="AF11" s="225">
        <v>30</v>
      </c>
      <c r="AG11" s="225">
        <v>3415</v>
      </c>
      <c r="AH11" s="225">
        <v>44</v>
      </c>
      <c r="AI11" s="225">
        <v>14716</v>
      </c>
      <c r="AJ11" s="224">
        <v>1365</v>
      </c>
      <c r="AK11" s="224">
        <v>23</v>
      </c>
      <c r="AL11" s="225">
        <v>24</v>
      </c>
      <c r="AM11" s="225">
        <v>7669</v>
      </c>
      <c r="AN11" s="224">
        <v>523</v>
      </c>
      <c r="AO11" s="224" t="s">
        <v>608</v>
      </c>
      <c r="AP11" s="224">
        <v>177</v>
      </c>
      <c r="AQ11" s="224">
        <v>6</v>
      </c>
      <c r="AR11" s="224">
        <v>11</v>
      </c>
      <c r="AS11" s="227">
        <v>85.3</v>
      </c>
      <c r="AT11" s="227">
        <v>108.7</v>
      </c>
      <c r="AU11" s="227">
        <v>115.3</v>
      </c>
      <c r="AV11" s="225">
        <v>28</v>
      </c>
      <c r="AW11" s="228">
        <v>28</v>
      </c>
      <c r="AX11" s="228">
        <v>12</v>
      </c>
      <c r="AY11" s="225">
        <v>2</v>
      </c>
      <c r="AZ11" s="225">
        <v>2</v>
      </c>
      <c r="BA11" s="228">
        <v>4</v>
      </c>
      <c r="BB11" s="228">
        <v>4</v>
      </c>
      <c r="BC11" s="225">
        <v>9</v>
      </c>
      <c r="BD11" s="225">
        <v>31710</v>
      </c>
      <c r="BE11" s="225">
        <v>1</v>
      </c>
      <c r="BF11" s="225">
        <v>22000</v>
      </c>
      <c r="BG11" s="225">
        <v>6</v>
      </c>
      <c r="BH11" s="225">
        <v>120993</v>
      </c>
      <c r="BI11" s="225">
        <v>3</v>
      </c>
      <c r="BJ11" s="225">
        <v>3319</v>
      </c>
      <c r="BK11" s="229">
        <v>28.9</v>
      </c>
      <c r="BL11" s="225" t="s">
        <v>608</v>
      </c>
      <c r="BM11" s="225">
        <v>2</v>
      </c>
      <c r="BN11" s="225" t="s">
        <v>608</v>
      </c>
      <c r="BO11" s="225">
        <v>8095</v>
      </c>
      <c r="BP11" s="144" t="s">
        <v>1081</v>
      </c>
      <c r="BQ11" s="230">
        <v>0.96</v>
      </c>
      <c r="BR11" s="229">
        <v>38</v>
      </c>
      <c r="BS11" s="230">
        <v>6.7</v>
      </c>
      <c r="BT11" s="227">
        <v>60.45</v>
      </c>
      <c r="BU11" s="225">
        <v>29</v>
      </c>
      <c r="BV11" s="225">
        <v>6731</v>
      </c>
      <c r="BW11" s="225">
        <v>269</v>
      </c>
      <c r="BX11" s="225">
        <v>1168</v>
      </c>
      <c r="BY11" s="225">
        <v>2887</v>
      </c>
      <c r="BZ11" s="225">
        <v>830</v>
      </c>
      <c r="CA11" s="225">
        <v>356</v>
      </c>
      <c r="CB11" s="225">
        <v>443</v>
      </c>
      <c r="CC11" s="230">
        <v>1.37</v>
      </c>
      <c r="CD11" s="225">
        <v>17215000</v>
      </c>
      <c r="CE11" s="225">
        <v>1</v>
      </c>
      <c r="CF11" s="225">
        <v>25</v>
      </c>
      <c r="CG11" s="225">
        <v>27</v>
      </c>
      <c r="CH11" s="225">
        <v>2</v>
      </c>
      <c r="CI11" s="225">
        <v>100</v>
      </c>
      <c r="CJ11" s="225">
        <v>18</v>
      </c>
      <c r="CK11" s="225">
        <v>1254</v>
      </c>
      <c r="CL11" s="225">
        <v>8</v>
      </c>
      <c r="CM11" s="225">
        <v>814</v>
      </c>
      <c r="CN11" s="225">
        <v>24</v>
      </c>
      <c r="CO11" s="225">
        <v>365</v>
      </c>
      <c r="CP11" s="225">
        <v>10</v>
      </c>
      <c r="CQ11" s="225">
        <v>116</v>
      </c>
      <c r="CR11" s="225">
        <v>6</v>
      </c>
      <c r="CS11" s="225">
        <v>149</v>
      </c>
      <c r="CT11" s="225">
        <v>9219</v>
      </c>
      <c r="CU11" s="225">
        <v>730</v>
      </c>
      <c r="CV11" s="225">
        <v>1972</v>
      </c>
      <c r="CW11" s="225">
        <v>1042623.454</v>
      </c>
      <c r="CX11" s="225">
        <v>159506.67600000001</v>
      </c>
      <c r="CY11" s="225">
        <v>555082.56900000002</v>
      </c>
      <c r="CZ11" s="225">
        <v>72262</v>
      </c>
      <c r="DA11" s="225">
        <v>9</v>
      </c>
      <c r="DB11" s="225">
        <v>14245</v>
      </c>
      <c r="DC11" s="225">
        <v>1716</v>
      </c>
      <c r="DD11" s="225">
        <v>1653</v>
      </c>
      <c r="DE11" s="225">
        <v>124</v>
      </c>
      <c r="DF11" s="225">
        <v>793</v>
      </c>
      <c r="DG11" s="225">
        <v>13967</v>
      </c>
      <c r="DH11" s="237">
        <v>10484</v>
      </c>
      <c r="DI11" s="225">
        <v>2050</v>
      </c>
      <c r="DJ11" s="225">
        <v>2189</v>
      </c>
      <c r="DK11" s="225">
        <v>310</v>
      </c>
      <c r="DL11" s="225">
        <v>248</v>
      </c>
      <c r="DM11" s="225">
        <v>12</v>
      </c>
      <c r="DN11" s="225">
        <v>1566</v>
      </c>
      <c r="DO11" s="225">
        <v>6</v>
      </c>
      <c r="DP11" s="225">
        <v>16150</v>
      </c>
      <c r="DQ11" s="225">
        <v>68</v>
      </c>
      <c r="DR11" s="225">
        <v>7109</v>
      </c>
      <c r="DS11" s="225">
        <v>6866</v>
      </c>
      <c r="DT11" s="225">
        <v>9</v>
      </c>
      <c r="DU11" s="225">
        <v>899</v>
      </c>
      <c r="DV11" s="225">
        <v>58</v>
      </c>
      <c r="DW11" s="225">
        <v>55</v>
      </c>
      <c r="DX11" s="231">
        <v>33.200000000000003</v>
      </c>
      <c r="DY11" s="225">
        <v>38</v>
      </c>
      <c r="DZ11" s="225">
        <v>77</v>
      </c>
      <c r="EA11" s="225">
        <v>1744</v>
      </c>
      <c r="EB11" s="226">
        <v>190</v>
      </c>
      <c r="EC11" s="226">
        <v>12</v>
      </c>
      <c r="ED11" s="226">
        <v>1091</v>
      </c>
      <c r="EE11" s="226">
        <v>2401</v>
      </c>
      <c r="EF11" s="229">
        <v>92</v>
      </c>
      <c r="EG11" s="229">
        <v>91.1</v>
      </c>
      <c r="EH11" s="226">
        <v>87</v>
      </c>
      <c r="EI11" s="227">
        <v>17</v>
      </c>
      <c r="EJ11" s="226">
        <v>63942</v>
      </c>
      <c r="EK11" s="229">
        <v>42.2</v>
      </c>
      <c r="EL11" s="226">
        <v>352400</v>
      </c>
      <c r="EM11" s="230">
        <v>1.47</v>
      </c>
      <c r="EN11" s="225">
        <v>331</v>
      </c>
      <c r="EO11" s="225">
        <v>7</v>
      </c>
      <c r="EP11" s="232">
        <v>981</v>
      </c>
      <c r="EQ11" s="225">
        <v>47</v>
      </c>
      <c r="ER11" s="225">
        <v>1524</v>
      </c>
      <c r="ES11" s="227">
        <v>100</v>
      </c>
      <c r="ET11" s="225">
        <v>115650</v>
      </c>
      <c r="EU11" s="225">
        <v>7434</v>
      </c>
      <c r="EV11" s="225">
        <v>146</v>
      </c>
      <c r="EW11" s="225">
        <v>101311</v>
      </c>
      <c r="EX11" s="225">
        <v>84188</v>
      </c>
      <c r="EY11" s="225">
        <v>11042</v>
      </c>
      <c r="EZ11" s="225">
        <v>6081</v>
      </c>
      <c r="FA11" s="225">
        <v>6905</v>
      </c>
      <c r="FB11" s="227">
        <v>16</v>
      </c>
      <c r="FC11" s="225">
        <v>467</v>
      </c>
      <c r="FD11" s="227">
        <v>10.1</v>
      </c>
      <c r="FE11" s="225" t="s">
        <v>608</v>
      </c>
      <c r="FF11" s="225">
        <v>30</v>
      </c>
      <c r="FG11" s="225">
        <v>104</v>
      </c>
      <c r="FH11" s="225">
        <v>420</v>
      </c>
      <c r="FI11" s="233">
        <v>22</v>
      </c>
      <c r="FJ11" s="233">
        <v>457</v>
      </c>
      <c r="FK11" s="230">
        <v>53.89</v>
      </c>
      <c r="FL11" s="227">
        <v>97.9</v>
      </c>
      <c r="FM11" s="227">
        <v>92.6</v>
      </c>
      <c r="FN11" s="227">
        <v>88.4</v>
      </c>
      <c r="FO11" s="231">
        <v>60.8</v>
      </c>
      <c r="FP11" s="225">
        <v>56</v>
      </c>
      <c r="FQ11" s="225">
        <v>11</v>
      </c>
      <c r="FR11" s="225">
        <v>40</v>
      </c>
      <c r="FS11" s="225">
        <v>801</v>
      </c>
      <c r="FT11" s="225">
        <v>7</v>
      </c>
      <c r="FU11" s="225">
        <v>1904</v>
      </c>
      <c r="FV11" s="225">
        <v>3050</v>
      </c>
      <c r="FW11" s="225">
        <v>8</v>
      </c>
      <c r="FX11" s="225">
        <v>4969889</v>
      </c>
      <c r="FY11" s="225">
        <v>5649</v>
      </c>
      <c r="FZ11" s="225">
        <v>19482820</v>
      </c>
      <c r="GA11" s="225">
        <v>15120029</v>
      </c>
      <c r="GB11" s="225">
        <v>15427</v>
      </c>
      <c r="GC11" s="225">
        <v>68</v>
      </c>
      <c r="GD11" s="225">
        <v>1666</v>
      </c>
      <c r="GE11" s="225">
        <v>13693</v>
      </c>
      <c r="GF11" s="225">
        <v>154217</v>
      </c>
      <c r="GG11" s="225">
        <v>993</v>
      </c>
      <c r="GH11" s="225">
        <v>19152</v>
      </c>
      <c r="GI11" s="225">
        <v>134072</v>
      </c>
      <c r="GJ11" s="225">
        <v>844</v>
      </c>
      <c r="GK11" s="225">
        <v>8118</v>
      </c>
      <c r="GL11" s="225">
        <v>620386</v>
      </c>
      <c r="GM11" s="225">
        <v>2181</v>
      </c>
      <c r="GN11" s="225">
        <v>20115</v>
      </c>
      <c r="GO11" s="225">
        <v>401664</v>
      </c>
      <c r="GP11" s="225">
        <v>173</v>
      </c>
      <c r="GQ11" s="225">
        <v>5734</v>
      </c>
      <c r="GR11" s="224">
        <v>101076.77</v>
      </c>
      <c r="GS11" s="225">
        <v>172</v>
      </c>
      <c r="GT11" s="225">
        <v>5338</v>
      </c>
      <c r="GU11" s="225" t="s">
        <v>608</v>
      </c>
      <c r="GV11" s="238">
        <v>90.27</v>
      </c>
      <c r="GW11" s="225">
        <v>3937</v>
      </c>
      <c r="GX11" s="225">
        <v>4081</v>
      </c>
      <c r="GY11" s="225">
        <v>2781</v>
      </c>
      <c r="GZ11" s="236">
        <v>270</v>
      </c>
      <c r="HA11" s="226">
        <v>142</v>
      </c>
      <c r="HB11" s="225">
        <v>2053058</v>
      </c>
      <c r="HC11" s="225">
        <v>12369584</v>
      </c>
      <c r="HD11" s="225">
        <v>1549432</v>
      </c>
      <c r="HE11" s="225">
        <v>1720240</v>
      </c>
      <c r="HF11" s="225">
        <v>452924</v>
      </c>
      <c r="HG11" s="225">
        <v>11300</v>
      </c>
      <c r="HH11" s="225">
        <v>12830</v>
      </c>
      <c r="HI11" s="225">
        <v>269260</v>
      </c>
      <c r="HJ11" s="225">
        <v>191260</v>
      </c>
      <c r="HK11" s="220">
        <v>11775</v>
      </c>
      <c r="HL11" s="220">
        <v>16035677</v>
      </c>
      <c r="HM11" s="220">
        <v>0</v>
      </c>
      <c r="HN11" s="220">
        <v>389</v>
      </c>
      <c r="HO11" s="220">
        <v>0</v>
      </c>
      <c r="HP11" s="220">
        <v>36</v>
      </c>
      <c r="HQ11" s="220">
        <v>0</v>
      </c>
      <c r="HR11" s="220">
        <v>1869</v>
      </c>
      <c r="HS11" s="220">
        <v>155100</v>
      </c>
      <c r="HT11" s="223">
        <v>450</v>
      </c>
      <c r="HU11" s="237">
        <v>0</v>
      </c>
      <c r="HV11" s="230">
        <v>39.85</v>
      </c>
      <c r="HW11" s="220">
        <v>230447</v>
      </c>
      <c r="HX11" s="231">
        <v>1.04</v>
      </c>
      <c r="HY11" s="230">
        <v>0.5</v>
      </c>
      <c r="HZ11" s="230">
        <v>0.5</v>
      </c>
      <c r="IA11" s="225">
        <v>1168.4000000000001</v>
      </c>
      <c r="IB11" s="225">
        <v>994.2</v>
      </c>
      <c r="IC11" s="225">
        <v>32500</v>
      </c>
      <c r="ID11" s="227">
        <v>74.400000000000006</v>
      </c>
      <c r="IE11" s="227">
        <v>57.5</v>
      </c>
      <c r="IF11" s="227">
        <v>39.200000000000003</v>
      </c>
      <c r="IG11" s="227">
        <v>68.400000000000006</v>
      </c>
      <c r="IH11" s="227">
        <v>21.7</v>
      </c>
      <c r="II11" s="144" t="s">
        <v>1081</v>
      </c>
      <c r="IJ11" s="144" t="s">
        <v>1081</v>
      </c>
      <c r="IK11" s="225">
        <v>84.8</v>
      </c>
      <c r="IL11" s="154">
        <v>0.69</v>
      </c>
      <c r="IM11" s="153">
        <v>93.2</v>
      </c>
      <c r="IN11" s="285">
        <v>11.2</v>
      </c>
      <c r="IO11" s="153">
        <v>2.2000000000000002</v>
      </c>
      <c r="IP11" s="143">
        <v>130695727</v>
      </c>
      <c r="IQ11" s="286">
        <v>45.8</v>
      </c>
      <c r="IR11" s="286">
        <v>51.9</v>
      </c>
      <c r="IS11" s="276" t="s">
        <v>608</v>
      </c>
      <c r="IT11" s="276" t="s">
        <v>608</v>
      </c>
      <c r="IU11" s="286">
        <v>75.599999999999994</v>
      </c>
      <c r="IV11" s="144" t="s">
        <v>1081</v>
      </c>
      <c r="IW11" s="143">
        <v>2269</v>
      </c>
      <c r="IX11" s="144" t="s">
        <v>1081</v>
      </c>
      <c r="IY11" s="286">
        <v>32.5</v>
      </c>
      <c r="IZ11" s="276">
        <v>66383</v>
      </c>
      <c r="JA11" s="276">
        <v>1131</v>
      </c>
      <c r="JB11" s="276">
        <v>1011</v>
      </c>
      <c r="JC11" s="276">
        <v>5744</v>
      </c>
      <c r="JD11" s="276">
        <v>6798</v>
      </c>
      <c r="JE11" s="276">
        <v>6969</v>
      </c>
      <c r="JF11" s="276">
        <v>7496</v>
      </c>
      <c r="JG11" s="276">
        <v>7241</v>
      </c>
      <c r="JH11" s="276">
        <v>7545</v>
      </c>
      <c r="JI11" s="276">
        <v>7233</v>
      </c>
      <c r="JJ11" s="276">
        <v>6614</v>
      </c>
      <c r="JK11" s="276">
        <v>4974</v>
      </c>
      <c r="JL11" s="276">
        <v>2260</v>
      </c>
      <c r="JM11" s="276">
        <v>1333</v>
      </c>
      <c r="JN11" s="276">
        <v>757</v>
      </c>
      <c r="JO11" s="276">
        <v>405</v>
      </c>
      <c r="JP11" s="276">
        <v>131</v>
      </c>
      <c r="JQ11" s="276">
        <v>7987</v>
      </c>
      <c r="JR11" s="276">
        <v>8224</v>
      </c>
      <c r="JS11" s="276">
        <v>8380</v>
      </c>
      <c r="JT11" s="276">
        <v>9374</v>
      </c>
      <c r="JU11" s="276">
        <v>10539</v>
      </c>
      <c r="JV11" s="276">
        <v>9739</v>
      </c>
      <c r="JW11" s="276">
        <v>9836</v>
      </c>
      <c r="JX11" s="276">
        <v>9819</v>
      </c>
      <c r="JY11" s="276">
        <v>10375</v>
      </c>
      <c r="JZ11" s="276">
        <v>11144</v>
      </c>
      <c r="KA11" s="276">
        <v>8859</v>
      </c>
      <c r="KB11" s="276">
        <v>8100</v>
      </c>
      <c r="KC11" s="276">
        <v>7786</v>
      </c>
      <c r="KD11" s="276">
        <v>5913</v>
      </c>
      <c r="KE11" s="276">
        <v>5856</v>
      </c>
    </row>
    <row r="12" spans="1:291" ht="12">
      <c r="A12" s="3">
        <v>52019</v>
      </c>
      <c r="B12" s="2" t="s">
        <v>908</v>
      </c>
      <c r="C12" s="147">
        <v>906.09</v>
      </c>
      <c r="D12" s="144">
        <v>317651</v>
      </c>
      <c r="E12" s="146">
        <v>12</v>
      </c>
      <c r="F12" s="146">
        <v>60.9</v>
      </c>
      <c r="G12" s="146">
        <v>27.1</v>
      </c>
      <c r="H12" s="223">
        <v>11913</v>
      </c>
      <c r="I12" s="223">
        <v>38010</v>
      </c>
      <c r="J12" s="223">
        <v>52551</v>
      </c>
      <c r="K12" s="224">
        <v>43157</v>
      </c>
      <c r="L12" s="220">
        <v>142770</v>
      </c>
      <c r="M12" s="220">
        <v>1282</v>
      </c>
      <c r="N12" s="220">
        <v>9661</v>
      </c>
      <c r="O12" s="220">
        <v>10003</v>
      </c>
      <c r="P12" s="223">
        <v>316297</v>
      </c>
      <c r="Q12" s="220">
        <v>323600</v>
      </c>
      <c r="R12" s="220">
        <v>338578</v>
      </c>
      <c r="S12" s="224">
        <v>388416</v>
      </c>
      <c r="T12" s="224">
        <v>743346</v>
      </c>
      <c r="U12" s="224">
        <v>247428</v>
      </c>
      <c r="V12" s="225">
        <v>600636</v>
      </c>
      <c r="W12" s="225">
        <v>0</v>
      </c>
      <c r="X12" s="225">
        <v>34</v>
      </c>
      <c r="Y12" s="225">
        <v>44</v>
      </c>
      <c r="Z12" s="226">
        <v>62934</v>
      </c>
      <c r="AA12" s="147">
        <v>3093.2919999999999</v>
      </c>
      <c r="AB12" s="234">
        <v>1402.06</v>
      </c>
      <c r="AC12" s="225">
        <v>1188</v>
      </c>
      <c r="AD12" s="224">
        <v>306279</v>
      </c>
      <c r="AE12" s="224">
        <v>1839</v>
      </c>
      <c r="AF12" s="225">
        <v>18</v>
      </c>
      <c r="AG12" s="225">
        <v>1996</v>
      </c>
      <c r="AH12" s="225">
        <v>44</v>
      </c>
      <c r="AI12" s="225">
        <v>14545</v>
      </c>
      <c r="AJ12" s="224">
        <v>891</v>
      </c>
      <c r="AK12" s="224">
        <v>46</v>
      </c>
      <c r="AL12" s="225">
        <v>23</v>
      </c>
      <c r="AM12" s="225">
        <v>7793</v>
      </c>
      <c r="AN12" s="224">
        <v>567</v>
      </c>
      <c r="AO12" s="224">
        <v>5</v>
      </c>
      <c r="AP12" s="224">
        <v>215</v>
      </c>
      <c r="AQ12" s="224">
        <v>19</v>
      </c>
      <c r="AR12" s="224">
        <v>30</v>
      </c>
      <c r="AS12" s="227">
        <v>99.3</v>
      </c>
      <c r="AT12" s="227">
        <v>106.04</v>
      </c>
      <c r="AU12" s="227">
        <v>121.1</v>
      </c>
      <c r="AV12" s="225">
        <v>29</v>
      </c>
      <c r="AW12" s="228">
        <v>13</v>
      </c>
      <c r="AX12" s="228">
        <v>17</v>
      </c>
      <c r="AY12" s="225">
        <v>11</v>
      </c>
      <c r="AZ12" s="225">
        <v>11</v>
      </c>
      <c r="BA12" s="228">
        <v>5</v>
      </c>
      <c r="BB12" s="228">
        <v>6</v>
      </c>
      <c r="BC12" s="225">
        <v>7</v>
      </c>
      <c r="BD12" s="225">
        <v>22276</v>
      </c>
      <c r="BE12" s="225">
        <v>1</v>
      </c>
      <c r="BF12" s="225">
        <v>29458</v>
      </c>
      <c r="BG12" s="225">
        <v>7</v>
      </c>
      <c r="BH12" s="225">
        <v>213941</v>
      </c>
      <c r="BI12" s="225">
        <v>1</v>
      </c>
      <c r="BJ12" s="225">
        <v>385</v>
      </c>
      <c r="BK12" s="229">
        <v>38.200000000000003</v>
      </c>
      <c r="BL12" s="225">
        <v>5</v>
      </c>
      <c r="BM12" s="225">
        <v>6</v>
      </c>
      <c r="BN12" s="225">
        <v>740</v>
      </c>
      <c r="BO12" s="225">
        <v>7519</v>
      </c>
      <c r="BP12" s="144" t="s">
        <v>1081</v>
      </c>
      <c r="BQ12" s="230">
        <v>1.51</v>
      </c>
      <c r="BR12" s="229">
        <v>37</v>
      </c>
      <c r="BS12" s="230">
        <v>6.34</v>
      </c>
      <c r="BT12" s="227">
        <v>59.7</v>
      </c>
      <c r="BU12" s="225">
        <v>23</v>
      </c>
      <c r="BV12" s="225">
        <v>5471</v>
      </c>
      <c r="BW12" s="225">
        <v>288</v>
      </c>
      <c r="BX12" s="225">
        <v>1224</v>
      </c>
      <c r="BY12" s="225">
        <v>3573</v>
      </c>
      <c r="BZ12" s="225">
        <v>1074</v>
      </c>
      <c r="CA12" s="225">
        <v>359</v>
      </c>
      <c r="CB12" s="225">
        <v>399</v>
      </c>
      <c r="CC12" s="230">
        <v>1.32</v>
      </c>
      <c r="CD12" s="225">
        <v>0</v>
      </c>
      <c r="CE12" s="225">
        <v>4</v>
      </c>
      <c r="CF12" s="225">
        <v>59</v>
      </c>
      <c r="CG12" s="225">
        <v>1</v>
      </c>
      <c r="CH12" s="225">
        <v>3</v>
      </c>
      <c r="CI12" s="225">
        <v>205</v>
      </c>
      <c r="CJ12" s="225">
        <v>23</v>
      </c>
      <c r="CK12" s="225">
        <v>1347</v>
      </c>
      <c r="CL12" s="225">
        <v>13</v>
      </c>
      <c r="CM12" s="225">
        <v>1308</v>
      </c>
      <c r="CN12" s="225">
        <v>28</v>
      </c>
      <c r="CO12" s="225">
        <v>339</v>
      </c>
      <c r="CP12" s="225">
        <v>7</v>
      </c>
      <c r="CQ12" s="225">
        <v>102</v>
      </c>
      <c r="CR12" s="225">
        <v>26</v>
      </c>
      <c r="CS12" s="225">
        <v>694</v>
      </c>
      <c r="CT12" s="225">
        <v>12185</v>
      </c>
      <c r="CU12" s="225">
        <v>1010</v>
      </c>
      <c r="CV12" s="225">
        <v>2439</v>
      </c>
      <c r="CW12" s="225">
        <v>1273265.2139999999</v>
      </c>
      <c r="CX12" s="225">
        <v>193356.72899999999</v>
      </c>
      <c r="CY12" s="225">
        <v>629580.83700000006</v>
      </c>
      <c r="CZ12" s="225">
        <v>87934</v>
      </c>
      <c r="DA12" s="225">
        <v>18</v>
      </c>
      <c r="DB12" s="225">
        <v>18603</v>
      </c>
      <c r="DC12" s="225">
        <v>2145</v>
      </c>
      <c r="DD12" s="225">
        <v>1767</v>
      </c>
      <c r="DE12" s="225">
        <v>238</v>
      </c>
      <c r="DF12" s="225">
        <v>875</v>
      </c>
      <c r="DG12" s="225">
        <v>7947</v>
      </c>
      <c r="DH12" s="225">
        <v>14250</v>
      </c>
      <c r="DI12" s="225">
        <v>2124</v>
      </c>
      <c r="DJ12" s="225">
        <v>1850</v>
      </c>
      <c r="DK12" s="225">
        <v>231</v>
      </c>
      <c r="DL12" s="225">
        <v>509</v>
      </c>
      <c r="DM12" s="225">
        <v>13</v>
      </c>
      <c r="DN12" s="225">
        <v>1682</v>
      </c>
      <c r="DO12" s="225">
        <v>15</v>
      </c>
      <c r="DP12" s="225">
        <v>15427</v>
      </c>
      <c r="DQ12" s="225">
        <v>63</v>
      </c>
      <c r="DR12" s="225">
        <v>7670</v>
      </c>
      <c r="DS12" s="225">
        <v>7242</v>
      </c>
      <c r="DT12" s="225">
        <v>0</v>
      </c>
      <c r="DU12" s="225">
        <v>866</v>
      </c>
      <c r="DV12" s="225">
        <v>57</v>
      </c>
      <c r="DW12" s="225">
        <v>57</v>
      </c>
      <c r="DX12" s="231">
        <v>37.299999999999997</v>
      </c>
      <c r="DY12" s="225">
        <v>22</v>
      </c>
      <c r="DZ12" s="225">
        <v>42</v>
      </c>
      <c r="EA12" s="225">
        <v>2466</v>
      </c>
      <c r="EB12" s="226">
        <v>386</v>
      </c>
      <c r="EC12" s="226">
        <v>77</v>
      </c>
      <c r="ED12" s="226">
        <v>2146</v>
      </c>
      <c r="EE12" s="226">
        <v>2316</v>
      </c>
      <c r="EF12" s="229">
        <v>96.9</v>
      </c>
      <c r="EG12" s="229">
        <v>95.7</v>
      </c>
      <c r="EH12" s="226">
        <v>106</v>
      </c>
      <c r="EI12" s="239">
        <v>17.100000000000001</v>
      </c>
      <c r="EJ12" s="226">
        <v>69450</v>
      </c>
      <c r="EK12" s="229">
        <v>34.9</v>
      </c>
      <c r="EL12" s="226">
        <v>393510</v>
      </c>
      <c r="EM12" s="230">
        <v>4.78</v>
      </c>
      <c r="EN12" s="225">
        <v>336</v>
      </c>
      <c r="EO12" s="225">
        <v>14</v>
      </c>
      <c r="EP12" s="148">
        <v>1334</v>
      </c>
      <c r="EQ12" s="225">
        <v>95</v>
      </c>
      <c r="ER12" s="225">
        <v>2115</v>
      </c>
      <c r="ES12" s="227">
        <v>96.6</v>
      </c>
      <c r="ET12" s="225">
        <v>126110</v>
      </c>
      <c r="EU12" s="225">
        <v>6665</v>
      </c>
      <c r="EV12" s="225">
        <v>46</v>
      </c>
      <c r="EW12" s="225">
        <v>115497</v>
      </c>
      <c r="EX12" s="225" t="s">
        <v>608</v>
      </c>
      <c r="EY12" s="225">
        <v>14349</v>
      </c>
      <c r="EZ12" s="225">
        <v>101148</v>
      </c>
      <c r="FA12" s="225">
        <v>3948</v>
      </c>
      <c r="FB12" s="227">
        <v>23.4</v>
      </c>
      <c r="FC12" s="225">
        <v>208</v>
      </c>
      <c r="FD12" s="227">
        <v>19.3</v>
      </c>
      <c r="FE12" s="225">
        <v>4841</v>
      </c>
      <c r="FF12" s="225" t="s">
        <v>534</v>
      </c>
      <c r="FG12" s="225">
        <v>97</v>
      </c>
      <c r="FH12" s="225">
        <v>421</v>
      </c>
      <c r="FI12" s="233">
        <v>21</v>
      </c>
      <c r="FJ12" s="233">
        <v>598</v>
      </c>
      <c r="FK12" s="230">
        <v>66.33</v>
      </c>
      <c r="FL12" s="227">
        <v>99.4</v>
      </c>
      <c r="FM12" s="227">
        <v>92.3</v>
      </c>
      <c r="FN12" s="227">
        <v>92.3</v>
      </c>
      <c r="FO12" s="231">
        <v>48.6</v>
      </c>
      <c r="FP12" s="225">
        <v>76</v>
      </c>
      <c r="FQ12" s="225">
        <v>14</v>
      </c>
      <c r="FR12" s="225">
        <v>69</v>
      </c>
      <c r="FS12" s="225">
        <v>928</v>
      </c>
      <c r="FT12" s="225">
        <v>2</v>
      </c>
      <c r="FU12" s="225">
        <v>1665</v>
      </c>
      <c r="FV12" s="225">
        <v>1949</v>
      </c>
      <c r="FW12" s="225">
        <v>5</v>
      </c>
      <c r="FX12" s="225">
        <v>5689417</v>
      </c>
      <c r="FY12" s="225">
        <v>4843</v>
      </c>
      <c r="FZ12" s="225" t="s">
        <v>608</v>
      </c>
      <c r="GA12" s="225" t="s">
        <v>608</v>
      </c>
      <c r="GB12" s="225">
        <v>15402</v>
      </c>
      <c r="GC12" s="225">
        <v>63</v>
      </c>
      <c r="GD12" s="225">
        <v>2072</v>
      </c>
      <c r="GE12" s="225">
        <v>13267</v>
      </c>
      <c r="GF12" s="225">
        <v>148966</v>
      </c>
      <c r="GG12" s="225">
        <v>528</v>
      </c>
      <c r="GH12" s="225">
        <v>22741</v>
      </c>
      <c r="GI12" s="225">
        <v>125697</v>
      </c>
      <c r="GJ12" s="225">
        <v>952</v>
      </c>
      <c r="GK12" s="225">
        <v>8210</v>
      </c>
      <c r="GL12" s="225">
        <v>664103</v>
      </c>
      <c r="GM12" s="225">
        <v>2184</v>
      </c>
      <c r="GN12" s="225">
        <v>17029</v>
      </c>
      <c r="GO12" s="225">
        <v>342438</v>
      </c>
      <c r="GP12" s="225">
        <v>293</v>
      </c>
      <c r="GQ12" s="225">
        <v>10888</v>
      </c>
      <c r="GR12" s="224">
        <v>291998.31</v>
      </c>
      <c r="GS12" s="225">
        <v>288</v>
      </c>
      <c r="GT12" s="225">
        <v>10888</v>
      </c>
      <c r="GU12" s="225">
        <v>291998.31</v>
      </c>
      <c r="GV12" s="235">
        <v>103.41</v>
      </c>
      <c r="GW12" s="225">
        <v>7610</v>
      </c>
      <c r="GX12" s="225">
        <v>3346</v>
      </c>
      <c r="GY12" s="225">
        <v>2676</v>
      </c>
      <c r="GZ12" s="236">
        <v>490</v>
      </c>
      <c r="HA12" s="226">
        <v>13</v>
      </c>
      <c r="HB12" s="225">
        <v>1924357</v>
      </c>
      <c r="HC12" s="225">
        <v>14984785</v>
      </c>
      <c r="HD12" s="225">
        <v>1637327</v>
      </c>
      <c r="HE12" s="225">
        <v>1725435</v>
      </c>
      <c r="HF12" s="225">
        <v>339419</v>
      </c>
      <c r="HG12" s="225">
        <v>7870</v>
      </c>
      <c r="HH12" s="225">
        <v>9510</v>
      </c>
      <c r="HI12" s="225">
        <v>277035</v>
      </c>
      <c r="HJ12" s="225">
        <v>205910</v>
      </c>
      <c r="HK12" s="220">
        <v>16617</v>
      </c>
      <c r="HL12" s="220">
        <v>7671873</v>
      </c>
      <c r="HM12" s="220">
        <v>0</v>
      </c>
      <c r="HN12" s="220">
        <v>209</v>
      </c>
      <c r="HO12" s="220">
        <v>0</v>
      </c>
      <c r="HP12" s="220">
        <v>38</v>
      </c>
      <c r="HQ12" s="220">
        <v>0</v>
      </c>
      <c r="HR12" s="220">
        <v>61041</v>
      </c>
      <c r="HS12" s="220">
        <v>179923</v>
      </c>
      <c r="HT12" s="223">
        <v>0</v>
      </c>
      <c r="HU12" s="237">
        <v>0</v>
      </c>
      <c r="HV12" s="230">
        <v>53.99</v>
      </c>
      <c r="HW12" s="220">
        <v>254970</v>
      </c>
      <c r="HX12" s="241">
        <v>-24.26</v>
      </c>
      <c r="HY12" s="230">
        <v>6</v>
      </c>
      <c r="HZ12" s="230">
        <v>2.9</v>
      </c>
      <c r="IA12" s="225">
        <v>1502.96</v>
      </c>
      <c r="IB12" s="225">
        <v>1481.3742422801231</v>
      </c>
      <c r="IC12" s="225">
        <v>45686</v>
      </c>
      <c r="ID12" s="227">
        <v>67.8</v>
      </c>
      <c r="IE12" s="227">
        <v>51.3</v>
      </c>
      <c r="IF12" s="227">
        <v>36.299999999999997</v>
      </c>
      <c r="IG12" s="227">
        <v>54.8</v>
      </c>
      <c r="IH12" s="227">
        <v>16.100000000000001</v>
      </c>
      <c r="II12" s="144" t="s">
        <v>1081</v>
      </c>
      <c r="IJ12" s="144" t="s">
        <v>1081</v>
      </c>
      <c r="IK12" s="225">
        <v>80.099999999999994</v>
      </c>
      <c r="IL12" s="154">
        <v>0.63</v>
      </c>
      <c r="IM12" s="227">
        <v>91.4</v>
      </c>
      <c r="IN12" s="287">
        <v>11.8</v>
      </c>
      <c r="IO12" s="227">
        <v>2.9</v>
      </c>
      <c r="IP12" s="225">
        <v>141130304</v>
      </c>
      <c r="IQ12" s="227">
        <v>45.2</v>
      </c>
      <c r="IR12" s="227">
        <v>52.8</v>
      </c>
      <c r="IS12" s="276" t="s">
        <v>608</v>
      </c>
      <c r="IT12" s="276" t="s">
        <v>608</v>
      </c>
      <c r="IU12" s="227">
        <v>90.9</v>
      </c>
      <c r="IV12" s="144" t="s">
        <v>1081</v>
      </c>
      <c r="IW12" s="225">
        <v>2535</v>
      </c>
      <c r="IX12" s="144" t="s">
        <v>1081</v>
      </c>
      <c r="IY12" s="227">
        <v>24.9</v>
      </c>
      <c r="IZ12" s="225">
        <v>62889</v>
      </c>
      <c r="JA12" s="225">
        <v>1117</v>
      </c>
      <c r="JB12" s="225">
        <v>1022</v>
      </c>
      <c r="JC12" s="225">
        <v>5153</v>
      </c>
      <c r="JD12" s="225">
        <v>6429</v>
      </c>
      <c r="JE12" s="225">
        <v>7048</v>
      </c>
      <c r="JF12" s="225">
        <v>7741</v>
      </c>
      <c r="JG12" s="225">
        <v>7362</v>
      </c>
      <c r="JH12" s="225">
        <v>7937</v>
      </c>
      <c r="JI12" s="225">
        <v>8060</v>
      </c>
      <c r="JJ12" s="225">
        <v>7829</v>
      </c>
      <c r="JK12" s="225">
        <v>5674</v>
      </c>
      <c r="JL12" s="225">
        <v>2290</v>
      </c>
      <c r="JM12" s="225">
        <v>1307</v>
      </c>
      <c r="JN12" s="225">
        <v>680</v>
      </c>
      <c r="JO12" s="225">
        <v>340</v>
      </c>
      <c r="JP12" s="225">
        <v>169</v>
      </c>
      <c r="JQ12" s="225">
        <v>7523</v>
      </c>
      <c r="JR12" s="225">
        <v>7151</v>
      </c>
      <c r="JS12" s="225">
        <v>7801</v>
      </c>
      <c r="JT12" s="225">
        <v>9495</v>
      </c>
      <c r="JU12" s="225">
        <v>10829</v>
      </c>
      <c r="JV12" s="225">
        <v>10020</v>
      </c>
      <c r="JW12" s="225">
        <v>10529</v>
      </c>
      <c r="JX12" s="225">
        <v>11122</v>
      </c>
      <c r="JY12" s="225">
        <v>12343</v>
      </c>
      <c r="JZ12" s="225">
        <v>13063</v>
      </c>
      <c r="KA12" s="225">
        <v>9442</v>
      </c>
      <c r="KB12" s="225">
        <v>9122</v>
      </c>
      <c r="KC12" s="225">
        <v>8791</v>
      </c>
      <c r="KD12" s="225">
        <v>7191</v>
      </c>
      <c r="KE12" s="225">
        <v>6582</v>
      </c>
    </row>
    <row r="13" spans="1:291" ht="12">
      <c r="A13" s="3">
        <v>62014</v>
      </c>
      <c r="B13" s="639" t="s">
        <v>1008</v>
      </c>
      <c r="C13" s="147" t="s">
        <v>1080</v>
      </c>
      <c r="D13" s="147" t="s">
        <v>1080</v>
      </c>
      <c r="E13" s="147" t="s">
        <v>1080</v>
      </c>
      <c r="F13" s="147" t="s">
        <v>1080</v>
      </c>
      <c r="G13" s="147" t="s">
        <v>1080</v>
      </c>
      <c r="H13" s="147" t="s">
        <v>1080</v>
      </c>
      <c r="I13" s="147" t="s">
        <v>1080</v>
      </c>
      <c r="J13" s="147" t="s">
        <v>1080</v>
      </c>
      <c r="K13" s="147" t="s">
        <v>1080</v>
      </c>
      <c r="L13" s="147" t="s">
        <v>1080</v>
      </c>
      <c r="M13" s="147" t="s">
        <v>1080</v>
      </c>
      <c r="N13" s="147" t="s">
        <v>1080</v>
      </c>
      <c r="O13" s="147" t="s">
        <v>1080</v>
      </c>
      <c r="P13" s="147" t="s">
        <v>1080</v>
      </c>
      <c r="Q13" s="147" t="s">
        <v>1080</v>
      </c>
      <c r="R13" s="147" t="s">
        <v>1080</v>
      </c>
      <c r="S13" s="147" t="s">
        <v>1080</v>
      </c>
      <c r="T13" s="147" t="s">
        <v>1080</v>
      </c>
      <c r="U13" s="147" t="s">
        <v>1080</v>
      </c>
      <c r="V13" s="147" t="s">
        <v>1080</v>
      </c>
      <c r="W13" s="147" t="s">
        <v>1080</v>
      </c>
      <c r="X13" s="147" t="s">
        <v>1080</v>
      </c>
      <c r="Y13" s="147" t="s">
        <v>1080</v>
      </c>
      <c r="Z13" s="147" t="s">
        <v>1080</v>
      </c>
      <c r="AA13" s="147" t="s">
        <v>1080</v>
      </c>
      <c r="AB13" s="147" t="s">
        <v>1080</v>
      </c>
      <c r="AC13" s="147" t="s">
        <v>1080</v>
      </c>
      <c r="AD13" s="147" t="s">
        <v>1080</v>
      </c>
      <c r="AE13" s="147" t="s">
        <v>1080</v>
      </c>
      <c r="AF13" s="147" t="s">
        <v>1080</v>
      </c>
      <c r="AG13" s="147" t="s">
        <v>1080</v>
      </c>
      <c r="AH13" s="147" t="s">
        <v>1080</v>
      </c>
      <c r="AI13" s="147" t="s">
        <v>1080</v>
      </c>
      <c r="AJ13" s="147" t="s">
        <v>1080</v>
      </c>
      <c r="AK13" s="147" t="s">
        <v>1080</v>
      </c>
      <c r="AL13" s="147" t="s">
        <v>1080</v>
      </c>
      <c r="AM13" s="147" t="s">
        <v>1080</v>
      </c>
      <c r="AN13" s="147" t="s">
        <v>1080</v>
      </c>
      <c r="AO13" s="147" t="s">
        <v>1080</v>
      </c>
      <c r="AP13" s="147" t="s">
        <v>1080</v>
      </c>
      <c r="AQ13" s="147" t="s">
        <v>1080</v>
      </c>
      <c r="AR13" s="147" t="s">
        <v>1080</v>
      </c>
      <c r="AS13" s="147" t="s">
        <v>1080</v>
      </c>
      <c r="AT13" s="147" t="s">
        <v>1080</v>
      </c>
      <c r="AU13" s="147" t="s">
        <v>1080</v>
      </c>
      <c r="AV13" s="147" t="s">
        <v>1080</v>
      </c>
      <c r="AW13" s="147" t="s">
        <v>1080</v>
      </c>
      <c r="AX13" s="147" t="s">
        <v>1080</v>
      </c>
      <c r="AY13" s="147" t="s">
        <v>1080</v>
      </c>
      <c r="AZ13" s="147" t="s">
        <v>1080</v>
      </c>
      <c r="BA13" s="147" t="s">
        <v>1080</v>
      </c>
      <c r="BB13" s="147" t="s">
        <v>1080</v>
      </c>
      <c r="BC13" s="147" t="s">
        <v>1080</v>
      </c>
      <c r="BD13" s="147" t="s">
        <v>1080</v>
      </c>
      <c r="BE13" s="147" t="s">
        <v>1080</v>
      </c>
      <c r="BF13" s="147" t="s">
        <v>1080</v>
      </c>
      <c r="BG13" s="147" t="s">
        <v>1080</v>
      </c>
      <c r="BH13" s="147" t="s">
        <v>1080</v>
      </c>
      <c r="BI13" s="147" t="s">
        <v>1080</v>
      </c>
      <c r="BJ13" s="147" t="s">
        <v>1080</v>
      </c>
      <c r="BK13" s="147" t="s">
        <v>1080</v>
      </c>
      <c r="BL13" s="147" t="s">
        <v>1080</v>
      </c>
      <c r="BM13" s="147" t="s">
        <v>1080</v>
      </c>
      <c r="BN13" s="147" t="s">
        <v>1080</v>
      </c>
      <c r="BO13" s="147" t="s">
        <v>1080</v>
      </c>
      <c r="BP13" s="144" t="s">
        <v>1081</v>
      </c>
      <c r="BQ13" s="147" t="s">
        <v>1080</v>
      </c>
      <c r="BR13" s="147" t="s">
        <v>1080</v>
      </c>
      <c r="BS13" s="147" t="s">
        <v>1080</v>
      </c>
      <c r="BT13" s="147" t="s">
        <v>1080</v>
      </c>
      <c r="BU13" s="147" t="s">
        <v>1080</v>
      </c>
      <c r="BV13" s="147" t="s">
        <v>1080</v>
      </c>
      <c r="BW13" s="147" t="s">
        <v>1080</v>
      </c>
      <c r="BX13" s="147" t="s">
        <v>1080</v>
      </c>
      <c r="BY13" s="147" t="s">
        <v>1080</v>
      </c>
      <c r="BZ13" s="147" t="s">
        <v>1080</v>
      </c>
      <c r="CA13" s="147" t="s">
        <v>1080</v>
      </c>
      <c r="CB13" s="147" t="s">
        <v>1080</v>
      </c>
      <c r="CC13" s="147" t="s">
        <v>1080</v>
      </c>
      <c r="CD13" s="147" t="s">
        <v>1080</v>
      </c>
      <c r="CE13" s="147" t="s">
        <v>1080</v>
      </c>
      <c r="CF13" s="147" t="s">
        <v>1080</v>
      </c>
      <c r="CG13" s="147" t="s">
        <v>1080</v>
      </c>
      <c r="CH13" s="147" t="s">
        <v>1080</v>
      </c>
      <c r="CI13" s="147" t="s">
        <v>1080</v>
      </c>
      <c r="CJ13" s="147" t="s">
        <v>1080</v>
      </c>
      <c r="CK13" s="147" t="s">
        <v>1080</v>
      </c>
      <c r="CL13" s="147" t="s">
        <v>1080</v>
      </c>
      <c r="CM13" s="147" t="s">
        <v>1080</v>
      </c>
      <c r="CN13" s="147" t="s">
        <v>1080</v>
      </c>
      <c r="CO13" s="147" t="s">
        <v>1080</v>
      </c>
      <c r="CP13" s="147" t="s">
        <v>1080</v>
      </c>
      <c r="CQ13" s="147" t="s">
        <v>1080</v>
      </c>
      <c r="CR13" s="147" t="s">
        <v>1080</v>
      </c>
      <c r="CS13" s="147" t="s">
        <v>1080</v>
      </c>
      <c r="CT13" s="147" t="s">
        <v>1080</v>
      </c>
      <c r="CU13" s="147" t="s">
        <v>1080</v>
      </c>
      <c r="CV13" s="147" t="s">
        <v>1080</v>
      </c>
      <c r="CW13" s="147" t="s">
        <v>1080</v>
      </c>
      <c r="CX13" s="147" t="s">
        <v>1080</v>
      </c>
      <c r="CY13" s="147" t="s">
        <v>1080</v>
      </c>
      <c r="CZ13" s="147" t="s">
        <v>1080</v>
      </c>
      <c r="DA13" s="147" t="s">
        <v>1080</v>
      </c>
      <c r="DB13" s="147" t="s">
        <v>1080</v>
      </c>
      <c r="DC13" s="147" t="s">
        <v>1080</v>
      </c>
      <c r="DD13" s="147" t="s">
        <v>1080</v>
      </c>
      <c r="DE13" s="147" t="s">
        <v>1080</v>
      </c>
      <c r="DF13" s="147" t="s">
        <v>1080</v>
      </c>
      <c r="DG13" s="147" t="s">
        <v>1080</v>
      </c>
      <c r="DH13" s="147" t="s">
        <v>1080</v>
      </c>
      <c r="DI13" s="147" t="s">
        <v>1080</v>
      </c>
      <c r="DJ13" s="147" t="s">
        <v>1080</v>
      </c>
      <c r="DK13" s="147" t="s">
        <v>1080</v>
      </c>
      <c r="DL13" s="147" t="s">
        <v>1080</v>
      </c>
      <c r="DM13" s="147" t="s">
        <v>1080</v>
      </c>
      <c r="DN13" s="147" t="s">
        <v>1080</v>
      </c>
      <c r="DO13" s="147" t="s">
        <v>1080</v>
      </c>
      <c r="DP13" s="147" t="s">
        <v>1080</v>
      </c>
      <c r="DQ13" s="147" t="s">
        <v>1080</v>
      </c>
      <c r="DR13" s="147" t="s">
        <v>1080</v>
      </c>
      <c r="DS13" s="147" t="s">
        <v>1080</v>
      </c>
      <c r="DT13" s="147" t="s">
        <v>1080</v>
      </c>
      <c r="DU13" s="147" t="s">
        <v>1080</v>
      </c>
      <c r="DV13" s="147" t="s">
        <v>1080</v>
      </c>
      <c r="DW13" s="147" t="s">
        <v>1080</v>
      </c>
      <c r="DX13" s="147" t="s">
        <v>1080</v>
      </c>
      <c r="DY13" s="147" t="s">
        <v>1080</v>
      </c>
      <c r="DZ13" s="147" t="s">
        <v>1080</v>
      </c>
      <c r="EA13" s="147" t="s">
        <v>1080</v>
      </c>
      <c r="EB13" s="147" t="s">
        <v>1080</v>
      </c>
      <c r="EC13" s="147" t="s">
        <v>1080</v>
      </c>
      <c r="ED13" s="147" t="s">
        <v>1080</v>
      </c>
      <c r="EE13" s="147" t="s">
        <v>1080</v>
      </c>
      <c r="EF13" s="147" t="s">
        <v>1080</v>
      </c>
      <c r="EG13" s="147" t="s">
        <v>1080</v>
      </c>
      <c r="EH13" s="147" t="s">
        <v>1080</v>
      </c>
      <c r="EI13" s="147" t="s">
        <v>1080</v>
      </c>
      <c r="EJ13" s="147" t="s">
        <v>1080</v>
      </c>
      <c r="EK13" s="147" t="s">
        <v>1080</v>
      </c>
      <c r="EL13" s="147" t="s">
        <v>1080</v>
      </c>
      <c r="EM13" s="147" t="s">
        <v>1080</v>
      </c>
      <c r="EN13" s="147" t="s">
        <v>1080</v>
      </c>
      <c r="EO13" s="147" t="s">
        <v>1080</v>
      </c>
      <c r="EP13" s="147" t="s">
        <v>1080</v>
      </c>
      <c r="EQ13" s="147" t="s">
        <v>1080</v>
      </c>
      <c r="ER13" s="147" t="s">
        <v>1080</v>
      </c>
      <c r="ES13" s="147" t="s">
        <v>1080</v>
      </c>
      <c r="ET13" s="147" t="s">
        <v>1080</v>
      </c>
      <c r="EU13" s="147" t="s">
        <v>1080</v>
      </c>
      <c r="EV13" s="147" t="s">
        <v>1080</v>
      </c>
      <c r="EW13" s="147" t="s">
        <v>1080</v>
      </c>
      <c r="EX13" s="147" t="s">
        <v>1080</v>
      </c>
      <c r="EY13" s="147" t="s">
        <v>1080</v>
      </c>
      <c r="EZ13" s="147" t="s">
        <v>1080</v>
      </c>
      <c r="FA13" s="147" t="s">
        <v>1080</v>
      </c>
      <c r="FB13" s="147" t="s">
        <v>1080</v>
      </c>
      <c r="FC13" s="147" t="s">
        <v>1080</v>
      </c>
      <c r="FD13" s="147" t="s">
        <v>1080</v>
      </c>
      <c r="FE13" s="147" t="s">
        <v>1080</v>
      </c>
      <c r="FF13" s="147" t="s">
        <v>1080</v>
      </c>
      <c r="FG13" s="147" t="s">
        <v>1080</v>
      </c>
      <c r="FH13" s="147" t="s">
        <v>1080</v>
      </c>
      <c r="FI13" s="147" t="s">
        <v>1080</v>
      </c>
      <c r="FJ13" s="147" t="s">
        <v>1080</v>
      </c>
      <c r="FK13" s="147" t="s">
        <v>1080</v>
      </c>
      <c r="FL13" s="147" t="s">
        <v>1080</v>
      </c>
      <c r="FM13" s="147" t="s">
        <v>1080</v>
      </c>
      <c r="FN13" s="147" t="s">
        <v>1080</v>
      </c>
      <c r="FO13" s="147" t="s">
        <v>1080</v>
      </c>
      <c r="FP13" s="147" t="s">
        <v>1080</v>
      </c>
      <c r="FQ13" s="147" t="s">
        <v>1080</v>
      </c>
      <c r="FR13" s="147" t="s">
        <v>1080</v>
      </c>
      <c r="FS13" s="147" t="s">
        <v>1080</v>
      </c>
      <c r="FT13" s="147" t="s">
        <v>1080</v>
      </c>
      <c r="FU13" s="147" t="s">
        <v>1080</v>
      </c>
      <c r="FV13" s="147" t="s">
        <v>1080</v>
      </c>
      <c r="FW13" s="147" t="s">
        <v>1080</v>
      </c>
      <c r="FX13" s="147" t="s">
        <v>1080</v>
      </c>
      <c r="FY13" s="147" t="s">
        <v>1080</v>
      </c>
      <c r="FZ13" s="147" t="s">
        <v>1080</v>
      </c>
      <c r="GA13" s="147" t="s">
        <v>1080</v>
      </c>
      <c r="GB13" s="147" t="s">
        <v>1080</v>
      </c>
      <c r="GC13" s="147" t="s">
        <v>1080</v>
      </c>
      <c r="GD13" s="147" t="s">
        <v>1080</v>
      </c>
      <c r="GE13" s="147" t="s">
        <v>1080</v>
      </c>
      <c r="GF13" s="147" t="s">
        <v>1080</v>
      </c>
      <c r="GG13" s="147" t="s">
        <v>1080</v>
      </c>
      <c r="GH13" s="147" t="s">
        <v>1080</v>
      </c>
      <c r="GI13" s="147" t="s">
        <v>1080</v>
      </c>
      <c r="GJ13" s="147" t="s">
        <v>1080</v>
      </c>
      <c r="GK13" s="147" t="s">
        <v>1080</v>
      </c>
      <c r="GL13" s="147" t="s">
        <v>1080</v>
      </c>
      <c r="GM13" s="147" t="s">
        <v>1080</v>
      </c>
      <c r="GN13" s="147" t="s">
        <v>1080</v>
      </c>
      <c r="GO13" s="147" t="s">
        <v>1080</v>
      </c>
      <c r="GP13" s="147" t="s">
        <v>1080</v>
      </c>
      <c r="GQ13" s="147" t="s">
        <v>1080</v>
      </c>
      <c r="GR13" s="147" t="s">
        <v>1080</v>
      </c>
      <c r="GS13" s="147" t="s">
        <v>1080</v>
      </c>
      <c r="GT13" s="147" t="s">
        <v>1080</v>
      </c>
      <c r="GU13" s="147" t="s">
        <v>1080</v>
      </c>
      <c r="GV13" s="147" t="s">
        <v>1080</v>
      </c>
      <c r="GW13" s="147" t="s">
        <v>1080</v>
      </c>
      <c r="GX13" s="147" t="s">
        <v>1080</v>
      </c>
      <c r="GY13" s="147" t="s">
        <v>1080</v>
      </c>
      <c r="GZ13" s="147" t="s">
        <v>1080</v>
      </c>
      <c r="HA13" s="147" t="s">
        <v>1080</v>
      </c>
      <c r="HB13" s="147" t="s">
        <v>1080</v>
      </c>
      <c r="HC13" s="147" t="s">
        <v>1080</v>
      </c>
      <c r="HD13" s="147" t="s">
        <v>1080</v>
      </c>
      <c r="HE13" s="147" t="s">
        <v>1080</v>
      </c>
      <c r="HF13" s="147" t="s">
        <v>1080</v>
      </c>
      <c r="HG13" s="147" t="s">
        <v>1080</v>
      </c>
      <c r="HH13" s="147" t="s">
        <v>1080</v>
      </c>
      <c r="HI13" s="147" t="s">
        <v>1080</v>
      </c>
      <c r="HJ13" s="147" t="s">
        <v>1080</v>
      </c>
      <c r="HK13" s="147" t="s">
        <v>1080</v>
      </c>
      <c r="HL13" s="147" t="s">
        <v>1080</v>
      </c>
      <c r="HM13" s="147" t="s">
        <v>1080</v>
      </c>
      <c r="HN13" s="147" t="s">
        <v>1080</v>
      </c>
      <c r="HO13" s="147" t="s">
        <v>1080</v>
      </c>
      <c r="HP13" s="147" t="s">
        <v>1080</v>
      </c>
      <c r="HQ13" s="147" t="s">
        <v>1080</v>
      </c>
      <c r="HR13" s="147" t="s">
        <v>1080</v>
      </c>
      <c r="HS13" s="147" t="s">
        <v>1080</v>
      </c>
      <c r="HT13" s="147" t="s">
        <v>1080</v>
      </c>
      <c r="HU13" s="147" t="s">
        <v>1080</v>
      </c>
      <c r="HV13" s="147" t="s">
        <v>1080</v>
      </c>
      <c r="HW13" s="147" t="s">
        <v>1080</v>
      </c>
      <c r="HX13" s="147" t="s">
        <v>1080</v>
      </c>
      <c r="HY13" s="147" t="s">
        <v>1080</v>
      </c>
      <c r="HZ13" s="147" t="s">
        <v>1080</v>
      </c>
      <c r="IA13" s="147" t="s">
        <v>1080</v>
      </c>
      <c r="IB13" s="147" t="s">
        <v>1080</v>
      </c>
      <c r="IC13" s="147" t="s">
        <v>1080</v>
      </c>
      <c r="ID13" s="147" t="s">
        <v>1080</v>
      </c>
      <c r="IE13" s="147" t="s">
        <v>1080</v>
      </c>
      <c r="IF13" s="147" t="s">
        <v>1080</v>
      </c>
      <c r="IG13" s="147" t="s">
        <v>1080</v>
      </c>
      <c r="IH13" s="147" t="s">
        <v>1080</v>
      </c>
      <c r="II13" s="144" t="s">
        <v>1081</v>
      </c>
      <c r="IJ13" s="144" t="s">
        <v>1081</v>
      </c>
      <c r="IK13" s="147" t="s">
        <v>1080</v>
      </c>
      <c r="IL13" s="147" t="s">
        <v>1080</v>
      </c>
      <c r="IM13" s="147" t="s">
        <v>1080</v>
      </c>
      <c r="IN13" s="147" t="s">
        <v>1080</v>
      </c>
      <c r="IO13" s="147" t="s">
        <v>1080</v>
      </c>
      <c r="IP13" s="147" t="s">
        <v>1080</v>
      </c>
      <c r="IQ13" s="147" t="s">
        <v>1080</v>
      </c>
      <c r="IR13" s="147" t="s">
        <v>1080</v>
      </c>
      <c r="IS13" s="147" t="s">
        <v>1080</v>
      </c>
      <c r="IT13" s="147" t="s">
        <v>1080</v>
      </c>
      <c r="IU13" s="147" t="s">
        <v>1080</v>
      </c>
      <c r="IV13" s="144" t="s">
        <v>1081</v>
      </c>
      <c r="IW13" s="147" t="s">
        <v>1080</v>
      </c>
      <c r="IX13" s="144" t="s">
        <v>1081</v>
      </c>
      <c r="IY13" s="147" t="s">
        <v>1080</v>
      </c>
      <c r="IZ13" s="147" t="s">
        <v>1080</v>
      </c>
      <c r="JA13" s="147" t="s">
        <v>1080</v>
      </c>
      <c r="JB13" s="147" t="s">
        <v>1080</v>
      </c>
      <c r="JC13" s="147" t="s">
        <v>1080</v>
      </c>
      <c r="JD13" s="147" t="s">
        <v>1080</v>
      </c>
      <c r="JE13" s="147" t="s">
        <v>1080</v>
      </c>
      <c r="JF13" s="147" t="s">
        <v>1080</v>
      </c>
      <c r="JG13" s="147" t="s">
        <v>1080</v>
      </c>
      <c r="JH13" s="147" t="s">
        <v>1080</v>
      </c>
      <c r="JI13" s="147" t="s">
        <v>1080</v>
      </c>
      <c r="JJ13" s="147" t="s">
        <v>1080</v>
      </c>
      <c r="JK13" s="147" t="s">
        <v>1080</v>
      </c>
      <c r="JL13" s="147" t="s">
        <v>1080</v>
      </c>
      <c r="JM13" s="147" t="s">
        <v>1080</v>
      </c>
      <c r="JN13" s="147" t="s">
        <v>1080</v>
      </c>
      <c r="JO13" s="147" t="s">
        <v>1080</v>
      </c>
      <c r="JP13" s="147" t="s">
        <v>1080</v>
      </c>
      <c r="JQ13" s="147" t="s">
        <v>1080</v>
      </c>
      <c r="JR13" s="147" t="s">
        <v>1080</v>
      </c>
      <c r="JS13" s="147" t="s">
        <v>1080</v>
      </c>
      <c r="JT13" s="147" t="s">
        <v>1080</v>
      </c>
      <c r="JU13" s="147" t="s">
        <v>1080</v>
      </c>
      <c r="JV13" s="147" t="s">
        <v>1080</v>
      </c>
      <c r="JW13" s="147" t="s">
        <v>1080</v>
      </c>
      <c r="JX13" s="147" t="s">
        <v>1080</v>
      </c>
      <c r="JY13" s="147" t="s">
        <v>1080</v>
      </c>
      <c r="JZ13" s="147" t="s">
        <v>1080</v>
      </c>
      <c r="KA13" s="147" t="s">
        <v>1080</v>
      </c>
      <c r="KB13" s="147" t="s">
        <v>1080</v>
      </c>
      <c r="KC13" s="147" t="s">
        <v>1080</v>
      </c>
      <c r="KD13" s="147" t="s">
        <v>1080</v>
      </c>
      <c r="KE13" s="147" t="s">
        <v>1080</v>
      </c>
    </row>
    <row r="14" spans="1:291" ht="12">
      <c r="A14" s="3">
        <v>72010</v>
      </c>
      <c r="B14" s="2" t="s">
        <v>1006</v>
      </c>
      <c r="C14" s="147" t="s">
        <v>616</v>
      </c>
      <c r="D14" s="147" t="s">
        <v>616</v>
      </c>
      <c r="E14" s="147" t="s">
        <v>616</v>
      </c>
      <c r="F14" s="147" t="s">
        <v>616</v>
      </c>
      <c r="G14" s="147" t="s">
        <v>616</v>
      </c>
      <c r="H14" s="147" t="s">
        <v>616</v>
      </c>
      <c r="I14" s="147" t="s">
        <v>616</v>
      </c>
      <c r="J14" s="147" t="s">
        <v>616</v>
      </c>
      <c r="K14" s="147" t="s">
        <v>616</v>
      </c>
      <c r="L14" s="147" t="s">
        <v>616</v>
      </c>
      <c r="M14" s="147" t="s">
        <v>616</v>
      </c>
      <c r="N14" s="147" t="s">
        <v>616</v>
      </c>
      <c r="O14" s="147" t="s">
        <v>616</v>
      </c>
      <c r="P14" s="147" t="s">
        <v>616</v>
      </c>
      <c r="Q14" s="147" t="s">
        <v>616</v>
      </c>
      <c r="R14" s="147" t="s">
        <v>616</v>
      </c>
      <c r="S14" s="147" t="s">
        <v>616</v>
      </c>
      <c r="T14" s="147" t="s">
        <v>616</v>
      </c>
      <c r="U14" s="147" t="s">
        <v>616</v>
      </c>
      <c r="V14" s="147" t="s">
        <v>616</v>
      </c>
      <c r="W14" s="147" t="s">
        <v>616</v>
      </c>
      <c r="X14" s="147" t="s">
        <v>616</v>
      </c>
      <c r="Y14" s="147" t="s">
        <v>616</v>
      </c>
      <c r="Z14" s="147" t="s">
        <v>616</v>
      </c>
      <c r="AA14" s="147" t="s">
        <v>616</v>
      </c>
      <c r="AB14" s="147" t="s">
        <v>616</v>
      </c>
      <c r="AC14" s="147" t="s">
        <v>616</v>
      </c>
      <c r="AD14" s="147" t="s">
        <v>616</v>
      </c>
      <c r="AE14" s="147" t="s">
        <v>616</v>
      </c>
      <c r="AF14" s="147" t="s">
        <v>616</v>
      </c>
      <c r="AG14" s="147" t="s">
        <v>616</v>
      </c>
      <c r="AH14" s="147" t="s">
        <v>616</v>
      </c>
      <c r="AI14" s="147" t="s">
        <v>616</v>
      </c>
      <c r="AJ14" s="147" t="s">
        <v>616</v>
      </c>
      <c r="AK14" s="147" t="s">
        <v>616</v>
      </c>
      <c r="AL14" s="147" t="s">
        <v>616</v>
      </c>
      <c r="AM14" s="147" t="s">
        <v>616</v>
      </c>
      <c r="AN14" s="147" t="s">
        <v>616</v>
      </c>
      <c r="AO14" s="147" t="s">
        <v>616</v>
      </c>
      <c r="AP14" s="147" t="s">
        <v>616</v>
      </c>
      <c r="AQ14" s="147" t="s">
        <v>616</v>
      </c>
      <c r="AR14" s="147" t="s">
        <v>616</v>
      </c>
      <c r="AS14" s="147" t="s">
        <v>616</v>
      </c>
      <c r="AT14" s="147" t="s">
        <v>616</v>
      </c>
      <c r="AU14" s="147" t="s">
        <v>616</v>
      </c>
      <c r="AV14" s="147" t="s">
        <v>616</v>
      </c>
      <c r="AW14" s="147" t="s">
        <v>616</v>
      </c>
      <c r="AX14" s="147" t="s">
        <v>616</v>
      </c>
      <c r="AY14" s="147" t="s">
        <v>616</v>
      </c>
      <c r="AZ14" s="147" t="s">
        <v>616</v>
      </c>
      <c r="BA14" s="147" t="s">
        <v>616</v>
      </c>
      <c r="BB14" s="147" t="s">
        <v>616</v>
      </c>
      <c r="BC14" s="147" t="s">
        <v>616</v>
      </c>
      <c r="BD14" s="147" t="s">
        <v>616</v>
      </c>
      <c r="BE14" s="147" t="s">
        <v>616</v>
      </c>
      <c r="BF14" s="147" t="s">
        <v>616</v>
      </c>
      <c r="BG14" s="147" t="s">
        <v>616</v>
      </c>
      <c r="BH14" s="147" t="s">
        <v>616</v>
      </c>
      <c r="BI14" s="147" t="s">
        <v>616</v>
      </c>
      <c r="BJ14" s="147" t="s">
        <v>616</v>
      </c>
      <c r="BK14" s="147" t="s">
        <v>616</v>
      </c>
      <c r="BL14" s="147" t="s">
        <v>616</v>
      </c>
      <c r="BM14" s="147" t="s">
        <v>616</v>
      </c>
      <c r="BN14" s="147" t="s">
        <v>616</v>
      </c>
      <c r="BO14" s="147" t="s">
        <v>616</v>
      </c>
      <c r="BP14" s="144" t="s">
        <v>1081</v>
      </c>
      <c r="BQ14" s="147" t="s">
        <v>616</v>
      </c>
      <c r="BR14" s="147" t="s">
        <v>616</v>
      </c>
      <c r="BS14" s="147" t="s">
        <v>616</v>
      </c>
      <c r="BT14" s="147" t="s">
        <v>616</v>
      </c>
      <c r="BU14" s="147" t="s">
        <v>616</v>
      </c>
      <c r="BV14" s="147" t="s">
        <v>616</v>
      </c>
      <c r="BW14" s="147" t="s">
        <v>616</v>
      </c>
      <c r="BX14" s="147" t="s">
        <v>616</v>
      </c>
      <c r="BY14" s="147" t="s">
        <v>616</v>
      </c>
      <c r="BZ14" s="147" t="s">
        <v>616</v>
      </c>
      <c r="CA14" s="147" t="s">
        <v>616</v>
      </c>
      <c r="CB14" s="147" t="s">
        <v>616</v>
      </c>
      <c r="CC14" s="147" t="s">
        <v>616</v>
      </c>
      <c r="CD14" s="147" t="s">
        <v>616</v>
      </c>
      <c r="CE14" s="147" t="s">
        <v>616</v>
      </c>
      <c r="CF14" s="147" t="s">
        <v>616</v>
      </c>
      <c r="CG14" s="147" t="s">
        <v>616</v>
      </c>
      <c r="CH14" s="147" t="s">
        <v>616</v>
      </c>
      <c r="CI14" s="147" t="s">
        <v>616</v>
      </c>
      <c r="CJ14" s="147" t="s">
        <v>616</v>
      </c>
      <c r="CK14" s="147" t="s">
        <v>616</v>
      </c>
      <c r="CL14" s="147" t="s">
        <v>616</v>
      </c>
      <c r="CM14" s="147" t="s">
        <v>616</v>
      </c>
      <c r="CN14" s="147" t="s">
        <v>616</v>
      </c>
      <c r="CO14" s="147" t="s">
        <v>616</v>
      </c>
      <c r="CP14" s="147" t="s">
        <v>616</v>
      </c>
      <c r="CQ14" s="147" t="s">
        <v>616</v>
      </c>
      <c r="CR14" s="147" t="s">
        <v>616</v>
      </c>
      <c r="CS14" s="147" t="s">
        <v>616</v>
      </c>
      <c r="CT14" s="147" t="s">
        <v>616</v>
      </c>
      <c r="CU14" s="147" t="s">
        <v>616</v>
      </c>
      <c r="CV14" s="147" t="s">
        <v>616</v>
      </c>
      <c r="CW14" s="147" t="s">
        <v>616</v>
      </c>
      <c r="CX14" s="147" t="s">
        <v>616</v>
      </c>
      <c r="CY14" s="147" t="s">
        <v>616</v>
      </c>
      <c r="CZ14" s="147" t="s">
        <v>616</v>
      </c>
      <c r="DA14" s="147" t="s">
        <v>616</v>
      </c>
      <c r="DB14" s="147" t="s">
        <v>616</v>
      </c>
      <c r="DC14" s="147" t="s">
        <v>616</v>
      </c>
      <c r="DD14" s="147" t="s">
        <v>616</v>
      </c>
      <c r="DE14" s="147" t="s">
        <v>616</v>
      </c>
      <c r="DF14" s="147" t="s">
        <v>616</v>
      </c>
      <c r="DG14" s="147" t="s">
        <v>616</v>
      </c>
      <c r="DH14" s="147" t="s">
        <v>616</v>
      </c>
      <c r="DI14" s="147" t="s">
        <v>616</v>
      </c>
      <c r="DJ14" s="147" t="s">
        <v>616</v>
      </c>
      <c r="DK14" s="147" t="s">
        <v>616</v>
      </c>
      <c r="DL14" s="147" t="s">
        <v>616</v>
      </c>
      <c r="DM14" s="147" t="s">
        <v>616</v>
      </c>
      <c r="DN14" s="147" t="s">
        <v>616</v>
      </c>
      <c r="DO14" s="147" t="s">
        <v>616</v>
      </c>
      <c r="DP14" s="147" t="s">
        <v>616</v>
      </c>
      <c r="DQ14" s="147" t="s">
        <v>616</v>
      </c>
      <c r="DR14" s="147" t="s">
        <v>616</v>
      </c>
      <c r="DS14" s="147" t="s">
        <v>616</v>
      </c>
      <c r="DT14" s="147" t="s">
        <v>616</v>
      </c>
      <c r="DU14" s="147" t="s">
        <v>616</v>
      </c>
      <c r="DV14" s="147" t="s">
        <v>616</v>
      </c>
      <c r="DW14" s="147" t="s">
        <v>616</v>
      </c>
      <c r="DX14" s="147" t="s">
        <v>616</v>
      </c>
      <c r="DY14" s="147" t="s">
        <v>616</v>
      </c>
      <c r="DZ14" s="147" t="s">
        <v>616</v>
      </c>
      <c r="EA14" s="147" t="s">
        <v>616</v>
      </c>
      <c r="EB14" s="147" t="s">
        <v>616</v>
      </c>
      <c r="EC14" s="147" t="s">
        <v>616</v>
      </c>
      <c r="ED14" s="147" t="s">
        <v>616</v>
      </c>
      <c r="EE14" s="147" t="s">
        <v>616</v>
      </c>
      <c r="EF14" s="147" t="s">
        <v>616</v>
      </c>
      <c r="EG14" s="147" t="s">
        <v>616</v>
      </c>
      <c r="EH14" s="147" t="s">
        <v>616</v>
      </c>
      <c r="EI14" s="147" t="s">
        <v>616</v>
      </c>
      <c r="EJ14" s="147" t="s">
        <v>616</v>
      </c>
      <c r="EK14" s="147" t="s">
        <v>616</v>
      </c>
      <c r="EL14" s="147" t="s">
        <v>616</v>
      </c>
      <c r="EM14" s="147" t="s">
        <v>616</v>
      </c>
      <c r="EN14" s="147" t="s">
        <v>616</v>
      </c>
      <c r="EO14" s="147" t="s">
        <v>616</v>
      </c>
      <c r="EP14" s="147" t="s">
        <v>616</v>
      </c>
      <c r="EQ14" s="147" t="s">
        <v>616</v>
      </c>
      <c r="ER14" s="147" t="s">
        <v>616</v>
      </c>
      <c r="ES14" s="147" t="s">
        <v>616</v>
      </c>
      <c r="ET14" s="147" t="s">
        <v>616</v>
      </c>
      <c r="EU14" s="147" t="s">
        <v>616</v>
      </c>
      <c r="EV14" s="147" t="s">
        <v>616</v>
      </c>
      <c r="EW14" s="147" t="s">
        <v>616</v>
      </c>
      <c r="EX14" s="147" t="s">
        <v>616</v>
      </c>
      <c r="EY14" s="147" t="s">
        <v>616</v>
      </c>
      <c r="EZ14" s="147" t="s">
        <v>616</v>
      </c>
      <c r="FA14" s="147" t="s">
        <v>616</v>
      </c>
      <c r="FB14" s="147" t="s">
        <v>616</v>
      </c>
      <c r="FC14" s="147" t="s">
        <v>616</v>
      </c>
      <c r="FD14" s="147" t="s">
        <v>616</v>
      </c>
      <c r="FE14" s="147" t="s">
        <v>616</v>
      </c>
      <c r="FF14" s="147" t="s">
        <v>616</v>
      </c>
      <c r="FG14" s="147" t="s">
        <v>616</v>
      </c>
      <c r="FH14" s="147" t="s">
        <v>616</v>
      </c>
      <c r="FI14" s="147" t="s">
        <v>616</v>
      </c>
      <c r="FJ14" s="147" t="s">
        <v>616</v>
      </c>
      <c r="FK14" s="147" t="s">
        <v>616</v>
      </c>
      <c r="FL14" s="147" t="s">
        <v>616</v>
      </c>
      <c r="FM14" s="147" t="s">
        <v>616</v>
      </c>
      <c r="FN14" s="147" t="s">
        <v>616</v>
      </c>
      <c r="FO14" s="147" t="s">
        <v>616</v>
      </c>
      <c r="FP14" s="147" t="s">
        <v>616</v>
      </c>
      <c r="FQ14" s="147" t="s">
        <v>616</v>
      </c>
      <c r="FR14" s="147" t="s">
        <v>616</v>
      </c>
      <c r="FS14" s="147" t="s">
        <v>616</v>
      </c>
      <c r="FT14" s="147" t="s">
        <v>616</v>
      </c>
      <c r="FU14" s="147" t="s">
        <v>616</v>
      </c>
      <c r="FV14" s="147" t="s">
        <v>616</v>
      </c>
      <c r="FW14" s="147" t="s">
        <v>616</v>
      </c>
      <c r="FX14" s="147" t="s">
        <v>616</v>
      </c>
      <c r="FY14" s="147" t="s">
        <v>616</v>
      </c>
      <c r="FZ14" s="147" t="s">
        <v>616</v>
      </c>
      <c r="GA14" s="147" t="s">
        <v>616</v>
      </c>
      <c r="GB14" s="147" t="s">
        <v>616</v>
      </c>
      <c r="GC14" s="147" t="s">
        <v>616</v>
      </c>
      <c r="GD14" s="147" t="s">
        <v>616</v>
      </c>
      <c r="GE14" s="147" t="s">
        <v>616</v>
      </c>
      <c r="GF14" s="147" t="s">
        <v>616</v>
      </c>
      <c r="GG14" s="147" t="s">
        <v>616</v>
      </c>
      <c r="GH14" s="147" t="s">
        <v>616</v>
      </c>
      <c r="GI14" s="147" t="s">
        <v>616</v>
      </c>
      <c r="GJ14" s="147" t="s">
        <v>616</v>
      </c>
      <c r="GK14" s="147" t="s">
        <v>616</v>
      </c>
      <c r="GL14" s="147" t="s">
        <v>616</v>
      </c>
      <c r="GM14" s="147" t="s">
        <v>616</v>
      </c>
      <c r="GN14" s="147" t="s">
        <v>616</v>
      </c>
      <c r="GO14" s="147" t="s">
        <v>616</v>
      </c>
      <c r="GP14" s="147" t="s">
        <v>616</v>
      </c>
      <c r="GQ14" s="147" t="s">
        <v>616</v>
      </c>
      <c r="GR14" s="147" t="s">
        <v>616</v>
      </c>
      <c r="GS14" s="147" t="s">
        <v>616</v>
      </c>
      <c r="GT14" s="147" t="s">
        <v>616</v>
      </c>
      <c r="GU14" s="147" t="s">
        <v>616</v>
      </c>
      <c r="GV14" s="147" t="s">
        <v>616</v>
      </c>
      <c r="GW14" s="147" t="s">
        <v>616</v>
      </c>
      <c r="GX14" s="147" t="s">
        <v>616</v>
      </c>
      <c r="GY14" s="147" t="s">
        <v>616</v>
      </c>
      <c r="GZ14" s="147" t="s">
        <v>616</v>
      </c>
      <c r="HA14" s="147" t="s">
        <v>616</v>
      </c>
      <c r="HB14" s="147" t="s">
        <v>616</v>
      </c>
      <c r="HC14" s="147" t="s">
        <v>616</v>
      </c>
      <c r="HD14" s="147" t="s">
        <v>616</v>
      </c>
      <c r="HE14" s="147" t="s">
        <v>616</v>
      </c>
      <c r="HF14" s="147" t="s">
        <v>616</v>
      </c>
      <c r="HG14" s="147" t="s">
        <v>616</v>
      </c>
      <c r="HH14" s="147" t="s">
        <v>616</v>
      </c>
      <c r="HI14" s="147" t="s">
        <v>616</v>
      </c>
      <c r="HJ14" s="147" t="s">
        <v>616</v>
      </c>
      <c r="HK14" s="147" t="s">
        <v>616</v>
      </c>
      <c r="HL14" s="147" t="s">
        <v>616</v>
      </c>
      <c r="HM14" s="147" t="s">
        <v>616</v>
      </c>
      <c r="HN14" s="147" t="s">
        <v>616</v>
      </c>
      <c r="HO14" s="147" t="s">
        <v>616</v>
      </c>
      <c r="HP14" s="147" t="s">
        <v>616</v>
      </c>
      <c r="HQ14" s="147" t="s">
        <v>616</v>
      </c>
      <c r="HR14" s="147" t="s">
        <v>616</v>
      </c>
      <c r="HS14" s="147" t="s">
        <v>616</v>
      </c>
      <c r="HT14" s="147" t="s">
        <v>616</v>
      </c>
      <c r="HU14" s="147" t="s">
        <v>616</v>
      </c>
      <c r="HV14" s="147" t="s">
        <v>616</v>
      </c>
      <c r="HW14" s="147" t="s">
        <v>616</v>
      </c>
      <c r="HX14" s="147" t="s">
        <v>616</v>
      </c>
      <c r="HY14" s="147" t="s">
        <v>616</v>
      </c>
      <c r="HZ14" s="147" t="s">
        <v>616</v>
      </c>
      <c r="IA14" s="147" t="s">
        <v>616</v>
      </c>
      <c r="IB14" s="147" t="s">
        <v>616</v>
      </c>
      <c r="IC14" s="147" t="s">
        <v>616</v>
      </c>
      <c r="ID14" s="147" t="s">
        <v>616</v>
      </c>
      <c r="IE14" s="147" t="s">
        <v>616</v>
      </c>
      <c r="IF14" s="147" t="s">
        <v>616</v>
      </c>
      <c r="IG14" s="147" t="s">
        <v>616</v>
      </c>
      <c r="IH14" s="147" t="s">
        <v>616</v>
      </c>
      <c r="II14" s="144" t="s">
        <v>1081</v>
      </c>
      <c r="IJ14" s="144" t="s">
        <v>1081</v>
      </c>
      <c r="IK14" s="147" t="s">
        <v>616</v>
      </c>
      <c r="IL14" s="147" t="s">
        <v>616</v>
      </c>
      <c r="IM14" s="147" t="s">
        <v>616</v>
      </c>
      <c r="IN14" s="147" t="s">
        <v>616</v>
      </c>
      <c r="IO14" s="147" t="s">
        <v>616</v>
      </c>
      <c r="IP14" s="147" t="s">
        <v>616</v>
      </c>
      <c r="IQ14" s="147" t="s">
        <v>616</v>
      </c>
      <c r="IR14" s="147" t="s">
        <v>616</v>
      </c>
      <c r="IS14" s="147" t="s">
        <v>616</v>
      </c>
      <c r="IT14" s="147" t="s">
        <v>616</v>
      </c>
      <c r="IU14" s="147" t="s">
        <v>616</v>
      </c>
      <c r="IV14" s="144" t="s">
        <v>1081</v>
      </c>
      <c r="IW14" s="147" t="s">
        <v>616</v>
      </c>
      <c r="IX14" s="144" t="s">
        <v>1081</v>
      </c>
      <c r="IY14" s="147" t="s">
        <v>616</v>
      </c>
      <c r="IZ14" s="147" t="s">
        <v>616</v>
      </c>
      <c r="JA14" s="147" t="s">
        <v>616</v>
      </c>
      <c r="JB14" s="147" t="s">
        <v>616</v>
      </c>
      <c r="JC14" s="147" t="s">
        <v>616</v>
      </c>
      <c r="JD14" s="147" t="s">
        <v>616</v>
      </c>
      <c r="JE14" s="147" t="s">
        <v>616</v>
      </c>
      <c r="JF14" s="147" t="s">
        <v>616</v>
      </c>
      <c r="JG14" s="147" t="s">
        <v>616</v>
      </c>
      <c r="JH14" s="147" t="s">
        <v>616</v>
      </c>
      <c r="JI14" s="147" t="s">
        <v>616</v>
      </c>
      <c r="JJ14" s="147" t="s">
        <v>616</v>
      </c>
      <c r="JK14" s="147" t="s">
        <v>616</v>
      </c>
      <c r="JL14" s="147" t="s">
        <v>616</v>
      </c>
      <c r="JM14" s="147" t="s">
        <v>616</v>
      </c>
      <c r="JN14" s="147" t="s">
        <v>616</v>
      </c>
      <c r="JO14" s="147" t="s">
        <v>616</v>
      </c>
      <c r="JP14" s="147" t="s">
        <v>616</v>
      </c>
      <c r="JQ14" s="147" t="s">
        <v>616</v>
      </c>
      <c r="JR14" s="147" t="s">
        <v>616</v>
      </c>
      <c r="JS14" s="147" t="s">
        <v>616</v>
      </c>
      <c r="JT14" s="147" t="s">
        <v>616</v>
      </c>
      <c r="JU14" s="147" t="s">
        <v>616</v>
      </c>
      <c r="JV14" s="147" t="s">
        <v>616</v>
      </c>
      <c r="JW14" s="147" t="s">
        <v>616</v>
      </c>
      <c r="JX14" s="147" t="s">
        <v>616</v>
      </c>
      <c r="JY14" s="147" t="s">
        <v>616</v>
      </c>
      <c r="JZ14" s="147" t="s">
        <v>616</v>
      </c>
      <c r="KA14" s="147" t="s">
        <v>616</v>
      </c>
      <c r="KB14" s="147" t="s">
        <v>616</v>
      </c>
      <c r="KC14" s="147" t="s">
        <v>616</v>
      </c>
      <c r="KD14" s="147" t="s">
        <v>616</v>
      </c>
      <c r="KE14" s="147" t="s">
        <v>616</v>
      </c>
    </row>
    <row r="15" spans="1:291" ht="12">
      <c r="A15" s="3">
        <v>72036</v>
      </c>
      <c r="B15" s="2" t="s">
        <v>909</v>
      </c>
      <c r="C15" s="147">
        <v>757.2</v>
      </c>
      <c r="D15" s="144">
        <v>326275</v>
      </c>
      <c r="E15" s="146">
        <v>13.2</v>
      </c>
      <c r="F15" s="146">
        <v>63.5</v>
      </c>
      <c r="G15" s="146">
        <v>23.3</v>
      </c>
      <c r="H15" s="220">
        <v>16004</v>
      </c>
      <c r="I15" s="220">
        <v>33332</v>
      </c>
      <c r="J15" s="220">
        <v>52937</v>
      </c>
      <c r="K15" s="225">
        <v>36934</v>
      </c>
      <c r="L15" s="220">
        <v>135828</v>
      </c>
      <c r="M15" s="220">
        <v>1825</v>
      </c>
      <c r="N15" s="220">
        <v>11956</v>
      </c>
      <c r="O15" s="220">
        <v>10780</v>
      </c>
      <c r="P15" s="223">
        <v>335657</v>
      </c>
      <c r="Q15" s="220">
        <v>338712</v>
      </c>
      <c r="R15" s="220">
        <v>357979</v>
      </c>
      <c r="S15" s="225">
        <v>1069358</v>
      </c>
      <c r="T15" s="225">
        <v>1206660</v>
      </c>
      <c r="U15" s="225">
        <v>295581</v>
      </c>
      <c r="V15" s="225">
        <v>892234</v>
      </c>
      <c r="W15" s="225">
        <v>39</v>
      </c>
      <c r="X15" s="225">
        <v>41</v>
      </c>
      <c r="Y15" s="225">
        <v>3</v>
      </c>
      <c r="Z15" s="225">
        <v>89694</v>
      </c>
      <c r="AA15" s="147">
        <v>2186.9899999999998</v>
      </c>
      <c r="AB15" s="240">
        <v>1827.2</v>
      </c>
      <c r="AC15" s="225">
        <v>2504</v>
      </c>
      <c r="AD15" s="225">
        <v>437340</v>
      </c>
      <c r="AE15" s="225" t="s">
        <v>608</v>
      </c>
      <c r="AF15" s="225">
        <v>33</v>
      </c>
      <c r="AG15" s="225">
        <v>4887</v>
      </c>
      <c r="AH15" s="225">
        <v>61</v>
      </c>
      <c r="AI15" s="225">
        <v>16960</v>
      </c>
      <c r="AJ15" s="225">
        <v>797</v>
      </c>
      <c r="AK15" s="225">
        <v>83</v>
      </c>
      <c r="AL15" s="225">
        <v>28</v>
      </c>
      <c r="AM15" s="225">
        <v>9387</v>
      </c>
      <c r="AN15" s="225">
        <v>512</v>
      </c>
      <c r="AO15" s="225">
        <v>3</v>
      </c>
      <c r="AP15" s="225">
        <v>283</v>
      </c>
      <c r="AQ15" s="225">
        <v>17</v>
      </c>
      <c r="AR15" s="225">
        <v>7</v>
      </c>
      <c r="AS15" s="227">
        <v>86.1</v>
      </c>
      <c r="AT15" s="227">
        <v>122.4</v>
      </c>
      <c r="AU15" s="227">
        <v>115</v>
      </c>
      <c r="AV15" s="225">
        <v>17</v>
      </c>
      <c r="AW15" s="225">
        <v>17</v>
      </c>
      <c r="AX15" s="225">
        <v>5</v>
      </c>
      <c r="AY15" s="225">
        <v>2</v>
      </c>
      <c r="AZ15" s="225">
        <v>2</v>
      </c>
      <c r="BA15" s="225">
        <v>4</v>
      </c>
      <c r="BB15" s="225">
        <v>0</v>
      </c>
      <c r="BC15" s="225">
        <v>6</v>
      </c>
      <c r="BD15" s="225">
        <v>26945</v>
      </c>
      <c r="BE15" s="225">
        <v>2</v>
      </c>
      <c r="BF15" s="225">
        <v>36000</v>
      </c>
      <c r="BG15" s="225">
        <v>3</v>
      </c>
      <c r="BH15" s="225">
        <v>54027</v>
      </c>
      <c r="BI15" s="225" t="s">
        <v>608</v>
      </c>
      <c r="BJ15" s="225" t="s">
        <v>608</v>
      </c>
      <c r="BK15" s="227" t="s">
        <v>608</v>
      </c>
      <c r="BL15" s="225">
        <v>1</v>
      </c>
      <c r="BM15" s="225">
        <v>3</v>
      </c>
      <c r="BN15" s="225">
        <v>467</v>
      </c>
      <c r="BO15" s="225">
        <v>5641</v>
      </c>
      <c r="BP15" s="144" t="s">
        <v>1081</v>
      </c>
      <c r="BQ15" s="230">
        <v>1.54</v>
      </c>
      <c r="BR15" s="227">
        <v>34</v>
      </c>
      <c r="BS15" s="230">
        <v>8.0500000000000007</v>
      </c>
      <c r="BT15" s="227">
        <v>60.79</v>
      </c>
      <c r="BU15" s="225">
        <v>22</v>
      </c>
      <c r="BV15" s="225">
        <v>5848</v>
      </c>
      <c r="BW15" s="225">
        <v>243</v>
      </c>
      <c r="BX15" s="225">
        <v>799</v>
      </c>
      <c r="BY15" s="225">
        <v>3119</v>
      </c>
      <c r="BZ15" s="225">
        <v>833</v>
      </c>
      <c r="CA15" s="225">
        <v>300</v>
      </c>
      <c r="CB15" s="225">
        <v>487</v>
      </c>
      <c r="CC15" s="241">
        <v>1.49</v>
      </c>
      <c r="CD15" s="225" t="s">
        <v>608</v>
      </c>
      <c r="CE15" s="225">
        <v>3</v>
      </c>
      <c r="CF15" s="225">
        <v>18</v>
      </c>
      <c r="CG15" s="225">
        <v>2</v>
      </c>
      <c r="CH15" s="225">
        <v>1</v>
      </c>
      <c r="CI15" s="225">
        <v>70</v>
      </c>
      <c r="CJ15" s="225">
        <v>19</v>
      </c>
      <c r="CK15" s="225">
        <v>1216</v>
      </c>
      <c r="CL15" s="225">
        <v>10</v>
      </c>
      <c r="CM15" s="225">
        <v>789</v>
      </c>
      <c r="CN15" s="225">
        <v>44</v>
      </c>
      <c r="CO15" s="225">
        <v>594</v>
      </c>
      <c r="CP15" s="225">
        <v>8</v>
      </c>
      <c r="CQ15" s="225">
        <v>88</v>
      </c>
      <c r="CR15" s="225">
        <v>30</v>
      </c>
      <c r="CS15" s="225">
        <v>749</v>
      </c>
      <c r="CT15" s="225">
        <v>8541</v>
      </c>
      <c r="CU15" s="225">
        <v>1167</v>
      </c>
      <c r="CV15" s="225">
        <v>1844</v>
      </c>
      <c r="CW15" s="225">
        <v>817039.73600000003</v>
      </c>
      <c r="CX15" s="225">
        <v>239024.655</v>
      </c>
      <c r="CY15" s="225">
        <v>490598.60800000001</v>
      </c>
      <c r="CZ15" s="225">
        <v>76160</v>
      </c>
      <c r="DA15" s="225">
        <v>17</v>
      </c>
      <c r="DB15" s="225">
        <v>13548</v>
      </c>
      <c r="DC15" s="225">
        <v>1829</v>
      </c>
      <c r="DD15" s="225">
        <v>1102</v>
      </c>
      <c r="DE15" s="225">
        <v>102</v>
      </c>
      <c r="DF15" s="225">
        <v>1986</v>
      </c>
      <c r="DG15" s="225">
        <v>10402</v>
      </c>
      <c r="DH15" s="225">
        <v>12136</v>
      </c>
      <c r="DI15" s="225">
        <v>2393</v>
      </c>
      <c r="DJ15" s="225">
        <v>1802</v>
      </c>
      <c r="DK15" s="225">
        <v>269</v>
      </c>
      <c r="DL15" s="225">
        <v>213</v>
      </c>
      <c r="DM15" s="225">
        <v>0</v>
      </c>
      <c r="DN15" s="225">
        <v>1373</v>
      </c>
      <c r="DO15" s="225">
        <v>11</v>
      </c>
      <c r="DP15" s="225">
        <v>11858</v>
      </c>
      <c r="DQ15" s="225">
        <v>40</v>
      </c>
      <c r="DR15" s="225">
        <v>3209</v>
      </c>
      <c r="DS15" s="225">
        <v>3379</v>
      </c>
      <c r="DT15" s="225">
        <v>26</v>
      </c>
      <c r="DU15" s="225">
        <v>486</v>
      </c>
      <c r="DV15" s="225">
        <v>29</v>
      </c>
      <c r="DW15" s="225">
        <v>34</v>
      </c>
      <c r="DX15" s="227">
        <v>26.2</v>
      </c>
      <c r="DY15" s="225">
        <v>25</v>
      </c>
      <c r="DZ15" s="225">
        <v>30</v>
      </c>
      <c r="EA15" s="225">
        <v>735</v>
      </c>
      <c r="EB15" s="225">
        <v>146</v>
      </c>
      <c r="EC15" s="225">
        <v>125</v>
      </c>
      <c r="ED15" s="225">
        <v>2235</v>
      </c>
      <c r="EE15" s="225">
        <v>2702</v>
      </c>
      <c r="EF15" s="227">
        <v>96.4</v>
      </c>
      <c r="EG15" s="227">
        <v>94.8</v>
      </c>
      <c r="EH15" s="225">
        <v>74</v>
      </c>
      <c r="EI15" s="227">
        <v>9.5500000000000007</v>
      </c>
      <c r="EJ15" s="225">
        <v>81778</v>
      </c>
      <c r="EK15" s="227">
        <v>32.299999999999997</v>
      </c>
      <c r="EL15" s="225">
        <v>312458</v>
      </c>
      <c r="EM15" s="242">
        <v>2.2946547541400002</v>
      </c>
      <c r="EN15" s="225">
        <v>453</v>
      </c>
      <c r="EO15" s="225">
        <v>17</v>
      </c>
      <c r="EP15" s="243">
        <v>2998</v>
      </c>
      <c r="EQ15" s="225">
        <v>66</v>
      </c>
      <c r="ER15" s="225">
        <v>1523</v>
      </c>
      <c r="ES15" s="244">
        <v>100</v>
      </c>
      <c r="ET15" s="225">
        <v>150901</v>
      </c>
      <c r="EU15" s="225">
        <v>21211</v>
      </c>
      <c r="EV15" s="225">
        <v>248</v>
      </c>
      <c r="EW15" s="225">
        <v>123040</v>
      </c>
      <c r="EX15" s="225">
        <v>108688</v>
      </c>
      <c r="EY15" s="225">
        <v>9577</v>
      </c>
      <c r="EZ15" s="225">
        <v>4775</v>
      </c>
      <c r="FA15" s="225">
        <v>6650</v>
      </c>
      <c r="FB15" s="227">
        <v>11.6</v>
      </c>
      <c r="FC15" s="225">
        <v>319</v>
      </c>
      <c r="FD15" s="227">
        <v>10.9</v>
      </c>
      <c r="FE15" s="225">
        <v>5810</v>
      </c>
      <c r="FF15" s="225">
        <v>17</v>
      </c>
      <c r="FG15" s="225">
        <v>267</v>
      </c>
      <c r="FH15" s="225">
        <v>437</v>
      </c>
      <c r="FI15" s="245">
        <v>28</v>
      </c>
      <c r="FJ15" s="245">
        <v>662</v>
      </c>
      <c r="FK15" s="230">
        <v>57</v>
      </c>
      <c r="FL15" s="227">
        <v>96.8</v>
      </c>
      <c r="FM15" s="227">
        <v>91</v>
      </c>
      <c r="FN15" s="227">
        <v>72</v>
      </c>
      <c r="FO15" s="227">
        <v>35.4</v>
      </c>
      <c r="FP15" s="225">
        <v>98</v>
      </c>
      <c r="FQ15" s="225">
        <v>18</v>
      </c>
      <c r="FR15" s="225">
        <v>71</v>
      </c>
      <c r="FS15" s="225">
        <v>1588</v>
      </c>
      <c r="FT15" s="225">
        <v>11</v>
      </c>
      <c r="FU15" s="225">
        <v>3341</v>
      </c>
      <c r="FV15" s="225">
        <v>1623</v>
      </c>
      <c r="FW15" s="225">
        <v>4</v>
      </c>
      <c r="FX15" s="225">
        <v>3622596</v>
      </c>
      <c r="FY15" s="225">
        <v>5476</v>
      </c>
      <c r="FZ15" s="225" t="s">
        <v>608</v>
      </c>
      <c r="GA15" s="225" t="s">
        <v>608</v>
      </c>
      <c r="GB15" s="225">
        <v>16264</v>
      </c>
      <c r="GC15" s="225">
        <v>59</v>
      </c>
      <c r="GD15" s="225">
        <v>2762</v>
      </c>
      <c r="GE15" s="225">
        <v>13443</v>
      </c>
      <c r="GF15" s="225">
        <v>162388</v>
      </c>
      <c r="GG15" s="225">
        <v>667</v>
      </c>
      <c r="GH15" s="225">
        <v>34969</v>
      </c>
      <c r="GI15" s="225">
        <v>126752</v>
      </c>
      <c r="GJ15" s="225">
        <v>1014</v>
      </c>
      <c r="GK15" s="225">
        <v>10031</v>
      </c>
      <c r="GL15" s="225">
        <v>851193</v>
      </c>
      <c r="GM15" s="225">
        <v>2041</v>
      </c>
      <c r="GN15" s="225">
        <v>15869</v>
      </c>
      <c r="GO15" s="225">
        <v>401373</v>
      </c>
      <c r="GP15" s="225">
        <v>425</v>
      </c>
      <c r="GQ15" s="225">
        <v>18261</v>
      </c>
      <c r="GR15" s="224">
        <v>854481.14</v>
      </c>
      <c r="GS15" s="225">
        <v>414</v>
      </c>
      <c r="GT15" s="225">
        <v>12190</v>
      </c>
      <c r="GU15" s="225">
        <v>632600</v>
      </c>
      <c r="GV15" s="242">
        <v>158.53</v>
      </c>
      <c r="GW15" s="225">
        <v>8143.7</v>
      </c>
      <c r="GX15" s="225">
        <v>6139</v>
      </c>
      <c r="GY15" s="225">
        <v>4372</v>
      </c>
      <c r="GZ15" s="222">
        <v>468</v>
      </c>
      <c r="HA15" s="225">
        <v>440</v>
      </c>
      <c r="HB15" s="225">
        <v>3271992</v>
      </c>
      <c r="HC15" s="225">
        <v>25826865</v>
      </c>
      <c r="HD15" s="225">
        <v>2086569</v>
      </c>
      <c r="HE15" s="225">
        <v>2604009</v>
      </c>
      <c r="HF15" s="225">
        <v>417672</v>
      </c>
      <c r="HG15" s="225">
        <v>6501</v>
      </c>
      <c r="HH15" s="225">
        <v>6260</v>
      </c>
      <c r="HI15" s="225">
        <v>204080</v>
      </c>
      <c r="HJ15" s="225">
        <v>139510</v>
      </c>
      <c r="HK15" s="220">
        <v>7734</v>
      </c>
      <c r="HL15" s="220">
        <v>5453850</v>
      </c>
      <c r="HM15" s="220" t="s">
        <v>534</v>
      </c>
      <c r="HN15" s="220">
        <v>144</v>
      </c>
      <c r="HO15" s="220" t="s">
        <v>534</v>
      </c>
      <c r="HP15" s="220">
        <v>21</v>
      </c>
      <c r="HQ15" s="220" t="s">
        <v>534</v>
      </c>
      <c r="HR15" s="220">
        <v>154653</v>
      </c>
      <c r="HS15" s="220">
        <v>201837</v>
      </c>
      <c r="HT15" s="220">
        <v>267</v>
      </c>
      <c r="HU15" s="225" t="s">
        <v>534</v>
      </c>
      <c r="HV15" s="230">
        <v>46.91</v>
      </c>
      <c r="HW15" s="220">
        <v>239496</v>
      </c>
      <c r="HX15" s="288">
        <v>-10.76</v>
      </c>
      <c r="HY15" s="230">
        <v>4.7</v>
      </c>
      <c r="HZ15" s="230">
        <v>4.4000000000000004</v>
      </c>
      <c r="IA15" s="225">
        <v>1851.1</v>
      </c>
      <c r="IB15" s="225">
        <v>1705.3</v>
      </c>
      <c r="IC15" s="225">
        <v>0</v>
      </c>
      <c r="ID15" s="227">
        <v>69.599999999999994</v>
      </c>
      <c r="IE15" s="227">
        <v>59.1</v>
      </c>
      <c r="IF15" s="227">
        <v>28.8</v>
      </c>
      <c r="IG15" s="227">
        <v>66.8</v>
      </c>
      <c r="IH15" s="227">
        <v>21.7</v>
      </c>
      <c r="II15" s="144" t="s">
        <v>1081</v>
      </c>
      <c r="IJ15" s="144" t="s">
        <v>1081</v>
      </c>
      <c r="IK15" s="225">
        <v>65</v>
      </c>
      <c r="IL15" s="154">
        <v>0.74099999999999999</v>
      </c>
      <c r="IM15" s="153">
        <v>87.5</v>
      </c>
      <c r="IN15" s="285">
        <v>5</v>
      </c>
      <c r="IO15" s="153">
        <v>6.6</v>
      </c>
      <c r="IP15" s="143">
        <v>86412051</v>
      </c>
      <c r="IQ15" s="286">
        <v>41.9</v>
      </c>
      <c r="IR15" s="286">
        <v>28.8</v>
      </c>
      <c r="IS15" s="276" t="s">
        <v>608</v>
      </c>
      <c r="IT15" s="276" t="s">
        <v>608</v>
      </c>
      <c r="IU15" s="286" t="s">
        <v>608</v>
      </c>
      <c r="IV15" s="144" t="s">
        <v>1081</v>
      </c>
      <c r="IW15" s="143">
        <v>2063</v>
      </c>
      <c r="IX15" s="144" t="s">
        <v>1081</v>
      </c>
      <c r="IY15" s="286">
        <v>30.6</v>
      </c>
      <c r="IZ15" s="276">
        <v>67587</v>
      </c>
      <c r="JA15" s="276">
        <v>600</v>
      </c>
      <c r="JB15" s="276">
        <v>1074</v>
      </c>
      <c r="JC15" s="276">
        <v>5191</v>
      </c>
      <c r="JD15" s="276">
        <v>6563</v>
      </c>
      <c r="JE15" s="276">
        <v>6909</v>
      </c>
      <c r="JF15" s="276">
        <v>7439</v>
      </c>
      <c r="JG15" s="276">
        <v>7163</v>
      </c>
      <c r="JH15" s="276">
        <v>7655</v>
      </c>
      <c r="JI15" s="276">
        <v>7817</v>
      </c>
      <c r="JJ15" s="276">
        <v>7372</v>
      </c>
      <c r="JK15" s="276">
        <v>5189</v>
      </c>
      <c r="JL15" s="276">
        <v>2212</v>
      </c>
      <c r="JM15" s="276">
        <v>1272</v>
      </c>
      <c r="JN15" s="276">
        <v>749</v>
      </c>
      <c r="JO15" s="276">
        <v>359</v>
      </c>
      <c r="JP15" s="276">
        <v>114</v>
      </c>
      <c r="JQ15" s="276">
        <v>7532</v>
      </c>
      <c r="JR15" s="276">
        <v>6906</v>
      </c>
      <c r="JS15" s="276">
        <v>8490</v>
      </c>
      <c r="JT15" s="276">
        <v>9918</v>
      </c>
      <c r="JU15" s="276">
        <v>10866</v>
      </c>
      <c r="JV15" s="276">
        <v>9829</v>
      </c>
      <c r="JW15" s="276">
        <v>9872</v>
      </c>
      <c r="JX15" s="276">
        <v>10417</v>
      </c>
      <c r="JY15" s="276">
        <v>11347</v>
      </c>
      <c r="JZ15" s="276">
        <v>11476</v>
      </c>
      <c r="KA15" s="276">
        <v>8841</v>
      </c>
      <c r="KB15" s="276">
        <v>8247</v>
      </c>
      <c r="KC15" s="276">
        <v>7932</v>
      </c>
      <c r="KD15" s="276">
        <v>6597</v>
      </c>
      <c r="KE15" s="276">
        <v>6172</v>
      </c>
    </row>
    <row r="16" spans="1:291" ht="12">
      <c r="A16" s="3">
        <v>72044</v>
      </c>
      <c r="B16" s="2" t="s">
        <v>910</v>
      </c>
      <c r="C16" s="147">
        <v>1232.02</v>
      </c>
      <c r="D16" s="223">
        <v>332181</v>
      </c>
      <c r="E16" s="246">
        <v>12.4</v>
      </c>
      <c r="F16" s="246">
        <v>60</v>
      </c>
      <c r="G16" s="246">
        <v>27.6</v>
      </c>
      <c r="H16" s="223">
        <v>14885</v>
      </c>
      <c r="I16" s="223">
        <v>31923</v>
      </c>
      <c r="J16" s="223">
        <v>51599</v>
      </c>
      <c r="K16" s="224">
        <v>46023</v>
      </c>
      <c r="L16" s="223">
        <v>142782</v>
      </c>
      <c r="M16" s="223">
        <v>1759</v>
      </c>
      <c r="N16" s="223">
        <v>7518</v>
      </c>
      <c r="O16" s="223">
        <v>7458</v>
      </c>
      <c r="P16" s="223">
        <v>347552</v>
      </c>
      <c r="Q16" s="220">
        <v>342249</v>
      </c>
      <c r="R16" s="220">
        <v>340569</v>
      </c>
      <c r="S16" s="225">
        <v>900737</v>
      </c>
      <c r="T16" s="225">
        <v>1561256</v>
      </c>
      <c r="U16" s="225">
        <v>615584</v>
      </c>
      <c r="V16" s="225">
        <v>723711</v>
      </c>
      <c r="W16" s="225">
        <v>3</v>
      </c>
      <c r="X16" s="225">
        <v>46</v>
      </c>
      <c r="Y16" s="225">
        <v>1</v>
      </c>
      <c r="Z16" s="225">
        <v>37014</v>
      </c>
      <c r="AA16" s="147">
        <v>4834.92</v>
      </c>
      <c r="AB16" s="230">
        <v>2611.2800000000002</v>
      </c>
      <c r="AC16" s="225">
        <v>5318</v>
      </c>
      <c r="AD16" s="225">
        <v>473505</v>
      </c>
      <c r="AE16" s="225">
        <v>0</v>
      </c>
      <c r="AF16" s="225">
        <v>55</v>
      </c>
      <c r="AG16" s="225">
        <v>4492</v>
      </c>
      <c r="AH16" s="225">
        <v>68</v>
      </c>
      <c r="AI16" s="225">
        <v>17792</v>
      </c>
      <c r="AJ16" s="225">
        <v>918</v>
      </c>
      <c r="AK16" s="225">
        <v>38</v>
      </c>
      <c r="AL16" s="225">
        <v>39</v>
      </c>
      <c r="AM16" s="225">
        <v>9593</v>
      </c>
      <c r="AN16" s="225">
        <v>663</v>
      </c>
      <c r="AO16" s="225">
        <v>2</v>
      </c>
      <c r="AP16" s="225">
        <v>232</v>
      </c>
      <c r="AQ16" s="225">
        <v>22</v>
      </c>
      <c r="AR16" s="225">
        <v>2</v>
      </c>
      <c r="AS16" s="227">
        <v>82.5</v>
      </c>
      <c r="AT16" s="227">
        <v>126.9</v>
      </c>
      <c r="AU16" s="227">
        <v>110.8</v>
      </c>
      <c r="AV16" s="225">
        <v>10</v>
      </c>
      <c r="AW16" s="225">
        <v>14</v>
      </c>
      <c r="AX16" s="225">
        <v>6</v>
      </c>
      <c r="AY16" s="225">
        <v>8</v>
      </c>
      <c r="AZ16" s="225">
        <v>0</v>
      </c>
      <c r="BA16" s="225">
        <v>0</v>
      </c>
      <c r="BB16" s="225">
        <v>0</v>
      </c>
      <c r="BC16" s="225">
        <v>8</v>
      </c>
      <c r="BD16" s="225">
        <v>25659</v>
      </c>
      <c r="BE16" s="225">
        <v>2</v>
      </c>
      <c r="BF16" s="225">
        <v>40701</v>
      </c>
      <c r="BG16" s="225">
        <v>3</v>
      </c>
      <c r="BH16" s="225">
        <v>124825</v>
      </c>
      <c r="BI16" s="225">
        <v>3</v>
      </c>
      <c r="BJ16" s="225">
        <v>4091</v>
      </c>
      <c r="BK16" s="227">
        <v>39.200000000000003</v>
      </c>
      <c r="BL16" s="225">
        <v>1</v>
      </c>
      <c r="BM16" s="225">
        <v>2</v>
      </c>
      <c r="BN16" s="225">
        <v>168</v>
      </c>
      <c r="BO16" s="225">
        <v>1769</v>
      </c>
      <c r="BP16" s="144" t="s">
        <v>1081</v>
      </c>
      <c r="BQ16" s="230">
        <v>1.62</v>
      </c>
      <c r="BR16" s="227">
        <v>47</v>
      </c>
      <c r="BS16" s="230">
        <v>7.14</v>
      </c>
      <c r="BT16" s="227">
        <v>60.69</v>
      </c>
      <c r="BU16" s="225">
        <v>26</v>
      </c>
      <c r="BV16" s="225">
        <v>4864</v>
      </c>
      <c r="BW16" s="225">
        <v>270</v>
      </c>
      <c r="BX16" s="225">
        <v>579</v>
      </c>
      <c r="BY16" s="225">
        <v>4090</v>
      </c>
      <c r="BZ16" s="225">
        <v>1072</v>
      </c>
      <c r="CA16" s="225">
        <v>445</v>
      </c>
      <c r="CB16" s="225">
        <v>724</v>
      </c>
      <c r="CC16" s="241">
        <v>1.57</v>
      </c>
      <c r="CD16" s="225">
        <v>0</v>
      </c>
      <c r="CE16" s="225">
        <v>2</v>
      </c>
      <c r="CF16" s="225">
        <v>5</v>
      </c>
      <c r="CG16" s="225">
        <v>4</v>
      </c>
      <c r="CH16" s="225">
        <v>2</v>
      </c>
      <c r="CI16" s="225">
        <v>180</v>
      </c>
      <c r="CJ16" s="225">
        <v>26</v>
      </c>
      <c r="CK16" s="225">
        <v>1551</v>
      </c>
      <c r="CL16" s="225">
        <v>12</v>
      </c>
      <c r="CM16" s="225">
        <v>1189</v>
      </c>
      <c r="CN16" s="225">
        <v>40</v>
      </c>
      <c r="CO16" s="225">
        <v>552</v>
      </c>
      <c r="CP16" s="225">
        <v>19</v>
      </c>
      <c r="CQ16" s="225">
        <v>230</v>
      </c>
      <c r="CR16" s="225">
        <v>25</v>
      </c>
      <c r="CS16" s="225">
        <v>663</v>
      </c>
      <c r="CT16" s="225">
        <v>12520</v>
      </c>
      <c r="CU16" s="225">
        <v>1465</v>
      </c>
      <c r="CV16" s="225">
        <v>2485</v>
      </c>
      <c r="CW16" s="225">
        <v>1199495.5589999999</v>
      </c>
      <c r="CX16" s="225">
        <v>315963.20400000003</v>
      </c>
      <c r="CY16" s="225">
        <v>656120.90500000003</v>
      </c>
      <c r="CZ16" s="225">
        <v>91623</v>
      </c>
      <c r="DA16" s="225">
        <v>7</v>
      </c>
      <c r="DB16" s="225">
        <v>18964</v>
      </c>
      <c r="DC16" s="225">
        <v>2394</v>
      </c>
      <c r="DD16" s="225">
        <v>2161</v>
      </c>
      <c r="DE16" s="225">
        <v>154</v>
      </c>
      <c r="DF16" s="225">
        <v>1130</v>
      </c>
      <c r="DG16" s="225">
        <v>6247</v>
      </c>
      <c r="DH16" s="225">
        <v>16971</v>
      </c>
      <c r="DI16" s="225">
        <v>2280</v>
      </c>
      <c r="DJ16" s="225">
        <v>1866</v>
      </c>
      <c r="DK16" s="225">
        <v>300</v>
      </c>
      <c r="DL16" s="225">
        <v>317</v>
      </c>
      <c r="DM16" s="225">
        <v>0</v>
      </c>
      <c r="DN16" s="225">
        <v>1289</v>
      </c>
      <c r="DO16" s="225">
        <v>14</v>
      </c>
      <c r="DP16" s="225">
        <v>18599</v>
      </c>
      <c r="DQ16" s="225">
        <v>58</v>
      </c>
      <c r="DR16" s="225">
        <v>5433</v>
      </c>
      <c r="DS16" s="225">
        <v>5399</v>
      </c>
      <c r="DT16" s="225">
        <v>21</v>
      </c>
      <c r="DU16" s="225">
        <v>883</v>
      </c>
      <c r="DV16" s="225">
        <v>38</v>
      </c>
      <c r="DW16" s="225">
        <v>27</v>
      </c>
      <c r="DX16" s="227">
        <v>78.5</v>
      </c>
      <c r="DY16" s="225">
        <v>47</v>
      </c>
      <c r="DZ16" s="225">
        <v>205</v>
      </c>
      <c r="EA16" s="225">
        <v>443</v>
      </c>
      <c r="EB16" s="225">
        <v>269</v>
      </c>
      <c r="EC16" s="225">
        <v>68</v>
      </c>
      <c r="ED16" s="225">
        <v>2428</v>
      </c>
      <c r="EE16" s="225">
        <v>2548</v>
      </c>
      <c r="EF16" s="227">
        <v>94.8</v>
      </c>
      <c r="EG16" s="227">
        <v>93.7</v>
      </c>
      <c r="EH16" s="225">
        <v>37</v>
      </c>
      <c r="EI16" s="227">
        <v>12.5</v>
      </c>
      <c r="EJ16" s="225">
        <v>83785</v>
      </c>
      <c r="EK16" s="227">
        <v>29.8</v>
      </c>
      <c r="EL16" s="225">
        <v>354078</v>
      </c>
      <c r="EM16" s="247">
        <v>1.58</v>
      </c>
      <c r="EN16" s="225">
        <v>327</v>
      </c>
      <c r="EO16" s="225">
        <v>16</v>
      </c>
      <c r="EP16" s="243">
        <v>3321</v>
      </c>
      <c r="EQ16" s="225">
        <v>125</v>
      </c>
      <c r="ER16" s="225">
        <v>1385</v>
      </c>
      <c r="ES16" s="227">
        <v>100</v>
      </c>
      <c r="ET16" s="225">
        <v>135794</v>
      </c>
      <c r="EU16" s="225">
        <v>6419</v>
      </c>
      <c r="EV16" s="225">
        <v>40</v>
      </c>
      <c r="EW16" s="225">
        <v>118319</v>
      </c>
      <c r="EX16" s="225">
        <v>105399</v>
      </c>
      <c r="EY16" s="225">
        <v>10461</v>
      </c>
      <c r="EZ16" s="225">
        <v>2459</v>
      </c>
      <c r="FA16" s="225">
        <v>11056</v>
      </c>
      <c r="FB16" s="227">
        <v>18.7</v>
      </c>
      <c r="FC16" s="225">
        <v>247</v>
      </c>
      <c r="FD16" s="227">
        <v>14.6</v>
      </c>
      <c r="FE16" s="225">
        <v>11559</v>
      </c>
      <c r="FF16" s="225">
        <v>199</v>
      </c>
      <c r="FG16" s="225">
        <v>191</v>
      </c>
      <c r="FH16" s="225">
        <v>1599</v>
      </c>
      <c r="FI16" s="245">
        <v>15</v>
      </c>
      <c r="FJ16" s="245">
        <v>416</v>
      </c>
      <c r="FK16" s="230">
        <v>67.05</v>
      </c>
      <c r="FL16" s="227">
        <v>97.23</v>
      </c>
      <c r="FM16" s="227">
        <v>85.2</v>
      </c>
      <c r="FN16" s="227">
        <v>51.6</v>
      </c>
      <c r="FO16" s="227">
        <v>46.2</v>
      </c>
      <c r="FP16" s="225">
        <v>82</v>
      </c>
      <c r="FQ16" s="225">
        <v>13</v>
      </c>
      <c r="FR16" s="225">
        <v>79</v>
      </c>
      <c r="FS16" s="225">
        <v>1966</v>
      </c>
      <c r="FT16" s="225">
        <v>19</v>
      </c>
      <c r="FU16" s="225">
        <v>2745</v>
      </c>
      <c r="FV16" s="225">
        <v>1805</v>
      </c>
      <c r="FW16" s="225">
        <v>3</v>
      </c>
      <c r="FX16" s="225">
        <v>8083906</v>
      </c>
      <c r="FY16" s="225">
        <v>6601</v>
      </c>
      <c r="FZ16" s="225">
        <v>15460937</v>
      </c>
      <c r="GA16" s="225">
        <v>14266755</v>
      </c>
      <c r="GB16" s="225">
        <v>14477</v>
      </c>
      <c r="GC16" s="225">
        <v>76</v>
      </c>
      <c r="GD16" s="225">
        <v>2831</v>
      </c>
      <c r="GE16" s="225">
        <v>11570</v>
      </c>
      <c r="GF16" s="225">
        <v>137415</v>
      </c>
      <c r="GG16" s="225">
        <v>1245</v>
      </c>
      <c r="GH16" s="225">
        <v>41749</v>
      </c>
      <c r="GI16" s="225">
        <v>94421</v>
      </c>
      <c r="GJ16" s="225">
        <v>588</v>
      </c>
      <c r="GK16" s="225">
        <v>4480</v>
      </c>
      <c r="GL16" s="225">
        <v>449393</v>
      </c>
      <c r="GM16" s="225">
        <v>2136</v>
      </c>
      <c r="GN16" s="225">
        <v>14122</v>
      </c>
      <c r="GO16" s="225">
        <v>353193</v>
      </c>
      <c r="GP16" s="225">
        <v>602</v>
      </c>
      <c r="GQ16" s="225">
        <v>23279</v>
      </c>
      <c r="GR16" s="224">
        <v>913699.06</v>
      </c>
      <c r="GS16" s="225">
        <v>593</v>
      </c>
      <c r="GT16" s="225">
        <v>23279</v>
      </c>
      <c r="GU16" s="225">
        <v>913699</v>
      </c>
      <c r="GV16" s="242">
        <v>116.72</v>
      </c>
      <c r="GW16" s="225">
        <v>2482</v>
      </c>
      <c r="GX16" s="225">
        <v>6248</v>
      </c>
      <c r="GY16" s="225">
        <v>4058</v>
      </c>
      <c r="GZ16" s="222">
        <v>243</v>
      </c>
      <c r="HA16" s="225">
        <v>711</v>
      </c>
      <c r="HB16" s="225">
        <v>3483278</v>
      </c>
      <c r="HC16" s="225">
        <v>26625252</v>
      </c>
      <c r="HD16" s="225">
        <v>2034068</v>
      </c>
      <c r="HE16" s="225">
        <v>2841388</v>
      </c>
      <c r="HF16" s="225">
        <v>448326</v>
      </c>
      <c r="HG16" s="225">
        <v>7120</v>
      </c>
      <c r="HH16" s="225">
        <v>7896</v>
      </c>
      <c r="HI16" s="225">
        <v>342660</v>
      </c>
      <c r="HJ16" s="225">
        <v>244110</v>
      </c>
      <c r="HK16" s="220">
        <v>15336</v>
      </c>
      <c r="HL16" s="220">
        <v>4482979</v>
      </c>
      <c r="HM16" s="220">
        <v>0</v>
      </c>
      <c r="HN16" s="220">
        <v>159</v>
      </c>
      <c r="HO16" s="220">
        <v>0</v>
      </c>
      <c r="HP16" s="220">
        <v>38</v>
      </c>
      <c r="HQ16" s="220">
        <v>0</v>
      </c>
      <c r="HR16" s="220">
        <v>142434</v>
      </c>
      <c r="HS16" s="220">
        <v>213008</v>
      </c>
      <c r="HT16" s="220">
        <v>3250</v>
      </c>
      <c r="HU16" s="225">
        <v>0</v>
      </c>
      <c r="HV16" s="230">
        <v>45.83</v>
      </c>
      <c r="HW16" s="220">
        <v>164757</v>
      </c>
      <c r="HX16" s="230" t="s">
        <v>608</v>
      </c>
      <c r="HY16" s="230">
        <v>1.8</v>
      </c>
      <c r="HZ16" s="230">
        <v>1.8</v>
      </c>
      <c r="IA16" s="225">
        <v>2145.8000000000002</v>
      </c>
      <c r="IB16" s="225">
        <v>2052.4</v>
      </c>
      <c r="IC16" s="225" t="s">
        <v>608</v>
      </c>
      <c r="ID16" s="227">
        <v>70</v>
      </c>
      <c r="IE16" s="227">
        <v>49.9</v>
      </c>
      <c r="IF16" s="227">
        <v>34.1</v>
      </c>
      <c r="IG16" s="227">
        <v>57</v>
      </c>
      <c r="IH16" s="227">
        <v>16.899999999999999</v>
      </c>
      <c r="II16" s="144" t="s">
        <v>1081</v>
      </c>
      <c r="IJ16" s="144" t="s">
        <v>1081</v>
      </c>
      <c r="IK16" s="225">
        <v>81.33</v>
      </c>
      <c r="IL16" s="154">
        <v>0.67800000000000005</v>
      </c>
      <c r="IM16" s="153">
        <v>85.8</v>
      </c>
      <c r="IN16" s="285">
        <v>11.1</v>
      </c>
      <c r="IO16" s="153">
        <v>7.5</v>
      </c>
      <c r="IP16" s="143">
        <v>127342413</v>
      </c>
      <c r="IQ16" s="286">
        <v>48.7</v>
      </c>
      <c r="IR16" s="286">
        <v>29.7</v>
      </c>
      <c r="IS16" s="276" t="s">
        <v>608</v>
      </c>
      <c r="IT16" s="276" t="s">
        <v>608</v>
      </c>
      <c r="IU16" s="286">
        <v>40.799999999999997</v>
      </c>
      <c r="IV16" s="144" t="s">
        <v>1081</v>
      </c>
      <c r="IW16" s="143">
        <v>3505</v>
      </c>
      <c r="IX16" s="144" t="s">
        <v>1081</v>
      </c>
      <c r="IY16" s="286">
        <v>29.3</v>
      </c>
      <c r="IZ16" s="276">
        <v>64199</v>
      </c>
      <c r="JA16" s="276">
        <v>775</v>
      </c>
      <c r="JB16" s="276">
        <v>1263</v>
      </c>
      <c r="JC16" s="276">
        <v>4940</v>
      </c>
      <c r="JD16" s="276">
        <v>6033</v>
      </c>
      <c r="JE16" s="276">
        <v>6540</v>
      </c>
      <c r="JF16" s="276">
        <v>7729</v>
      </c>
      <c r="JG16" s="276">
        <v>7437</v>
      </c>
      <c r="JH16" s="276">
        <v>8005</v>
      </c>
      <c r="JI16" s="276">
        <v>7974</v>
      </c>
      <c r="JJ16" s="276">
        <v>8099</v>
      </c>
      <c r="JK16" s="276">
        <v>5924</v>
      </c>
      <c r="JL16" s="276">
        <v>2653</v>
      </c>
      <c r="JM16" s="276">
        <v>1584</v>
      </c>
      <c r="JN16" s="276">
        <v>891</v>
      </c>
      <c r="JO16" s="276">
        <v>449</v>
      </c>
      <c r="JP16" s="276">
        <v>218</v>
      </c>
      <c r="JQ16" s="276">
        <v>7827</v>
      </c>
      <c r="JR16" s="276">
        <v>6402</v>
      </c>
      <c r="JS16" s="276">
        <v>7931</v>
      </c>
      <c r="JT16" s="276">
        <v>9385</v>
      </c>
      <c r="JU16" s="276">
        <v>10743</v>
      </c>
      <c r="JV16" s="276">
        <v>9906</v>
      </c>
      <c r="JW16" s="276">
        <v>10276</v>
      </c>
      <c r="JX16" s="276">
        <v>10685</v>
      </c>
      <c r="JY16" s="276">
        <v>12508</v>
      </c>
      <c r="JZ16" s="276">
        <v>12632</v>
      </c>
      <c r="KA16" s="276">
        <v>10208</v>
      </c>
      <c r="KB16" s="276">
        <v>9451</v>
      </c>
      <c r="KC16" s="276">
        <v>9065</v>
      </c>
      <c r="KD16" s="276">
        <v>7711</v>
      </c>
      <c r="KE16" s="276">
        <v>7956</v>
      </c>
    </row>
    <row r="17" spans="1:291" s="65" customFormat="1" ht="12">
      <c r="A17" s="3">
        <v>92011</v>
      </c>
      <c r="B17" s="606" t="s">
        <v>535</v>
      </c>
      <c r="C17" s="662">
        <v>416.85</v>
      </c>
      <c r="D17" s="663">
        <v>519904</v>
      </c>
      <c r="E17" s="664">
        <v>14</v>
      </c>
      <c r="F17" s="665">
        <v>63.4</v>
      </c>
      <c r="G17" s="665">
        <v>22.6</v>
      </c>
      <c r="H17" s="663">
        <v>28922</v>
      </c>
      <c r="I17" s="663">
        <v>58285</v>
      </c>
      <c r="J17" s="663">
        <v>87260</v>
      </c>
      <c r="K17" s="663">
        <v>52113</v>
      </c>
      <c r="L17" s="663">
        <v>224588</v>
      </c>
      <c r="M17" s="663">
        <v>7543</v>
      </c>
      <c r="N17" s="663">
        <v>20162</v>
      </c>
      <c r="O17" s="663">
        <v>18861</v>
      </c>
      <c r="P17" s="663">
        <v>517539</v>
      </c>
      <c r="Q17" s="666">
        <v>511739</v>
      </c>
      <c r="R17" s="666">
        <v>535317</v>
      </c>
      <c r="S17" s="663">
        <v>762060</v>
      </c>
      <c r="T17" s="663">
        <v>4314443</v>
      </c>
      <c r="U17" s="663">
        <v>1503763</v>
      </c>
      <c r="V17" s="663">
        <v>1669276</v>
      </c>
      <c r="W17" s="663">
        <v>93</v>
      </c>
      <c r="X17" s="663">
        <v>66</v>
      </c>
      <c r="Y17" s="663">
        <v>50</v>
      </c>
      <c r="Z17" s="663">
        <v>121944</v>
      </c>
      <c r="AA17" s="667">
        <v>1270</v>
      </c>
      <c r="AB17" s="668">
        <v>1084</v>
      </c>
      <c r="AC17" s="663">
        <v>2000</v>
      </c>
      <c r="AD17" s="663">
        <v>471988</v>
      </c>
      <c r="AE17" s="663">
        <v>1604</v>
      </c>
      <c r="AF17" s="663">
        <v>36</v>
      </c>
      <c r="AG17" s="663">
        <v>6593</v>
      </c>
      <c r="AH17" s="663">
        <v>68</v>
      </c>
      <c r="AI17" s="663">
        <v>28090</v>
      </c>
      <c r="AJ17" s="663">
        <v>1524</v>
      </c>
      <c r="AK17" s="663">
        <v>117</v>
      </c>
      <c r="AL17" s="663">
        <v>25</v>
      </c>
      <c r="AM17" s="663">
        <v>13324</v>
      </c>
      <c r="AN17" s="663">
        <v>876</v>
      </c>
      <c r="AO17" s="663">
        <v>11</v>
      </c>
      <c r="AP17" s="663">
        <v>463</v>
      </c>
      <c r="AQ17" s="663">
        <v>28</v>
      </c>
      <c r="AR17" s="669">
        <v>116</v>
      </c>
      <c r="AS17" s="670">
        <v>95.6</v>
      </c>
      <c r="AT17" s="671">
        <v>118.9</v>
      </c>
      <c r="AU17" s="671">
        <v>120.8</v>
      </c>
      <c r="AV17" s="672">
        <v>93</v>
      </c>
      <c r="AW17" s="672">
        <v>93</v>
      </c>
      <c r="AX17" s="672">
        <v>13</v>
      </c>
      <c r="AY17" s="672">
        <v>1</v>
      </c>
      <c r="AZ17" s="672">
        <v>1</v>
      </c>
      <c r="BA17" s="672">
        <v>1</v>
      </c>
      <c r="BB17" s="672">
        <v>0</v>
      </c>
      <c r="BC17" s="672">
        <v>6</v>
      </c>
      <c r="BD17" s="673">
        <v>32976</v>
      </c>
      <c r="BE17" s="673">
        <v>1</v>
      </c>
      <c r="BF17" s="673">
        <v>25659</v>
      </c>
      <c r="BG17" s="673">
        <v>16</v>
      </c>
      <c r="BH17" s="673">
        <v>298672</v>
      </c>
      <c r="BI17" s="673">
        <v>4</v>
      </c>
      <c r="BJ17" s="673">
        <v>5499</v>
      </c>
      <c r="BK17" s="671">
        <v>44.3</v>
      </c>
      <c r="BL17" s="672">
        <v>3</v>
      </c>
      <c r="BM17" s="672">
        <v>5</v>
      </c>
      <c r="BN17" s="672">
        <v>544</v>
      </c>
      <c r="BO17" s="672">
        <v>8682</v>
      </c>
      <c r="BP17" s="144" t="s">
        <v>1081</v>
      </c>
      <c r="BQ17" s="674">
        <v>1.22</v>
      </c>
      <c r="BR17" s="671">
        <v>31.8</v>
      </c>
      <c r="BS17" s="674">
        <v>5.45</v>
      </c>
      <c r="BT17" s="671">
        <v>65.349999999999994</v>
      </c>
      <c r="BU17" s="669">
        <v>31</v>
      </c>
      <c r="BV17" s="669">
        <v>7020</v>
      </c>
      <c r="BW17" s="669">
        <v>425</v>
      </c>
      <c r="BX17" s="669">
        <v>986</v>
      </c>
      <c r="BY17" s="672">
        <v>4553</v>
      </c>
      <c r="BZ17" s="669">
        <v>1315</v>
      </c>
      <c r="CA17" s="669">
        <v>467</v>
      </c>
      <c r="CB17" s="669">
        <v>724</v>
      </c>
      <c r="CC17" s="675">
        <v>1.57</v>
      </c>
      <c r="CD17" s="672">
        <v>6342000</v>
      </c>
      <c r="CE17" s="669">
        <v>2</v>
      </c>
      <c r="CF17" s="669">
        <v>66</v>
      </c>
      <c r="CG17" s="673">
        <v>5</v>
      </c>
      <c r="CH17" s="673">
        <v>1</v>
      </c>
      <c r="CI17" s="673">
        <v>110</v>
      </c>
      <c r="CJ17" s="673">
        <v>35</v>
      </c>
      <c r="CK17" s="673">
        <v>1833</v>
      </c>
      <c r="CL17" s="673">
        <v>11</v>
      </c>
      <c r="CM17" s="676">
        <v>1038</v>
      </c>
      <c r="CN17" s="672">
        <v>20</v>
      </c>
      <c r="CO17" s="672">
        <v>351</v>
      </c>
      <c r="CP17" s="672">
        <v>10</v>
      </c>
      <c r="CQ17" s="672">
        <v>122</v>
      </c>
      <c r="CR17" s="672">
        <v>16</v>
      </c>
      <c r="CS17" s="672">
        <v>447</v>
      </c>
      <c r="CT17" s="669">
        <v>11152</v>
      </c>
      <c r="CU17" s="666">
        <v>938</v>
      </c>
      <c r="CV17" s="666">
        <v>2715</v>
      </c>
      <c r="CW17" s="666">
        <v>1145461.8</v>
      </c>
      <c r="CX17" s="666">
        <v>198640.68700000001</v>
      </c>
      <c r="CY17" s="666">
        <v>735991.87800000003</v>
      </c>
      <c r="CZ17" s="669">
        <v>117481</v>
      </c>
      <c r="DA17" s="666">
        <v>25</v>
      </c>
      <c r="DB17" s="672">
        <v>18357</v>
      </c>
      <c r="DC17" s="672">
        <v>2528</v>
      </c>
      <c r="DD17" s="672">
        <v>1910</v>
      </c>
      <c r="DE17" s="672">
        <v>175</v>
      </c>
      <c r="DF17" s="672">
        <v>1572</v>
      </c>
      <c r="DG17" s="666">
        <v>19287</v>
      </c>
      <c r="DH17" s="672">
        <v>14931</v>
      </c>
      <c r="DI17" s="672">
        <v>3547</v>
      </c>
      <c r="DJ17" s="672">
        <v>2784</v>
      </c>
      <c r="DK17" s="672">
        <v>342</v>
      </c>
      <c r="DL17" s="672">
        <v>396</v>
      </c>
      <c r="DM17" s="672">
        <v>2</v>
      </c>
      <c r="DN17" s="672">
        <v>1655</v>
      </c>
      <c r="DO17" s="672">
        <v>41</v>
      </c>
      <c r="DP17" s="672">
        <v>14485</v>
      </c>
      <c r="DQ17" s="673">
        <v>88</v>
      </c>
      <c r="DR17" s="673">
        <v>11048</v>
      </c>
      <c r="DS17" s="673">
        <v>11197</v>
      </c>
      <c r="DT17" s="673">
        <v>136</v>
      </c>
      <c r="DU17" s="666">
        <v>1596</v>
      </c>
      <c r="DV17" s="672">
        <v>82</v>
      </c>
      <c r="DW17" s="672">
        <v>81</v>
      </c>
      <c r="DX17" s="671">
        <v>38.5</v>
      </c>
      <c r="DY17" s="672">
        <v>44</v>
      </c>
      <c r="DZ17" s="672">
        <v>96</v>
      </c>
      <c r="EA17" s="672">
        <v>1829</v>
      </c>
      <c r="EB17" s="672">
        <v>449</v>
      </c>
      <c r="EC17" s="672">
        <v>163</v>
      </c>
      <c r="ED17" s="672">
        <v>4361</v>
      </c>
      <c r="EE17" s="672">
        <v>4940</v>
      </c>
      <c r="EF17" s="671">
        <v>97.1</v>
      </c>
      <c r="EG17" s="671">
        <v>95.1</v>
      </c>
      <c r="EH17" s="672">
        <v>103</v>
      </c>
      <c r="EI17" s="671">
        <v>16.690000000000001</v>
      </c>
      <c r="EJ17" s="672">
        <v>134427</v>
      </c>
      <c r="EK17" s="671">
        <v>27.1</v>
      </c>
      <c r="EL17" s="672">
        <v>307069</v>
      </c>
      <c r="EM17" s="674">
        <v>1.6</v>
      </c>
      <c r="EN17" s="672">
        <v>403</v>
      </c>
      <c r="EO17" s="672">
        <v>52</v>
      </c>
      <c r="EP17" s="677">
        <v>8099</v>
      </c>
      <c r="EQ17" s="672">
        <v>59</v>
      </c>
      <c r="ER17" s="672">
        <v>2559</v>
      </c>
      <c r="ES17" s="671">
        <v>94.4</v>
      </c>
      <c r="ET17" s="669">
        <v>184251</v>
      </c>
      <c r="EU17" s="669">
        <v>14634</v>
      </c>
      <c r="EV17" s="669">
        <v>806</v>
      </c>
      <c r="EW17" s="669">
        <v>159064</v>
      </c>
      <c r="EX17" s="669">
        <v>132155</v>
      </c>
      <c r="EY17" s="669">
        <v>23717</v>
      </c>
      <c r="EZ17" s="669">
        <v>3192</v>
      </c>
      <c r="FA17" s="669">
        <v>10553</v>
      </c>
      <c r="FB17" s="670">
        <v>18.2</v>
      </c>
      <c r="FC17" s="669">
        <v>998</v>
      </c>
      <c r="FD17" s="670">
        <v>10.66</v>
      </c>
      <c r="FE17" s="669">
        <v>7342</v>
      </c>
      <c r="FF17" s="672">
        <v>185</v>
      </c>
      <c r="FG17" s="672">
        <v>216</v>
      </c>
      <c r="FH17" s="672">
        <v>443</v>
      </c>
      <c r="FI17" s="669">
        <v>25</v>
      </c>
      <c r="FJ17" s="669">
        <v>975</v>
      </c>
      <c r="FK17" s="678">
        <v>58.69</v>
      </c>
      <c r="FL17" s="670">
        <v>98.1</v>
      </c>
      <c r="FM17" s="670">
        <v>88.61</v>
      </c>
      <c r="FN17" s="670">
        <v>84.4</v>
      </c>
      <c r="FO17" s="671">
        <v>36.799999999999997</v>
      </c>
      <c r="FP17" s="672">
        <v>148</v>
      </c>
      <c r="FQ17" s="669">
        <v>13</v>
      </c>
      <c r="FR17" s="669">
        <v>85</v>
      </c>
      <c r="FS17" s="672">
        <v>1996</v>
      </c>
      <c r="FT17" s="672">
        <v>17</v>
      </c>
      <c r="FU17" s="672">
        <v>5518</v>
      </c>
      <c r="FV17" s="672">
        <v>4677</v>
      </c>
      <c r="FW17" s="672">
        <v>12</v>
      </c>
      <c r="FX17" s="672">
        <v>14169900</v>
      </c>
      <c r="FY17" s="669">
        <v>6154</v>
      </c>
      <c r="FZ17" s="672">
        <v>29006433</v>
      </c>
      <c r="GA17" s="672">
        <v>12050006</v>
      </c>
      <c r="GB17" s="666">
        <v>22547</v>
      </c>
      <c r="GC17" s="666">
        <v>75</v>
      </c>
      <c r="GD17" s="666">
        <v>3482</v>
      </c>
      <c r="GE17" s="666">
        <v>18990</v>
      </c>
      <c r="GF17" s="666">
        <v>241398</v>
      </c>
      <c r="GG17" s="666">
        <v>887</v>
      </c>
      <c r="GH17" s="666">
        <v>50598</v>
      </c>
      <c r="GI17" s="666">
        <v>189913</v>
      </c>
      <c r="GJ17" s="673">
        <v>1386</v>
      </c>
      <c r="GK17" s="666">
        <v>14205</v>
      </c>
      <c r="GL17" s="669">
        <v>1434238</v>
      </c>
      <c r="GM17" s="669">
        <v>3060</v>
      </c>
      <c r="GN17" s="669">
        <v>25930</v>
      </c>
      <c r="GO17" s="669">
        <v>605982</v>
      </c>
      <c r="GP17" s="669">
        <v>529</v>
      </c>
      <c r="GQ17" s="669">
        <v>30379</v>
      </c>
      <c r="GR17" s="679">
        <v>1981059.67</v>
      </c>
      <c r="GS17" s="669">
        <v>507</v>
      </c>
      <c r="GT17" s="672">
        <v>16384</v>
      </c>
      <c r="GU17" s="672">
        <v>564985</v>
      </c>
      <c r="GV17" s="678">
        <v>132.94999999999999</v>
      </c>
      <c r="GW17" s="672">
        <v>7236</v>
      </c>
      <c r="GX17" s="672">
        <v>5218</v>
      </c>
      <c r="GY17" s="672">
        <v>3905</v>
      </c>
      <c r="GZ17" s="680">
        <v>674</v>
      </c>
      <c r="HA17" s="669">
        <v>436</v>
      </c>
      <c r="HB17" s="679">
        <v>2881999</v>
      </c>
      <c r="HC17" s="679">
        <v>17923898</v>
      </c>
      <c r="HD17" s="672">
        <v>2321144</v>
      </c>
      <c r="HE17" s="672">
        <v>2758032</v>
      </c>
      <c r="HF17" s="672">
        <v>618747</v>
      </c>
      <c r="HG17" s="672">
        <v>3230</v>
      </c>
      <c r="HH17" s="672">
        <v>3780</v>
      </c>
      <c r="HI17" s="672">
        <v>284500</v>
      </c>
      <c r="HJ17" s="672">
        <v>196749</v>
      </c>
      <c r="HK17" s="666">
        <v>18747</v>
      </c>
      <c r="HL17" s="666">
        <v>13438111</v>
      </c>
      <c r="HM17" s="666">
        <v>26000</v>
      </c>
      <c r="HN17" s="666">
        <v>297</v>
      </c>
      <c r="HO17" s="666">
        <v>3</v>
      </c>
      <c r="HP17" s="666">
        <v>129</v>
      </c>
      <c r="HQ17" s="666">
        <v>0</v>
      </c>
      <c r="HR17" s="666">
        <v>42502</v>
      </c>
      <c r="HS17" s="666">
        <v>329516</v>
      </c>
      <c r="HT17" s="666">
        <v>14930</v>
      </c>
      <c r="HU17" s="672">
        <v>19375</v>
      </c>
      <c r="HV17" s="678">
        <v>71.03</v>
      </c>
      <c r="HW17" s="666">
        <v>384583</v>
      </c>
      <c r="HX17" s="674">
        <v>-13.26</v>
      </c>
      <c r="HY17" s="674">
        <v>4.8</v>
      </c>
      <c r="HZ17" s="674">
        <v>4.1900000000000004</v>
      </c>
      <c r="IA17" s="672">
        <v>2231</v>
      </c>
      <c r="IB17" s="672">
        <v>2117</v>
      </c>
      <c r="IC17" s="672">
        <v>33770</v>
      </c>
      <c r="ID17" s="670">
        <v>74.400000000000006</v>
      </c>
      <c r="IE17" s="670">
        <v>57.7</v>
      </c>
      <c r="IF17" s="670">
        <v>36.200000000000003</v>
      </c>
      <c r="IG17" s="670">
        <v>58.4</v>
      </c>
      <c r="IH17" s="670">
        <v>20.2</v>
      </c>
      <c r="II17" s="144" t="s">
        <v>1081</v>
      </c>
      <c r="IJ17" s="144" t="s">
        <v>1081</v>
      </c>
      <c r="IK17" s="669">
        <v>66.599999999999994</v>
      </c>
      <c r="IL17" s="678">
        <v>0.95099999999999996</v>
      </c>
      <c r="IM17" s="670">
        <v>90.4</v>
      </c>
      <c r="IN17" s="681">
        <v>5.6</v>
      </c>
      <c r="IO17" s="670">
        <v>4.4000000000000004</v>
      </c>
      <c r="IP17" s="669">
        <v>120966596</v>
      </c>
      <c r="IQ17" s="670">
        <v>66</v>
      </c>
      <c r="IR17" s="670">
        <v>48.1</v>
      </c>
      <c r="IS17" s="669" t="s">
        <v>608</v>
      </c>
      <c r="IT17" s="669" t="s">
        <v>608</v>
      </c>
      <c r="IU17" s="670">
        <v>4.5</v>
      </c>
      <c r="IV17" s="144" t="s">
        <v>1081</v>
      </c>
      <c r="IW17" s="682">
        <v>3296</v>
      </c>
      <c r="IX17" s="144" t="s">
        <v>1081</v>
      </c>
      <c r="IY17" s="671">
        <v>26.2</v>
      </c>
      <c r="IZ17" s="672">
        <v>105472</v>
      </c>
      <c r="JA17" s="672">
        <v>1369</v>
      </c>
      <c r="JB17" s="672">
        <v>1557</v>
      </c>
      <c r="JC17" s="672">
        <v>7721</v>
      </c>
      <c r="JD17" s="672">
        <v>10327</v>
      </c>
      <c r="JE17" s="672">
        <v>10946</v>
      </c>
      <c r="JF17" s="672">
        <v>12520</v>
      </c>
      <c r="JG17" s="672">
        <v>11535</v>
      </c>
      <c r="JH17" s="672">
        <v>10865</v>
      </c>
      <c r="JI17" s="672">
        <v>10328</v>
      </c>
      <c r="JJ17" s="672">
        <v>10616</v>
      </c>
      <c r="JK17" s="672">
        <v>9136</v>
      </c>
      <c r="JL17" s="672">
        <v>4353</v>
      </c>
      <c r="JM17" s="672">
        <v>2079</v>
      </c>
      <c r="JN17" s="672">
        <v>1154</v>
      </c>
      <c r="JO17" s="672">
        <v>616</v>
      </c>
      <c r="JP17" s="672">
        <v>295</v>
      </c>
      <c r="JQ17" s="672">
        <v>10170</v>
      </c>
      <c r="JR17" s="672">
        <v>10420</v>
      </c>
      <c r="JS17" s="672">
        <v>13480</v>
      </c>
      <c r="JT17" s="672">
        <v>16762</v>
      </c>
      <c r="JU17" s="672">
        <v>19225</v>
      </c>
      <c r="JV17" s="672">
        <v>16570</v>
      </c>
      <c r="JW17" s="672">
        <v>14816</v>
      </c>
      <c r="JX17" s="672">
        <v>14338</v>
      </c>
      <c r="JY17" s="672">
        <v>16474</v>
      </c>
      <c r="JZ17" s="672">
        <v>18179</v>
      </c>
      <c r="KA17" s="672">
        <v>13533</v>
      </c>
      <c r="KB17" s="672">
        <v>10426</v>
      </c>
      <c r="KC17" s="672">
        <v>9185</v>
      </c>
      <c r="KD17" s="672">
        <v>7217</v>
      </c>
      <c r="KE17" s="680">
        <v>7592</v>
      </c>
    </row>
    <row r="18" spans="1:291" ht="12">
      <c r="A18" s="605">
        <v>102016</v>
      </c>
      <c r="B18" s="2" t="s">
        <v>911</v>
      </c>
      <c r="C18" s="147">
        <v>311.64</v>
      </c>
      <c r="D18" s="144">
        <v>339491</v>
      </c>
      <c r="E18" s="146">
        <v>12.9</v>
      </c>
      <c r="F18" s="146">
        <v>60.5</v>
      </c>
      <c r="G18" s="146">
        <v>26.6</v>
      </c>
      <c r="H18" s="220">
        <v>16331</v>
      </c>
      <c r="I18" s="220">
        <v>34255</v>
      </c>
      <c r="J18" s="220">
        <v>53873</v>
      </c>
      <c r="K18" s="225">
        <v>43900</v>
      </c>
      <c r="L18" s="220">
        <v>142648</v>
      </c>
      <c r="M18" s="220">
        <v>4161</v>
      </c>
      <c r="N18" s="220">
        <v>10787</v>
      </c>
      <c r="O18" s="220">
        <v>10782</v>
      </c>
      <c r="P18" s="223">
        <v>334851</v>
      </c>
      <c r="Q18" s="220">
        <v>340291</v>
      </c>
      <c r="R18" s="220">
        <v>355729</v>
      </c>
      <c r="S18" s="225">
        <v>884227</v>
      </c>
      <c r="T18" s="225">
        <v>2053104</v>
      </c>
      <c r="U18" s="225">
        <v>618692</v>
      </c>
      <c r="V18" s="225">
        <v>1011135</v>
      </c>
      <c r="W18" s="225">
        <v>70</v>
      </c>
      <c r="X18" s="225">
        <v>57</v>
      </c>
      <c r="Y18" s="225">
        <v>43</v>
      </c>
      <c r="Z18" s="225">
        <v>72479</v>
      </c>
      <c r="AA18" s="147">
        <v>376.09</v>
      </c>
      <c r="AB18" s="230">
        <v>838.1</v>
      </c>
      <c r="AC18" s="225">
        <v>1683</v>
      </c>
      <c r="AD18" s="225">
        <v>304250</v>
      </c>
      <c r="AE18" s="225">
        <v>2221</v>
      </c>
      <c r="AF18" s="225">
        <v>34</v>
      </c>
      <c r="AG18" s="225">
        <v>4112</v>
      </c>
      <c r="AH18" s="225">
        <v>51</v>
      </c>
      <c r="AI18" s="225">
        <v>17099</v>
      </c>
      <c r="AJ18" s="225">
        <v>873</v>
      </c>
      <c r="AK18" s="225">
        <v>44</v>
      </c>
      <c r="AL18" s="225">
        <v>23</v>
      </c>
      <c r="AM18" s="225">
        <v>8813</v>
      </c>
      <c r="AN18" s="225">
        <v>531</v>
      </c>
      <c r="AO18" s="225">
        <v>5</v>
      </c>
      <c r="AP18" s="225">
        <v>205</v>
      </c>
      <c r="AQ18" s="225">
        <v>24</v>
      </c>
      <c r="AR18" s="225">
        <v>59</v>
      </c>
      <c r="AS18" s="227">
        <v>93.4</v>
      </c>
      <c r="AT18" s="227">
        <v>114.8</v>
      </c>
      <c r="AU18" s="227">
        <v>107.7</v>
      </c>
      <c r="AV18" s="225">
        <v>12</v>
      </c>
      <c r="AW18" s="225">
        <v>12</v>
      </c>
      <c r="AX18" s="225">
        <v>5</v>
      </c>
      <c r="AY18" s="225">
        <v>7</v>
      </c>
      <c r="AZ18" s="225">
        <v>7</v>
      </c>
      <c r="BA18" s="225">
        <v>0</v>
      </c>
      <c r="BB18" s="225">
        <v>0</v>
      </c>
      <c r="BC18" s="225">
        <v>5</v>
      </c>
      <c r="BD18" s="225">
        <v>20459</v>
      </c>
      <c r="BE18" s="225">
        <v>5</v>
      </c>
      <c r="BF18" s="225">
        <v>117515</v>
      </c>
      <c r="BG18" s="225">
        <v>11</v>
      </c>
      <c r="BH18" s="225">
        <v>262277</v>
      </c>
      <c r="BI18" s="225">
        <v>5</v>
      </c>
      <c r="BJ18" s="225">
        <v>4301</v>
      </c>
      <c r="BK18" s="227">
        <v>39.1</v>
      </c>
      <c r="BL18" s="225">
        <v>2</v>
      </c>
      <c r="BM18" s="225">
        <v>5</v>
      </c>
      <c r="BN18" s="225">
        <v>277</v>
      </c>
      <c r="BO18" s="225">
        <v>6129</v>
      </c>
      <c r="BP18" s="144" t="s">
        <v>1081</v>
      </c>
      <c r="BQ18" s="230">
        <v>1.1599999999999999</v>
      </c>
      <c r="BR18" s="227">
        <v>35.299999999999997</v>
      </c>
      <c r="BS18" s="230">
        <v>5.22</v>
      </c>
      <c r="BT18" s="227">
        <v>61.11</v>
      </c>
      <c r="BU18" s="225">
        <v>21</v>
      </c>
      <c r="BV18" s="225">
        <v>4875</v>
      </c>
      <c r="BW18" s="225">
        <v>345</v>
      </c>
      <c r="BX18" s="225">
        <v>1547</v>
      </c>
      <c r="BY18" s="225">
        <v>3507</v>
      </c>
      <c r="BZ18" s="225">
        <v>988</v>
      </c>
      <c r="CA18" s="225">
        <v>282</v>
      </c>
      <c r="CB18" s="225">
        <v>588</v>
      </c>
      <c r="CC18" s="241">
        <v>1.42</v>
      </c>
      <c r="CD18" s="225" t="s">
        <v>608</v>
      </c>
      <c r="CE18" s="225">
        <v>3</v>
      </c>
      <c r="CF18" s="225">
        <v>24</v>
      </c>
      <c r="CG18" s="225">
        <v>5</v>
      </c>
      <c r="CH18" s="225">
        <v>2</v>
      </c>
      <c r="CI18" s="225">
        <v>130</v>
      </c>
      <c r="CJ18" s="225">
        <v>24</v>
      </c>
      <c r="CK18" s="225">
        <v>1687</v>
      </c>
      <c r="CL18" s="225">
        <v>12</v>
      </c>
      <c r="CM18" s="225">
        <v>964</v>
      </c>
      <c r="CN18" s="225">
        <v>35</v>
      </c>
      <c r="CO18" s="225">
        <v>432</v>
      </c>
      <c r="CP18" s="225">
        <v>8</v>
      </c>
      <c r="CQ18" s="225">
        <v>70</v>
      </c>
      <c r="CR18" s="225">
        <v>17</v>
      </c>
      <c r="CS18" s="225">
        <v>411</v>
      </c>
      <c r="CT18" s="225">
        <v>10533</v>
      </c>
      <c r="CU18" s="225">
        <v>923</v>
      </c>
      <c r="CV18" s="225">
        <v>2445</v>
      </c>
      <c r="CW18" s="225">
        <v>1115105.889</v>
      </c>
      <c r="CX18" s="225">
        <v>188134.163</v>
      </c>
      <c r="CY18" s="225">
        <v>645719.86899999995</v>
      </c>
      <c r="CZ18" s="225">
        <v>90203</v>
      </c>
      <c r="DA18" s="225">
        <v>11</v>
      </c>
      <c r="DB18" s="225">
        <v>16251</v>
      </c>
      <c r="DC18" s="225">
        <v>1855</v>
      </c>
      <c r="DD18" s="225">
        <v>1630</v>
      </c>
      <c r="DE18" s="225">
        <v>58</v>
      </c>
      <c r="DF18" s="225">
        <v>1147</v>
      </c>
      <c r="DG18" s="225">
        <v>26076</v>
      </c>
      <c r="DH18" s="220">
        <v>11857</v>
      </c>
      <c r="DI18" s="225">
        <v>2219</v>
      </c>
      <c r="DJ18" s="225">
        <v>1847</v>
      </c>
      <c r="DK18" s="225">
        <v>275</v>
      </c>
      <c r="DL18" s="225">
        <v>373</v>
      </c>
      <c r="DM18" s="225">
        <v>7</v>
      </c>
      <c r="DN18" s="225">
        <v>1186</v>
      </c>
      <c r="DO18" s="225">
        <v>16</v>
      </c>
      <c r="DP18" s="225">
        <v>16972</v>
      </c>
      <c r="DQ18" s="225">
        <v>74</v>
      </c>
      <c r="DR18" s="225">
        <v>10554</v>
      </c>
      <c r="DS18" s="225">
        <v>8380</v>
      </c>
      <c r="DT18" s="225">
        <v>0</v>
      </c>
      <c r="DU18" s="225">
        <v>877</v>
      </c>
      <c r="DV18" s="225">
        <v>42</v>
      </c>
      <c r="DW18" s="225">
        <v>43</v>
      </c>
      <c r="DX18" s="227">
        <v>41.7</v>
      </c>
      <c r="DY18" s="225">
        <v>18</v>
      </c>
      <c r="DZ18" s="225">
        <v>42</v>
      </c>
      <c r="EA18" s="225">
        <v>1197</v>
      </c>
      <c r="EB18" s="225">
        <v>340</v>
      </c>
      <c r="EC18" s="225">
        <v>103</v>
      </c>
      <c r="ED18" s="225">
        <v>2553</v>
      </c>
      <c r="EE18" s="225">
        <v>2516</v>
      </c>
      <c r="EF18" s="227">
        <v>98</v>
      </c>
      <c r="EG18" s="227">
        <v>95.9</v>
      </c>
      <c r="EH18" s="225">
        <v>42</v>
      </c>
      <c r="EI18" s="227">
        <v>11.4</v>
      </c>
      <c r="EJ18" s="225">
        <v>93691</v>
      </c>
      <c r="EK18" s="227">
        <v>40.9</v>
      </c>
      <c r="EL18" s="225">
        <v>321892</v>
      </c>
      <c r="EM18" s="230">
        <v>3.35</v>
      </c>
      <c r="EN18" s="225">
        <v>435</v>
      </c>
      <c r="EO18" s="225">
        <v>15</v>
      </c>
      <c r="EP18" s="248">
        <v>5551</v>
      </c>
      <c r="EQ18" s="225">
        <v>156</v>
      </c>
      <c r="ER18" s="225">
        <v>1801</v>
      </c>
      <c r="ES18" s="227">
        <v>71.400000000000006</v>
      </c>
      <c r="ET18" s="225">
        <v>129578</v>
      </c>
      <c r="EU18" s="225">
        <v>8512</v>
      </c>
      <c r="EV18" s="225">
        <v>4232</v>
      </c>
      <c r="EW18" s="225">
        <v>111136</v>
      </c>
      <c r="EX18" s="225">
        <v>99436</v>
      </c>
      <c r="EY18" s="225">
        <v>6395</v>
      </c>
      <c r="EZ18" s="225">
        <v>5305</v>
      </c>
      <c r="FA18" s="225">
        <v>9930</v>
      </c>
      <c r="FB18" s="227">
        <v>18</v>
      </c>
      <c r="FC18" s="225">
        <v>408</v>
      </c>
      <c r="FD18" s="227">
        <v>11.43</v>
      </c>
      <c r="FE18" s="225">
        <v>8087</v>
      </c>
      <c r="FF18" s="225">
        <v>73</v>
      </c>
      <c r="FG18" s="225">
        <v>214</v>
      </c>
      <c r="FH18" s="225">
        <v>286</v>
      </c>
      <c r="FI18" s="245">
        <v>27</v>
      </c>
      <c r="FJ18" s="245">
        <v>791</v>
      </c>
      <c r="FK18" s="230">
        <v>66.3</v>
      </c>
      <c r="FL18" s="227">
        <v>99.9</v>
      </c>
      <c r="FM18" s="227">
        <v>84.9</v>
      </c>
      <c r="FN18" s="227">
        <v>69.900000000000006</v>
      </c>
      <c r="FO18" s="227">
        <v>58</v>
      </c>
      <c r="FP18" s="225">
        <v>132</v>
      </c>
      <c r="FQ18" s="225">
        <v>11</v>
      </c>
      <c r="FR18" s="225">
        <v>72</v>
      </c>
      <c r="FS18" s="225">
        <v>3658</v>
      </c>
      <c r="FT18" s="225">
        <v>11</v>
      </c>
      <c r="FU18" s="225">
        <v>3311</v>
      </c>
      <c r="FV18" s="225">
        <v>2326</v>
      </c>
      <c r="FW18" s="225">
        <v>4</v>
      </c>
      <c r="FX18" s="225">
        <v>6102100</v>
      </c>
      <c r="FY18" s="225">
        <v>2605</v>
      </c>
      <c r="FZ18" s="225" t="s">
        <v>608</v>
      </c>
      <c r="GA18" s="225" t="s">
        <v>608</v>
      </c>
      <c r="GB18" s="225">
        <v>16428</v>
      </c>
      <c r="GC18" s="225">
        <v>146</v>
      </c>
      <c r="GD18" s="225">
        <v>2925</v>
      </c>
      <c r="GE18" s="225">
        <v>13357</v>
      </c>
      <c r="GF18" s="225">
        <v>160061</v>
      </c>
      <c r="GG18" s="225">
        <v>1826</v>
      </c>
      <c r="GH18" s="225">
        <v>33405</v>
      </c>
      <c r="GI18" s="225">
        <v>124830</v>
      </c>
      <c r="GJ18" s="225">
        <v>815</v>
      </c>
      <c r="GK18" s="225">
        <v>6739</v>
      </c>
      <c r="GL18" s="225">
        <v>631751</v>
      </c>
      <c r="GM18" s="225">
        <v>2317</v>
      </c>
      <c r="GN18" s="225">
        <v>17242</v>
      </c>
      <c r="GO18" s="225">
        <v>373407</v>
      </c>
      <c r="GP18" s="225">
        <v>456</v>
      </c>
      <c r="GQ18" s="225">
        <v>18897</v>
      </c>
      <c r="GR18" s="224">
        <v>571976.93000000005</v>
      </c>
      <c r="GS18" s="225">
        <v>443</v>
      </c>
      <c r="GT18" s="225">
        <v>13224</v>
      </c>
      <c r="GU18" s="225">
        <v>342165</v>
      </c>
      <c r="GV18" s="242">
        <v>101.44</v>
      </c>
      <c r="GW18" s="225">
        <v>11179</v>
      </c>
      <c r="GX18" s="225">
        <v>6694</v>
      </c>
      <c r="GY18" s="225">
        <v>3701</v>
      </c>
      <c r="GZ18" s="222">
        <v>573</v>
      </c>
      <c r="HA18" s="225">
        <v>116</v>
      </c>
      <c r="HB18" s="225">
        <v>3953189</v>
      </c>
      <c r="HC18" s="225">
        <v>22804988</v>
      </c>
      <c r="HD18" s="225">
        <v>2338744</v>
      </c>
      <c r="HE18" s="225">
        <v>3079411</v>
      </c>
      <c r="HF18" s="225">
        <v>406954</v>
      </c>
      <c r="HG18" s="225">
        <v>6260</v>
      </c>
      <c r="HH18" s="225">
        <v>10330</v>
      </c>
      <c r="HI18" s="225">
        <v>319900</v>
      </c>
      <c r="HJ18" s="225">
        <v>179008</v>
      </c>
      <c r="HK18" s="220">
        <v>8862</v>
      </c>
      <c r="HL18" s="220">
        <v>1256360</v>
      </c>
      <c r="HM18" s="220">
        <v>954955</v>
      </c>
      <c r="HN18" s="220">
        <v>64</v>
      </c>
      <c r="HO18" s="220">
        <v>50</v>
      </c>
      <c r="HP18" s="220">
        <v>23</v>
      </c>
      <c r="HQ18" s="220">
        <v>19</v>
      </c>
      <c r="HR18" s="220">
        <v>166327</v>
      </c>
      <c r="HS18" s="220">
        <v>227283</v>
      </c>
      <c r="HT18" s="220">
        <v>0</v>
      </c>
      <c r="HU18" s="225">
        <v>0</v>
      </c>
      <c r="HV18" s="230">
        <v>46</v>
      </c>
      <c r="HW18" s="220">
        <v>200675</v>
      </c>
      <c r="HX18" s="230">
        <v>-5.45</v>
      </c>
      <c r="HY18" s="230">
        <v>0.3</v>
      </c>
      <c r="HZ18" s="230">
        <v>0.3</v>
      </c>
      <c r="IA18" s="225">
        <v>2763.2</v>
      </c>
      <c r="IB18" s="225">
        <v>2324.3000000000002</v>
      </c>
      <c r="IC18" s="225" t="s">
        <v>608</v>
      </c>
      <c r="ID18" s="227">
        <v>71.099999999999994</v>
      </c>
      <c r="IE18" s="227">
        <v>54</v>
      </c>
      <c r="IF18" s="227">
        <v>36</v>
      </c>
      <c r="IG18" s="227">
        <v>59.4</v>
      </c>
      <c r="IH18" s="227">
        <v>20.399999999999999</v>
      </c>
      <c r="II18" s="144" t="s">
        <v>1081</v>
      </c>
      <c r="IJ18" s="144" t="s">
        <v>1081</v>
      </c>
      <c r="IK18" s="225">
        <v>90.36</v>
      </c>
      <c r="IL18" s="154">
        <v>0.78200000000000003</v>
      </c>
      <c r="IM18" s="153">
        <v>95.6</v>
      </c>
      <c r="IN18" s="285">
        <v>8</v>
      </c>
      <c r="IO18" s="153">
        <v>3.2</v>
      </c>
      <c r="IP18" s="143">
        <v>152017514</v>
      </c>
      <c r="IQ18" s="286">
        <v>54.4</v>
      </c>
      <c r="IR18" s="286">
        <v>45.7</v>
      </c>
      <c r="IS18" s="245" t="s">
        <v>608</v>
      </c>
      <c r="IT18" s="245" t="s">
        <v>608</v>
      </c>
      <c r="IU18" s="286">
        <v>67.900000000000006</v>
      </c>
      <c r="IV18" s="144" t="s">
        <v>1081</v>
      </c>
      <c r="IW18" s="143">
        <v>2638</v>
      </c>
      <c r="IX18" s="144" t="s">
        <v>1081</v>
      </c>
      <c r="IY18" s="286">
        <v>22.8</v>
      </c>
      <c r="IZ18" s="276">
        <v>67843</v>
      </c>
      <c r="JA18" s="276">
        <v>1152</v>
      </c>
      <c r="JB18" s="276">
        <v>1243</v>
      </c>
      <c r="JC18" s="276">
        <v>5395</v>
      </c>
      <c r="JD18" s="276">
        <v>6614</v>
      </c>
      <c r="JE18" s="276">
        <v>6929</v>
      </c>
      <c r="JF18" s="276">
        <v>8463</v>
      </c>
      <c r="JG18" s="276">
        <v>8295</v>
      </c>
      <c r="JH18" s="276">
        <v>8084</v>
      </c>
      <c r="JI18" s="276">
        <v>7706</v>
      </c>
      <c r="JJ18" s="276">
        <v>7888</v>
      </c>
      <c r="JK18" s="276">
        <v>6621</v>
      </c>
      <c r="JL18" s="276">
        <v>3271</v>
      </c>
      <c r="JM18" s="276">
        <v>1748</v>
      </c>
      <c r="JN18" s="276">
        <v>1064</v>
      </c>
      <c r="JO18" s="276">
        <v>531</v>
      </c>
      <c r="JP18" s="276">
        <v>213</v>
      </c>
      <c r="JQ18" s="276">
        <v>7830</v>
      </c>
      <c r="JR18" s="276">
        <v>7493</v>
      </c>
      <c r="JS18" s="276">
        <v>8385</v>
      </c>
      <c r="JT18" s="276">
        <v>9922</v>
      </c>
      <c r="JU18" s="276">
        <v>12144</v>
      </c>
      <c r="JV18" s="276">
        <v>11027</v>
      </c>
      <c r="JW18" s="276">
        <v>10336</v>
      </c>
      <c r="JX18" s="276">
        <v>10074</v>
      </c>
      <c r="JY18" s="276">
        <v>11684</v>
      </c>
      <c r="JZ18" s="276">
        <v>13380</v>
      </c>
      <c r="KA18" s="276">
        <v>11145</v>
      </c>
      <c r="KB18" s="276">
        <v>9527</v>
      </c>
      <c r="KC18" s="276">
        <v>8999</v>
      </c>
      <c r="KD18" s="276">
        <v>7426</v>
      </c>
      <c r="KE18" s="276">
        <v>7556</v>
      </c>
    </row>
    <row r="19" spans="1:291" ht="12">
      <c r="A19" s="3">
        <v>102024</v>
      </c>
      <c r="B19" s="2" t="s">
        <v>912</v>
      </c>
      <c r="C19" s="147">
        <v>459.16</v>
      </c>
      <c r="D19" s="144">
        <v>374905</v>
      </c>
      <c r="E19" s="146">
        <v>13.4</v>
      </c>
      <c r="F19" s="146">
        <v>61</v>
      </c>
      <c r="G19" s="146">
        <v>25.6</v>
      </c>
      <c r="H19" s="220">
        <v>19156</v>
      </c>
      <c r="I19" s="220">
        <v>39992</v>
      </c>
      <c r="J19" s="220">
        <v>61576</v>
      </c>
      <c r="K19" s="225">
        <v>45007</v>
      </c>
      <c r="L19" s="220">
        <v>158469</v>
      </c>
      <c r="M19" s="220">
        <v>4138</v>
      </c>
      <c r="N19" s="220">
        <v>12852</v>
      </c>
      <c r="O19" s="220">
        <v>12139</v>
      </c>
      <c r="P19" s="223">
        <v>371080</v>
      </c>
      <c r="Q19" s="220">
        <v>371302</v>
      </c>
      <c r="R19" s="220">
        <v>382208</v>
      </c>
      <c r="S19" s="225">
        <v>910345</v>
      </c>
      <c r="T19" s="225">
        <v>2367501</v>
      </c>
      <c r="U19" s="225">
        <v>508788</v>
      </c>
      <c r="V19" s="225">
        <v>1121339</v>
      </c>
      <c r="W19" s="225" t="s">
        <v>608</v>
      </c>
      <c r="X19" s="225">
        <v>81</v>
      </c>
      <c r="Y19" s="225" t="s">
        <v>608</v>
      </c>
      <c r="Z19" s="225">
        <v>74492</v>
      </c>
      <c r="AA19" s="147">
        <v>2434</v>
      </c>
      <c r="AB19" s="230">
        <v>954</v>
      </c>
      <c r="AC19" s="225">
        <v>5068</v>
      </c>
      <c r="AD19" s="225">
        <v>758976</v>
      </c>
      <c r="AE19" s="225" t="s">
        <v>608</v>
      </c>
      <c r="AF19" s="225">
        <v>40</v>
      </c>
      <c r="AG19" s="225">
        <v>5474</v>
      </c>
      <c r="AH19" s="225">
        <v>58</v>
      </c>
      <c r="AI19" s="225">
        <v>20643</v>
      </c>
      <c r="AJ19" s="225">
        <v>1275</v>
      </c>
      <c r="AK19" s="225">
        <v>122</v>
      </c>
      <c r="AL19" s="225">
        <v>25</v>
      </c>
      <c r="AM19" s="225">
        <v>10110</v>
      </c>
      <c r="AN19" s="225">
        <v>702</v>
      </c>
      <c r="AO19" s="225">
        <v>1</v>
      </c>
      <c r="AP19" s="225">
        <v>329</v>
      </c>
      <c r="AQ19" s="225">
        <v>41</v>
      </c>
      <c r="AR19" s="225">
        <v>38</v>
      </c>
      <c r="AS19" s="227">
        <v>89</v>
      </c>
      <c r="AT19" s="227">
        <v>127.9</v>
      </c>
      <c r="AU19" s="227">
        <v>110</v>
      </c>
      <c r="AV19" s="225">
        <v>63</v>
      </c>
      <c r="AW19" s="225">
        <v>69</v>
      </c>
      <c r="AX19" s="225">
        <v>11</v>
      </c>
      <c r="AY19" s="225">
        <v>4</v>
      </c>
      <c r="AZ19" s="225">
        <v>4</v>
      </c>
      <c r="BA19" s="225">
        <v>6</v>
      </c>
      <c r="BB19" s="225">
        <v>1</v>
      </c>
      <c r="BC19" s="225">
        <v>12</v>
      </c>
      <c r="BD19" s="225">
        <v>29578</v>
      </c>
      <c r="BE19" s="225">
        <v>3</v>
      </c>
      <c r="BF19" s="225">
        <v>60830</v>
      </c>
      <c r="BG19" s="225">
        <v>10</v>
      </c>
      <c r="BH19" s="225">
        <v>185925</v>
      </c>
      <c r="BI19" s="225">
        <v>6</v>
      </c>
      <c r="BJ19" s="225">
        <v>10259</v>
      </c>
      <c r="BK19" s="227" t="s">
        <v>608</v>
      </c>
      <c r="BL19" s="225">
        <v>3</v>
      </c>
      <c r="BM19" s="225">
        <v>5</v>
      </c>
      <c r="BN19" s="225">
        <v>1024</v>
      </c>
      <c r="BO19" s="225">
        <v>9842</v>
      </c>
      <c r="BP19" s="144" t="s">
        <v>1081</v>
      </c>
      <c r="BQ19" s="230">
        <v>1.52</v>
      </c>
      <c r="BR19" s="227">
        <v>34.9</v>
      </c>
      <c r="BS19" s="230">
        <v>6.49</v>
      </c>
      <c r="BT19" s="227">
        <v>60.36</v>
      </c>
      <c r="BU19" s="225">
        <v>27</v>
      </c>
      <c r="BV19" s="225">
        <v>4062</v>
      </c>
      <c r="BW19" s="225">
        <v>351</v>
      </c>
      <c r="BX19" s="225">
        <v>815</v>
      </c>
      <c r="BY19" s="225">
        <v>3747</v>
      </c>
      <c r="BZ19" s="225">
        <v>1036</v>
      </c>
      <c r="CA19" s="225">
        <v>324</v>
      </c>
      <c r="CB19" s="225">
        <v>607</v>
      </c>
      <c r="CC19" s="241">
        <v>1.55</v>
      </c>
      <c r="CD19" s="225" t="s">
        <v>608</v>
      </c>
      <c r="CE19" s="225">
        <v>5</v>
      </c>
      <c r="CF19" s="225">
        <v>116</v>
      </c>
      <c r="CG19" s="225">
        <v>12</v>
      </c>
      <c r="CH19" s="225">
        <v>4</v>
      </c>
      <c r="CI19" s="225">
        <v>200</v>
      </c>
      <c r="CJ19" s="225">
        <v>35</v>
      </c>
      <c r="CK19" s="225">
        <v>1565</v>
      </c>
      <c r="CL19" s="225">
        <v>19</v>
      </c>
      <c r="CM19" s="225">
        <v>1238</v>
      </c>
      <c r="CN19" s="225">
        <v>55</v>
      </c>
      <c r="CO19" s="225">
        <v>603</v>
      </c>
      <c r="CP19" s="225">
        <v>27</v>
      </c>
      <c r="CQ19" s="225">
        <v>216</v>
      </c>
      <c r="CR19" s="225">
        <v>18</v>
      </c>
      <c r="CS19" s="225">
        <v>476</v>
      </c>
      <c r="CT19" s="225">
        <v>10963</v>
      </c>
      <c r="CU19" s="225">
        <v>1567</v>
      </c>
      <c r="CV19" s="225">
        <v>2439</v>
      </c>
      <c r="CW19" s="225">
        <v>1210024.2749999999</v>
      </c>
      <c r="CX19" s="225">
        <v>333006.91399999999</v>
      </c>
      <c r="CY19" s="225">
        <v>651226.65899999999</v>
      </c>
      <c r="CZ19" s="225">
        <v>95559</v>
      </c>
      <c r="DA19" s="225">
        <v>27</v>
      </c>
      <c r="DB19" s="225">
        <v>16381</v>
      </c>
      <c r="DC19" s="225">
        <v>2448</v>
      </c>
      <c r="DD19" s="225">
        <v>1602</v>
      </c>
      <c r="DE19" s="225">
        <v>180</v>
      </c>
      <c r="DF19" s="225">
        <v>1518</v>
      </c>
      <c r="DG19" s="225">
        <v>18304</v>
      </c>
      <c r="DH19" s="225">
        <v>12036</v>
      </c>
      <c r="DI19" s="225">
        <v>2306</v>
      </c>
      <c r="DJ19" s="225">
        <v>1680</v>
      </c>
      <c r="DK19" s="225">
        <v>279</v>
      </c>
      <c r="DL19" s="225">
        <v>441</v>
      </c>
      <c r="DM19" s="225" t="s">
        <v>608</v>
      </c>
      <c r="DN19" s="225">
        <v>1366</v>
      </c>
      <c r="DO19" s="225" t="s">
        <v>608</v>
      </c>
      <c r="DP19" s="225">
        <v>18705</v>
      </c>
      <c r="DQ19" s="225">
        <v>85</v>
      </c>
      <c r="DR19" s="225">
        <v>8924</v>
      </c>
      <c r="DS19" s="225">
        <v>8679</v>
      </c>
      <c r="DT19" s="225">
        <v>0</v>
      </c>
      <c r="DU19" s="225">
        <v>818</v>
      </c>
      <c r="DV19" s="225">
        <v>88</v>
      </c>
      <c r="DW19" s="225">
        <v>36</v>
      </c>
      <c r="DX19" s="227">
        <v>39.700000000000003</v>
      </c>
      <c r="DY19" s="225">
        <v>32</v>
      </c>
      <c r="DZ19" s="225">
        <v>68</v>
      </c>
      <c r="EA19" s="225">
        <v>936</v>
      </c>
      <c r="EB19" s="225">
        <v>357</v>
      </c>
      <c r="EC19" s="225">
        <v>184</v>
      </c>
      <c r="ED19" s="225">
        <v>2488</v>
      </c>
      <c r="EE19" s="225">
        <v>3194</v>
      </c>
      <c r="EF19" s="227">
        <v>98.8</v>
      </c>
      <c r="EG19" s="227">
        <v>98</v>
      </c>
      <c r="EH19" s="225">
        <v>47</v>
      </c>
      <c r="EI19" s="227">
        <v>8.6999999999999993</v>
      </c>
      <c r="EJ19" s="225">
        <v>99645</v>
      </c>
      <c r="EK19" s="227">
        <v>35.5</v>
      </c>
      <c r="EL19" s="225">
        <v>310808</v>
      </c>
      <c r="EM19" s="230">
        <v>2.7099999999999999E-2</v>
      </c>
      <c r="EN19" s="225">
        <v>526</v>
      </c>
      <c r="EO19" s="225">
        <v>14</v>
      </c>
      <c r="EP19" s="248">
        <v>6721</v>
      </c>
      <c r="EQ19" s="225">
        <v>20</v>
      </c>
      <c r="ER19" s="225">
        <v>1111</v>
      </c>
      <c r="ES19" s="227">
        <v>94.4</v>
      </c>
      <c r="ET19" s="225">
        <v>140693</v>
      </c>
      <c r="EU19" s="225">
        <v>9564</v>
      </c>
      <c r="EV19" s="225">
        <v>224</v>
      </c>
      <c r="EW19" s="225">
        <v>122311</v>
      </c>
      <c r="EX19" s="225">
        <v>108352</v>
      </c>
      <c r="EY19" s="225">
        <v>8498</v>
      </c>
      <c r="EZ19" s="225">
        <v>5461</v>
      </c>
      <c r="FA19" s="225">
        <v>8818</v>
      </c>
      <c r="FB19" s="227">
        <v>13.7</v>
      </c>
      <c r="FC19" s="225">
        <v>218</v>
      </c>
      <c r="FD19" s="227">
        <v>21.3</v>
      </c>
      <c r="FE19" s="225">
        <v>7105</v>
      </c>
      <c r="FF19" s="225">
        <v>76</v>
      </c>
      <c r="FG19" s="225">
        <v>174</v>
      </c>
      <c r="FH19" s="225">
        <v>237</v>
      </c>
      <c r="FI19" s="245">
        <v>35</v>
      </c>
      <c r="FJ19" s="245">
        <v>1078</v>
      </c>
      <c r="FK19" s="230">
        <v>65.72</v>
      </c>
      <c r="FL19" s="227">
        <v>98</v>
      </c>
      <c r="FM19" s="227">
        <v>87.5</v>
      </c>
      <c r="FN19" s="227">
        <v>72</v>
      </c>
      <c r="FO19" s="227">
        <v>32.5</v>
      </c>
      <c r="FP19" s="225">
        <v>139</v>
      </c>
      <c r="FQ19" s="225">
        <v>10</v>
      </c>
      <c r="FR19" s="225">
        <v>59</v>
      </c>
      <c r="FS19" s="225">
        <v>3438</v>
      </c>
      <c r="FT19" s="225">
        <v>10</v>
      </c>
      <c r="FU19" s="225"/>
      <c r="FV19" s="225">
        <v>2488</v>
      </c>
      <c r="FW19" s="225">
        <v>6</v>
      </c>
      <c r="FX19" s="225">
        <v>5366985</v>
      </c>
      <c r="FY19" s="225">
        <v>4040</v>
      </c>
      <c r="FZ19" s="225" t="s">
        <v>608</v>
      </c>
      <c r="GA19" s="225" t="s">
        <v>608</v>
      </c>
      <c r="GB19" s="225">
        <v>17331</v>
      </c>
      <c r="GC19" s="225">
        <v>61</v>
      </c>
      <c r="GD19" s="225">
        <v>3341</v>
      </c>
      <c r="GE19" s="225">
        <v>13929</v>
      </c>
      <c r="GF19" s="225">
        <v>172668</v>
      </c>
      <c r="GG19" s="225">
        <v>555</v>
      </c>
      <c r="GH19" s="225">
        <v>43310</v>
      </c>
      <c r="GI19" s="225">
        <v>128803</v>
      </c>
      <c r="GJ19" s="225">
        <v>954</v>
      </c>
      <c r="GK19" s="225">
        <v>10113</v>
      </c>
      <c r="GL19" s="225">
        <v>2248719</v>
      </c>
      <c r="GM19" s="225">
        <v>2417</v>
      </c>
      <c r="GN19" s="225">
        <v>18598</v>
      </c>
      <c r="GO19" s="225">
        <v>442343</v>
      </c>
      <c r="GP19" s="225">
        <v>679</v>
      </c>
      <c r="GQ19" s="225">
        <v>25317</v>
      </c>
      <c r="GR19" s="224">
        <v>740400.32</v>
      </c>
      <c r="GS19" s="225">
        <v>668</v>
      </c>
      <c r="GT19" s="225" t="s">
        <v>608</v>
      </c>
      <c r="GU19" s="225" t="s">
        <v>608</v>
      </c>
      <c r="GV19" s="249">
        <v>37.409999999999997</v>
      </c>
      <c r="GW19" s="225" t="s">
        <v>608</v>
      </c>
      <c r="GX19" s="225">
        <v>6970</v>
      </c>
      <c r="GY19" s="225">
        <v>3460</v>
      </c>
      <c r="GZ19" s="222">
        <v>287</v>
      </c>
      <c r="HA19" s="225">
        <v>316</v>
      </c>
      <c r="HB19" s="225">
        <v>4023778</v>
      </c>
      <c r="HC19" s="225">
        <v>18835249</v>
      </c>
      <c r="HD19" s="225">
        <v>1999810</v>
      </c>
      <c r="HE19" s="225">
        <v>3032718</v>
      </c>
      <c r="HF19" s="225">
        <v>223276</v>
      </c>
      <c r="HG19" s="225">
        <v>10450</v>
      </c>
      <c r="HH19" s="225">
        <v>10670</v>
      </c>
      <c r="HI19" s="225">
        <v>318250</v>
      </c>
      <c r="HJ19" s="225">
        <v>140200</v>
      </c>
      <c r="HK19" s="220">
        <v>16901</v>
      </c>
      <c r="HL19" s="220">
        <v>1715734</v>
      </c>
      <c r="HM19" s="220">
        <v>645152</v>
      </c>
      <c r="HN19" s="220">
        <v>143</v>
      </c>
      <c r="HO19" s="220">
        <v>36</v>
      </c>
      <c r="HP19" s="220">
        <v>84</v>
      </c>
      <c r="HQ19" s="220">
        <v>25</v>
      </c>
      <c r="HR19" s="220">
        <v>8234</v>
      </c>
      <c r="HS19" s="220">
        <v>238979</v>
      </c>
      <c r="HT19" s="220" t="s">
        <v>608</v>
      </c>
      <c r="HU19" s="225">
        <v>0</v>
      </c>
      <c r="HV19" s="230">
        <v>45.34</v>
      </c>
      <c r="HW19" s="220">
        <v>197744</v>
      </c>
      <c r="HX19" s="247" t="s">
        <v>608</v>
      </c>
      <c r="HY19" s="230">
        <v>4.4000000000000004</v>
      </c>
      <c r="HZ19" s="230">
        <v>4.4000000000000004</v>
      </c>
      <c r="IA19" s="225">
        <v>1551.1</v>
      </c>
      <c r="IB19" s="225">
        <v>1424.7</v>
      </c>
      <c r="IC19" s="225" t="s">
        <v>608</v>
      </c>
      <c r="ID19" s="227">
        <v>67.099999999999994</v>
      </c>
      <c r="IE19" s="227">
        <v>53</v>
      </c>
      <c r="IF19" s="227">
        <v>45.9</v>
      </c>
      <c r="IG19" s="227">
        <v>56.2</v>
      </c>
      <c r="IH19" s="227">
        <v>25.1</v>
      </c>
      <c r="II19" s="144" t="s">
        <v>1081</v>
      </c>
      <c r="IJ19" s="144" t="s">
        <v>1081</v>
      </c>
      <c r="IK19" s="225" t="s">
        <v>608</v>
      </c>
      <c r="IL19" s="142">
        <v>0.83199999999999996</v>
      </c>
      <c r="IM19" s="145">
        <v>90.6</v>
      </c>
      <c r="IN19" s="289">
        <v>7</v>
      </c>
      <c r="IO19" s="153">
        <v>6.3</v>
      </c>
      <c r="IP19" s="143">
        <v>135540022</v>
      </c>
      <c r="IQ19" s="286">
        <v>60</v>
      </c>
      <c r="IR19" s="286">
        <v>41.2</v>
      </c>
      <c r="IS19" s="245" t="s">
        <v>608</v>
      </c>
      <c r="IT19" s="245" t="s">
        <v>608</v>
      </c>
      <c r="IU19" s="286">
        <v>35.5</v>
      </c>
      <c r="IV19" s="144" t="s">
        <v>1081</v>
      </c>
      <c r="IW19" s="143">
        <v>2362</v>
      </c>
      <c r="IX19" s="144" t="s">
        <v>1081</v>
      </c>
      <c r="IY19" s="286">
        <v>25.8</v>
      </c>
      <c r="IZ19" s="276">
        <v>74855</v>
      </c>
      <c r="JA19" s="276">
        <v>781</v>
      </c>
      <c r="JB19" s="276">
        <v>1197</v>
      </c>
      <c r="JC19" s="276">
        <v>5665</v>
      </c>
      <c r="JD19" s="276">
        <v>7084</v>
      </c>
      <c r="JE19" s="276">
        <v>7849</v>
      </c>
      <c r="JF19" s="276">
        <v>9553</v>
      </c>
      <c r="JG19" s="276">
        <v>8807</v>
      </c>
      <c r="JH19" s="276">
        <v>8318</v>
      </c>
      <c r="JI19" s="276">
        <v>7525</v>
      </c>
      <c r="JJ19" s="276">
        <v>7947</v>
      </c>
      <c r="JK19" s="276">
        <v>6651</v>
      </c>
      <c r="JL19" s="276">
        <v>3251</v>
      </c>
      <c r="JM19" s="276">
        <v>1528</v>
      </c>
      <c r="JN19" s="276">
        <v>846</v>
      </c>
      <c r="JO19" s="276">
        <v>434</v>
      </c>
      <c r="JP19" s="276">
        <v>160</v>
      </c>
      <c r="JQ19" s="276">
        <v>8480</v>
      </c>
      <c r="JR19" s="276">
        <v>7988</v>
      </c>
      <c r="JS19" s="276">
        <v>9275</v>
      </c>
      <c r="JT19" s="276">
        <v>11480</v>
      </c>
      <c r="JU19" s="276">
        <v>13857</v>
      </c>
      <c r="JV19" s="276">
        <v>12053</v>
      </c>
      <c r="JW19" s="276">
        <v>10910</v>
      </c>
      <c r="JX19" s="276">
        <v>10366</v>
      </c>
      <c r="JY19" s="276">
        <v>12353</v>
      </c>
      <c r="JZ19" s="276">
        <v>14636</v>
      </c>
      <c r="KA19" s="276">
        <v>12228</v>
      </c>
      <c r="KB19" s="276">
        <v>10098</v>
      </c>
      <c r="KC19" s="276">
        <v>9071</v>
      </c>
      <c r="KD19" s="276">
        <v>7438</v>
      </c>
      <c r="KE19" s="276">
        <v>7842</v>
      </c>
    </row>
    <row r="20" spans="1:291" ht="12">
      <c r="A20" s="3">
        <v>112011</v>
      </c>
      <c r="B20" s="2" t="s">
        <v>913</v>
      </c>
      <c r="C20" s="147">
        <v>109.13</v>
      </c>
      <c r="D20" s="144">
        <v>349388</v>
      </c>
      <c r="E20" s="146">
        <v>13</v>
      </c>
      <c r="F20" s="146">
        <v>62.5</v>
      </c>
      <c r="G20" s="146">
        <v>24.5</v>
      </c>
      <c r="H20" s="220">
        <v>18064</v>
      </c>
      <c r="I20" s="220">
        <v>36224</v>
      </c>
      <c r="J20" s="220">
        <v>54960</v>
      </c>
      <c r="K20" s="225">
        <v>35210</v>
      </c>
      <c r="L20" s="220">
        <v>150395</v>
      </c>
      <c r="M20" s="220">
        <v>5485</v>
      </c>
      <c r="N20" s="220">
        <v>14761</v>
      </c>
      <c r="O20" s="220">
        <v>13836</v>
      </c>
      <c r="P20" s="223">
        <v>349920</v>
      </c>
      <c r="Q20" s="220">
        <v>342670</v>
      </c>
      <c r="R20" s="220">
        <v>332876</v>
      </c>
      <c r="S20" s="225">
        <v>876725</v>
      </c>
      <c r="T20" s="225">
        <v>1845426</v>
      </c>
      <c r="U20" s="225">
        <v>517283</v>
      </c>
      <c r="V20" s="225">
        <v>836315</v>
      </c>
      <c r="W20" s="225">
        <v>54</v>
      </c>
      <c r="X20" s="225">
        <v>42</v>
      </c>
      <c r="Y20" s="225" t="s">
        <v>608</v>
      </c>
      <c r="Z20" s="225">
        <v>108375</v>
      </c>
      <c r="AA20" s="147">
        <v>2829.49</v>
      </c>
      <c r="AB20" s="230">
        <v>855.74</v>
      </c>
      <c r="AC20" s="225">
        <v>1261</v>
      </c>
      <c r="AD20" s="225">
        <v>471732</v>
      </c>
      <c r="AE20" s="225">
        <v>0</v>
      </c>
      <c r="AF20" s="225">
        <v>34</v>
      </c>
      <c r="AG20" s="225">
        <v>6400</v>
      </c>
      <c r="AH20" s="225">
        <v>32</v>
      </c>
      <c r="AI20" s="225">
        <v>17690</v>
      </c>
      <c r="AJ20" s="225">
        <v>854</v>
      </c>
      <c r="AK20" s="225">
        <v>50</v>
      </c>
      <c r="AL20" s="225">
        <v>22</v>
      </c>
      <c r="AM20" s="225">
        <v>8556</v>
      </c>
      <c r="AN20" s="225">
        <v>550</v>
      </c>
      <c r="AO20" s="225">
        <v>1</v>
      </c>
      <c r="AP20" s="225">
        <v>218</v>
      </c>
      <c r="AQ20" s="225">
        <v>22</v>
      </c>
      <c r="AR20" s="225">
        <v>36</v>
      </c>
      <c r="AS20" s="227">
        <v>100</v>
      </c>
      <c r="AT20" s="227">
        <v>86.9</v>
      </c>
      <c r="AU20" s="227">
        <v>103</v>
      </c>
      <c r="AV20" s="225">
        <v>10</v>
      </c>
      <c r="AW20" s="225">
        <v>10</v>
      </c>
      <c r="AX20" s="225">
        <v>4</v>
      </c>
      <c r="AY20" s="225">
        <v>4</v>
      </c>
      <c r="AZ20" s="225">
        <v>4</v>
      </c>
      <c r="BA20" s="225">
        <v>10</v>
      </c>
      <c r="BB20" s="225">
        <v>4</v>
      </c>
      <c r="BC20" s="225">
        <v>3</v>
      </c>
      <c r="BD20" s="225">
        <v>12022</v>
      </c>
      <c r="BE20" s="225">
        <v>1</v>
      </c>
      <c r="BF20" s="225">
        <v>51000</v>
      </c>
      <c r="BG20" s="225">
        <v>1</v>
      </c>
      <c r="BH20" s="225">
        <v>16000</v>
      </c>
      <c r="BI20" s="225">
        <v>2</v>
      </c>
      <c r="BJ20" s="225">
        <v>1770.05</v>
      </c>
      <c r="BK20" s="227">
        <v>37.799999999999997</v>
      </c>
      <c r="BL20" s="225" t="s">
        <v>608</v>
      </c>
      <c r="BM20" s="225">
        <v>4</v>
      </c>
      <c r="BN20" s="225" t="s">
        <v>608</v>
      </c>
      <c r="BO20" s="225">
        <v>13904</v>
      </c>
      <c r="BP20" s="144" t="s">
        <v>1081</v>
      </c>
      <c r="BQ20" s="230">
        <v>0.66</v>
      </c>
      <c r="BR20" s="227">
        <v>25.5</v>
      </c>
      <c r="BS20" s="230">
        <v>5.77</v>
      </c>
      <c r="BT20" s="227">
        <v>63.49</v>
      </c>
      <c r="BU20" s="225">
        <v>26</v>
      </c>
      <c r="BV20" s="225">
        <v>4355</v>
      </c>
      <c r="BW20" s="225">
        <v>190</v>
      </c>
      <c r="BX20" s="225">
        <v>862</v>
      </c>
      <c r="BY20" s="225">
        <v>2971</v>
      </c>
      <c r="BZ20" s="225">
        <v>887</v>
      </c>
      <c r="CA20" s="225">
        <v>241</v>
      </c>
      <c r="CB20" s="225">
        <v>567</v>
      </c>
      <c r="CC20" s="241">
        <v>1.29</v>
      </c>
      <c r="CD20" s="225">
        <v>0</v>
      </c>
      <c r="CE20" s="225">
        <v>1</v>
      </c>
      <c r="CF20" s="225">
        <v>4</v>
      </c>
      <c r="CG20" s="225">
        <v>2</v>
      </c>
      <c r="CH20" s="225">
        <v>1</v>
      </c>
      <c r="CI20" s="225">
        <v>100</v>
      </c>
      <c r="CJ20" s="225">
        <v>12</v>
      </c>
      <c r="CK20" s="225">
        <v>978</v>
      </c>
      <c r="CL20" s="225">
        <v>7</v>
      </c>
      <c r="CM20" s="225">
        <v>600</v>
      </c>
      <c r="CN20" s="225">
        <v>14</v>
      </c>
      <c r="CO20" s="225">
        <v>258</v>
      </c>
      <c r="CP20" s="225">
        <v>5</v>
      </c>
      <c r="CQ20" s="225">
        <v>67</v>
      </c>
      <c r="CR20" s="225">
        <v>4</v>
      </c>
      <c r="CS20" s="225">
        <v>100</v>
      </c>
      <c r="CT20" s="225">
        <v>7662</v>
      </c>
      <c r="CU20" s="225">
        <v>489</v>
      </c>
      <c r="CV20" s="225">
        <v>1843</v>
      </c>
      <c r="CW20" s="225">
        <v>795304.76800000004</v>
      </c>
      <c r="CX20" s="225">
        <v>105916.36500000001</v>
      </c>
      <c r="CY20" s="225">
        <v>487421.92599999998</v>
      </c>
      <c r="CZ20" s="225">
        <v>85808</v>
      </c>
      <c r="DA20" s="225">
        <v>9</v>
      </c>
      <c r="DB20" s="225">
        <v>12207</v>
      </c>
      <c r="DC20" s="225">
        <v>1622</v>
      </c>
      <c r="DD20" s="225">
        <v>1200</v>
      </c>
      <c r="DE20" s="225">
        <v>225</v>
      </c>
      <c r="DF20" s="225">
        <v>2675</v>
      </c>
      <c r="DG20" s="225">
        <v>8057</v>
      </c>
      <c r="DH20" s="225">
        <v>10093</v>
      </c>
      <c r="DI20" s="225">
        <v>2168</v>
      </c>
      <c r="DJ20" s="225">
        <v>2020</v>
      </c>
      <c r="DK20" s="225">
        <v>143</v>
      </c>
      <c r="DL20" s="225">
        <v>310</v>
      </c>
      <c r="DM20" s="225">
        <v>0</v>
      </c>
      <c r="DN20" s="225">
        <v>1043</v>
      </c>
      <c r="DO20" s="225">
        <v>35</v>
      </c>
      <c r="DP20" s="225">
        <v>16134</v>
      </c>
      <c r="DQ20" s="225">
        <v>46</v>
      </c>
      <c r="DR20" s="225">
        <v>3776</v>
      </c>
      <c r="DS20" s="225">
        <v>3789</v>
      </c>
      <c r="DT20" s="225">
        <v>74</v>
      </c>
      <c r="DU20" s="225">
        <v>646</v>
      </c>
      <c r="DV20" s="225">
        <v>44</v>
      </c>
      <c r="DW20" s="225">
        <v>46</v>
      </c>
      <c r="DX20" s="227">
        <v>40.299999999999997</v>
      </c>
      <c r="DY20" s="225">
        <v>27</v>
      </c>
      <c r="DZ20" s="225">
        <v>91</v>
      </c>
      <c r="EA20" s="225">
        <v>1598</v>
      </c>
      <c r="EB20" s="225">
        <v>603</v>
      </c>
      <c r="EC20" s="225">
        <v>81</v>
      </c>
      <c r="ED20" s="225">
        <v>2094</v>
      </c>
      <c r="EE20" s="225">
        <v>2885</v>
      </c>
      <c r="EF20" s="227">
        <v>96.4</v>
      </c>
      <c r="EG20" s="227">
        <v>93.4</v>
      </c>
      <c r="EH20" s="225">
        <v>301</v>
      </c>
      <c r="EI20" s="227">
        <v>13.1</v>
      </c>
      <c r="EJ20" s="225">
        <v>96438</v>
      </c>
      <c r="EK20" s="227">
        <v>39.799999999999997</v>
      </c>
      <c r="EL20" s="225">
        <v>318582</v>
      </c>
      <c r="EM20" s="230">
        <v>3.11</v>
      </c>
      <c r="EN20" s="225">
        <v>369</v>
      </c>
      <c r="EO20" s="225">
        <v>64</v>
      </c>
      <c r="EP20" s="248">
        <v>4348</v>
      </c>
      <c r="EQ20" s="225">
        <v>62</v>
      </c>
      <c r="ER20" s="225">
        <v>1010</v>
      </c>
      <c r="ES20" s="227">
        <v>100</v>
      </c>
      <c r="ET20" s="225">
        <v>114230</v>
      </c>
      <c r="EU20" s="225">
        <v>5471</v>
      </c>
      <c r="EV20" s="225">
        <v>0</v>
      </c>
      <c r="EW20" s="225">
        <v>100834</v>
      </c>
      <c r="EX20" s="225">
        <v>84411</v>
      </c>
      <c r="EY20" s="225">
        <v>13067</v>
      </c>
      <c r="EZ20" s="225">
        <v>3356</v>
      </c>
      <c r="FA20" s="225">
        <v>7925</v>
      </c>
      <c r="FB20" s="227">
        <v>25</v>
      </c>
      <c r="FC20" s="225">
        <v>303</v>
      </c>
      <c r="FD20" s="227">
        <v>4.66</v>
      </c>
      <c r="FE20" s="225">
        <v>3064</v>
      </c>
      <c r="FF20" s="225">
        <v>8</v>
      </c>
      <c r="FG20" s="225">
        <v>29</v>
      </c>
      <c r="FH20" s="225">
        <v>111</v>
      </c>
      <c r="FI20" s="245">
        <v>12</v>
      </c>
      <c r="FJ20" s="245">
        <v>346</v>
      </c>
      <c r="FK20" s="230">
        <v>69.44</v>
      </c>
      <c r="FL20" s="227">
        <v>99.9</v>
      </c>
      <c r="FM20" s="227">
        <v>94.17</v>
      </c>
      <c r="FN20" s="227">
        <v>85.3</v>
      </c>
      <c r="FO20" s="227">
        <v>34</v>
      </c>
      <c r="FP20" s="225">
        <v>132</v>
      </c>
      <c r="FQ20" s="225">
        <v>8</v>
      </c>
      <c r="FR20" s="225">
        <v>66</v>
      </c>
      <c r="FS20" s="225">
        <v>1637</v>
      </c>
      <c r="FT20" s="225">
        <v>4</v>
      </c>
      <c r="FU20" s="225">
        <v>3870</v>
      </c>
      <c r="FV20" s="225">
        <v>1018</v>
      </c>
      <c r="FW20" s="225">
        <v>4</v>
      </c>
      <c r="FX20" s="225">
        <v>6579000</v>
      </c>
      <c r="FY20" s="225">
        <v>1131</v>
      </c>
      <c r="FZ20" s="225" t="s">
        <v>608</v>
      </c>
      <c r="GA20" s="225" t="s">
        <v>608</v>
      </c>
      <c r="GB20" s="225">
        <v>11097</v>
      </c>
      <c r="GC20" s="225">
        <v>19</v>
      </c>
      <c r="GD20" s="225">
        <v>2202</v>
      </c>
      <c r="GE20" s="225">
        <v>8876</v>
      </c>
      <c r="GF20" s="225">
        <v>136202</v>
      </c>
      <c r="GG20" s="225">
        <v>224</v>
      </c>
      <c r="GH20" s="225">
        <v>31883</v>
      </c>
      <c r="GI20" s="225">
        <v>104095</v>
      </c>
      <c r="GJ20" s="225">
        <v>448</v>
      </c>
      <c r="GK20" s="225">
        <v>5069</v>
      </c>
      <c r="GL20" s="225">
        <v>337898</v>
      </c>
      <c r="GM20" s="225">
        <v>1402</v>
      </c>
      <c r="GN20" s="225">
        <v>13582</v>
      </c>
      <c r="GO20" s="225">
        <v>301618</v>
      </c>
      <c r="GP20" s="225">
        <v>472</v>
      </c>
      <c r="GQ20" s="225">
        <v>22826</v>
      </c>
      <c r="GR20" s="224">
        <v>974176.56</v>
      </c>
      <c r="GS20" s="225">
        <v>459</v>
      </c>
      <c r="GT20" s="225">
        <v>14130</v>
      </c>
      <c r="GU20" s="225">
        <v>550042</v>
      </c>
      <c r="GV20" s="230">
        <v>38.57</v>
      </c>
      <c r="GW20" s="225">
        <v>0</v>
      </c>
      <c r="GX20" s="225">
        <v>2943</v>
      </c>
      <c r="GY20" s="225">
        <v>1954</v>
      </c>
      <c r="GZ20" s="222">
        <v>150</v>
      </c>
      <c r="HA20" s="225">
        <v>10</v>
      </c>
      <c r="HB20" s="225">
        <v>1588112</v>
      </c>
      <c r="HC20" s="225">
        <v>8095614</v>
      </c>
      <c r="HD20" s="225">
        <v>707256</v>
      </c>
      <c r="HE20" s="225">
        <v>1192398</v>
      </c>
      <c r="HF20" s="225">
        <v>199461</v>
      </c>
      <c r="HG20" s="225">
        <v>7830</v>
      </c>
      <c r="HH20" s="225">
        <v>18300</v>
      </c>
      <c r="HI20" s="225">
        <v>110760</v>
      </c>
      <c r="HJ20" s="225">
        <v>48891</v>
      </c>
      <c r="HK20" s="220">
        <v>76263</v>
      </c>
      <c r="HL20" s="220">
        <v>9492906</v>
      </c>
      <c r="HM20" s="220">
        <v>351958</v>
      </c>
      <c r="HN20" s="220">
        <v>141</v>
      </c>
      <c r="HO20" s="220">
        <v>12</v>
      </c>
      <c r="HP20" s="220">
        <v>126</v>
      </c>
      <c r="HQ20" s="220">
        <v>6</v>
      </c>
      <c r="HR20" s="220">
        <v>0</v>
      </c>
      <c r="HS20" s="220">
        <v>153879</v>
      </c>
      <c r="HT20" s="220">
        <v>22171</v>
      </c>
      <c r="HU20" s="220">
        <v>2992</v>
      </c>
      <c r="HV20" s="230">
        <v>33.56</v>
      </c>
      <c r="HW20" s="220">
        <v>273750</v>
      </c>
      <c r="HX20" s="242">
        <v>-18.100000000000001</v>
      </c>
      <c r="HY20" s="230">
        <v>0</v>
      </c>
      <c r="HZ20" s="230">
        <v>2</v>
      </c>
      <c r="IA20" s="225">
        <v>537.6</v>
      </c>
      <c r="IB20" s="225">
        <v>537.6</v>
      </c>
      <c r="IC20" s="225">
        <v>74053</v>
      </c>
      <c r="ID20" s="227">
        <v>75</v>
      </c>
      <c r="IE20" s="227">
        <v>54</v>
      </c>
      <c r="IF20" s="227">
        <v>49.3</v>
      </c>
      <c r="IG20" s="227">
        <v>61.6</v>
      </c>
      <c r="IH20" s="227">
        <v>19.7</v>
      </c>
      <c r="II20" s="144" t="s">
        <v>1081</v>
      </c>
      <c r="IJ20" s="144" t="s">
        <v>1081</v>
      </c>
      <c r="IK20" s="225">
        <v>77</v>
      </c>
      <c r="IL20" s="154">
        <v>0.95499999999999996</v>
      </c>
      <c r="IM20" s="153">
        <v>94.2</v>
      </c>
      <c r="IN20" s="285">
        <v>6.7</v>
      </c>
      <c r="IO20" s="153">
        <v>8.4</v>
      </c>
      <c r="IP20" s="143">
        <v>97578906</v>
      </c>
      <c r="IQ20" s="286">
        <v>60.4</v>
      </c>
      <c r="IR20" s="286">
        <v>49.4</v>
      </c>
      <c r="IS20" s="245" t="s">
        <v>608</v>
      </c>
      <c r="IT20" s="245" t="s">
        <v>608</v>
      </c>
      <c r="IU20" s="286">
        <v>68.900000000000006</v>
      </c>
      <c r="IV20" s="144" t="s">
        <v>1081</v>
      </c>
      <c r="IW20" s="143">
        <v>2266</v>
      </c>
      <c r="IX20" s="144" t="s">
        <v>1081</v>
      </c>
      <c r="IY20" s="286">
        <v>29.7</v>
      </c>
      <c r="IZ20" s="276">
        <v>76298</v>
      </c>
      <c r="JA20" s="276">
        <v>1993</v>
      </c>
      <c r="JB20" s="276">
        <v>1275</v>
      </c>
      <c r="JC20" s="276">
        <v>5732</v>
      </c>
      <c r="JD20" s="276">
        <v>7069</v>
      </c>
      <c r="JE20" s="276">
        <v>7038</v>
      </c>
      <c r="JF20" s="276">
        <v>8299</v>
      </c>
      <c r="JG20" s="276">
        <v>7736</v>
      </c>
      <c r="JH20" s="276">
        <v>7068</v>
      </c>
      <c r="JI20" s="276">
        <v>6219</v>
      </c>
      <c r="JJ20" s="276">
        <v>6771</v>
      </c>
      <c r="JK20" s="276">
        <v>6545</v>
      </c>
      <c r="JL20" s="276">
        <v>3343</v>
      </c>
      <c r="JM20" s="276">
        <v>1431</v>
      </c>
      <c r="JN20" s="276">
        <v>622</v>
      </c>
      <c r="JO20" s="276">
        <v>320</v>
      </c>
      <c r="JP20" s="276">
        <v>139</v>
      </c>
      <c r="JQ20" s="276">
        <v>8006</v>
      </c>
      <c r="JR20" s="276">
        <v>8533</v>
      </c>
      <c r="JS20" s="276">
        <v>9119</v>
      </c>
      <c r="JT20" s="276">
        <v>10646</v>
      </c>
      <c r="JU20" s="276">
        <v>12702</v>
      </c>
      <c r="JV20" s="276">
        <v>11151</v>
      </c>
      <c r="JW20" s="276">
        <v>9611</v>
      </c>
      <c r="JX20" s="276">
        <v>8761</v>
      </c>
      <c r="JY20" s="276">
        <v>10745</v>
      </c>
      <c r="JZ20" s="276">
        <v>13589</v>
      </c>
      <c r="KA20" s="276">
        <v>11038</v>
      </c>
      <c r="KB20" s="276">
        <v>7874</v>
      </c>
      <c r="KC20" s="276">
        <v>5530</v>
      </c>
      <c r="KD20" s="276">
        <v>3922</v>
      </c>
      <c r="KE20" s="276">
        <v>4099</v>
      </c>
    </row>
    <row r="21" spans="1:291" ht="12">
      <c r="A21" s="3">
        <v>112038</v>
      </c>
      <c r="B21" s="2" t="s">
        <v>1004</v>
      </c>
      <c r="C21" s="147" t="s">
        <v>616</v>
      </c>
      <c r="D21" s="147" t="s">
        <v>616</v>
      </c>
      <c r="E21" s="147" t="s">
        <v>616</v>
      </c>
      <c r="F21" s="147" t="s">
        <v>616</v>
      </c>
      <c r="G21" s="147" t="s">
        <v>616</v>
      </c>
      <c r="H21" s="147" t="s">
        <v>616</v>
      </c>
      <c r="I21" s="147" t="s">
        <v>616</v>
      </c>
      <c r="J21" s="147" t="s">
        <v>616</v>
      </c>
      <c r="K21" s="147" t="s">
        <v>616</v>
      </c>
      <c r="L21" s="147" t="s">
        <v>616</v>
      </c>
      <c r="M21" s="147" t="s">
        <v>616</v>
      </c>
      <c r="N21" s="147" t="s">
        <v>616</v>
      </c>
      <c r="O21" s="147" t="s">
        <v>616</v>
      </c>
      <c r="P21" s="147" t="s">
        <v>616</v>
      </c>
      <c r="Q21" s="147" t="s">
        <v>616</v>
      </c>
      <c r="R21" s="147" t="s">
        <v>616</v>
      </c>
      <c r="S21" s="147" t="s">
        <v>616</v>
      </c>
      <c r="T21" s="147" t="s">
        <v>616</v>
      </c>
      <c r="U21" s="147" t="s">
        <v>616</v>
      </c>
      <c r="V21" s="147" t="s">
        <v>616</v>
      </c>
      <c r="W21" s="147" t="s">
        <v>616</v>
      </c>
      <c r="X21" s="147" t="s">
        <v>616</v>
      </c>
      <c r="Y21" s="147" t="s">
        <v>616</v>
      </c>
      <c r="Z21" s="147" t="s">
        <v>616</v>
      </c>
      <c r="AA21" s="147" t="s">
        <v>616</v>
      </c>
      <c r="AB21" s="147" t="s">
        <v>616</v>
      </c>
      <c r="AC21" s="147" t="s">
        <v>616</v>
      </c>
      <c r="AD21" s="147" t="s">
        <v>616</v>
      </c>
      <c r="AE21" s="147" t="s">
        <v>616</v>
      </c>
      <c r="AF21" s="147" t="s">
        <v>616</v>
      </c>
      <c r="AG21" s="147" t="s">
        <v>616</v>
      </c>
      <c r="AH21" s="147" t="s">
        <v>616</v>
      </c>
      <c r="AI21" s="147" t="s">
        <v>616</v>
      </c>
      <c r="AJ21" s="147" t="s">
        <v>616</v>
      </c>
      <c r="AK21" s="147" t="s">
        <v>616</v>
      </c>
      <c r="AL21" s="147" t="s">
        <v>616</v>
      </c>
      <c r="AM21" s="147" t="s">
        <v>616</v>
      </c>
      <c r="AN21" s="147" t="s">
        <v>616</v>
      </c>
      <c r="AO21" s="147" t="s">
        <v>616</v>
      </c>
      <c r="AP21" s="147" t="s">
        <v>616</v>
      </c>
      <c r="AQ21" s="147" t="s">
        <v>616</v>
      </c>
      <c r="AR21" s="147" t="s">
        <v>616</v>
      </c>
      <c r="AS21" s="147" t="s">
        <v>616</v>
      </c>
      <c r="AT21" s="147" t="s">
        <v>616</v>
      </c>
      <c r="AU21" s="147" t="s">
        <v>616</v>
      </c>
      <c r="AV21" s="147" t="s">
        <v>616</v>
      </c>
      <c r="AW21" s="147" t="s">
        <v>616</v>
      </c>
      <c r="AX21" s="147" t="s">
        <v>616</v>
      </c>
      <c r="AY21" s="147" t="s">
        <v>616</v>
      </c>
      <c r="AZ21" s="147" t="s">
        <v>616</v>
      </c>
      <c r="BA21" s="147" t="s">
        <v>616</v>
      </c>
      <c r="BB21" s="147" t="s">
        <v>616</v>
      </c>
      <c r="BC21" s="147" t="s">
        <v>616</v>
      </c>
      <c r="BD21" s="147" t="s">
        <v>616</v>
      </c>
      <c r="BE21" s="147" t="s">
        <v>616</v>
      </c>
      <c r="BF21" s="147" t="s">
        <v>616</v>
      </c>
      <c r="BG21" s="147" t="s">
        <v>616</v>
      </c>
      <c r="BH21" s="147" t="s">
        <v>616</v>
      </c>
      <c r="BI21" s="147" t="s">
        <v>616</v>
      </c>
      <c r="BJ21" s="147" t="s">
        <v>616</v>
      </c>
      <c r="BK21" s="147" t="s">
        <v>616</v>
      </c>
      <c r="BL21" s="147" t="s">
        <v>616</v>
      </c>
      <c r="BM21" s="147" t="s">
        <v>616</v>
      </c>
      <c r="BN21" s="147" t="s">
        <v>616</v>
      </c>
      <c r="BO21" s="147" t="s">
        <v>616</v>
      </c>
      <c r="BP21" s="144" t="s">
        <v>1081</v>
      </c>
      <c r="BQ21" s="147" t="s">
        <v>616</v>
      </c>
      <c r="BR21" s="147" t="s">
        <v>616</v>
      </c>
      <c r="BS21" s="147" t="s">
        <v>616</v>
      </c>
      <c r="BT21" s="147" t="s">
        <v>616</v>
      </c>
      <c r="BU21" s="147" t="s">
        <v>616</v>
      </c>
      <c r="BV21" s="147" t="s">
        <v>616</v>
      </c>
      <c r="BW21" s="147" t="s">
        <v>616</v>
      </c>
      <c r="BX21" s="147" t="s">
        <v>616</v>
      </c>
      <c r="BY21" s="147" t="s">
        <v>616</v>
      </c>
      <c r="BZ21" s="147" t="s">
        <v>616</v>
      </c>
      <c r="CA21" s="147" t="s">
        <v>616</v>
      </c>
      <c r="CB21" s="147" t="s">
        <v>616</v>
      </c>
      <c r="CC21" s="147" t="s">
        <v>616</v>
      </c>
      <c r="CD21" s="147" t="s">
        <v>616</v>
      </c>
      <c r="CE21" s="147" t="s">
        <v>616</v>
      </c>
      <c r="CF21" s="147" t="s">
        <v>616</v>
      </c>
      <c r="CG21" s="147" t="s">
        <v>616</v>
      </c>
      <c r="CH21" s="147" t="s">
        <v>616</v>
      </c>
      <c r="CI21" s="147" t="s">
        <v>616</v>
      </c>
      <c r="CJ21" s="147" t="s">
        <v>616</v>
      </c>
      <c r="CK21" s="147" t="s">
        <v>616</v>
      </c>
      <c r="CL21" s="147" t="s">
        <v>616</v>
      </c>
      <c r="CM21" s="147" t="s">
        <v>616</v>
      </c>
      <c r="CN21" s="147" t="s">
        <v>616</v>
      </c>
      <c r="CO21" s="147" t="s">
        <v>616</v>
      </c>
      <c r="CP21" s="147" t="s">
        <v>616</v>
      </c>
      <c r="CQ21" s="147" t="s">
        <v>616</v>
      </c>
      <c r="CR21" s="147" t="s">
        <v>616</v>
      </c>
      <c r="CS21" s="147" t="s">
        <v>616</v>
      </c>
      <c r="CT21" s="147" t="s">
        <v>616</v>
      </c>
      <c r="CU21" s="147" t="s">
        <v>616</v>
      </c>
      <c r="CV21" s="147" t="s">
        <v>616</v>
      </c>
      <c r="CW21" s="147" t="s">
        <v>616</v>
      </c>
      <c r="CX21" s="147" t="s">
        <v>616</v>
      </c>
      <c r="CY21" s="147" t="s">
        <v>616</v>
      </c>
      <c r="CZ21" s="147" t="s">
        <v>616</v>
      </c>
      <c r="DA21" s="147" t="s">
        <v>616</v>
      </c>
      <c r="DB21" s="147" t="s">
        <v>616</v>
      </c>
      <c r="DC21" s="147" t="s">
        <v>616</v>
      </c>
      <c r="DD21" s="147" t="s">
        <v>616</v>
      </c>
      <c r="DE21" s="147" t="s">
        <v>616</v>
      </c>
      <c r="DF21" s="147" t="s">
        <v>616</v>
      </c>
      <c r="DG21" s="147" t="s">
        <v>616</v>
      </c>
      <c r="DH21" s="147" t="s">
        <v>616</v>
      </c>
      <c r="DI21" s="147" t="s">
        <v>616</v>
      </c>
      <c r="DJ21" s="147" t="s">
        <v>616</v>
      </c>
      <c r="DK21" s="147" t="s">
        <v>616</v>
      </c>
      <c r="DL21" s="147" t="s">
        <v>616</v>
      </c>
      <c r="DM21" s="147" t="s">
        <v>616</v>
      </c>
      <c r="DN21" s="147" t="s">
        <v>616</v>
      </c>
      <c r="DO21" s="147" t="s">
        <v>616</v>
      </c>
      <c r="DP21" s="147" t="s">
        <v>616</v>
      </c>
      <c r="DQ21" s="147" t="s">
        <v>616</v>
      </c>
      <c r="DR21" s="147" t="s">
        <v>616</v>
      </c>
      <c r="DS21" s="147" t="s">
        <v>616</v>
      </c>
      <c r="DT21" s="147" t="s">
        <v>616</v>
      </c>
      <c r="DU21" s="147" t="s">
        <v>616</v>
      </c>
      <c r="DV21" s="147" t="s">
        <v>616</v>
      </c>
      <c r="DW21" s="147" t="s">
        <v>616</v>
      </c>
      <c r="DX21" s="147" t="s">
        <v>616</v>
      </c>
      <c r="DY21" s="147" t="s">
        <v>616</v>
      </c>
      <c r="DZ21" s="147" t="s">
        <v>616</v>
      </c>
      <c r="EA21" s="147" t="s">
        <v>616</v>
      </c>
      <c r="EB21" s="147" t="s">
        <v>616</v>
      </c>
      <c r="EC21" s="147" t="s">
        <v>616</v>
      </c>
      <c r="ED21" s="147" t="s">
        <v>616</v>
      </c>
      <c r="EE21" s="147" t="s">
        <v>616</v>
      </c>
      <c r="EF21" s="147" t="s">
        <v>616</v>
      </c>
      <c r="EG21" s="147" t="s">
        <v>616</v>
      </c>
      <c r="EH21" s="147" t="s">
        <v>616</v>
      </c>
      <c r="EI21" s="147" t="s">
        <v>616</v>
      </c>
      <c r="EJ21" s="147" t="s">
        <v>616</v>
      </c>
      <c r="EK21" s="147" t="s">
        <v>616</v>
      </c>
      <c r="EL21" s="147" t="s">
        <v>616</v>
      </c>
      <c r="EM21" s="147" t="s">
        <v>616</v>
      </c>
      <c r="EN21" s="147" t="s">
        <v>616</v>
      </c>
      <c r="EO21" s="147" t="s">
        <v>616</v>
      </c>
      <c r="EP21" s="147" t="s">
        <v>616</v>
      </c>
      <c r="EQ21" s="147" t="s">
        <v>616</v>
      </c>
      <c r="ER21" s="147" t="s">
        <v>616</v>
      </c>
      <c r="ES21" s="147" t="s">
        <v>616</v>
      </c>
      <c r="ET21" s="147" t="s">
        <v>616</v>
      </c>
      <c r="EU21" s="147" t="s">
        <v>616</v>
      </c>
      <c r="EV21" s="147" t="s">
        <v>616</v>
      </c>
      <c r="EW21" s="147" t="s">
        <v>616</v>
      </c>
      <c r="EX21" s="147" t="s">
        <v>616</v>
      </c>
      <c r="EY21" s="147" t="s">
        <v>616</v>
      </c>
      <c r="EZ21" s="147" t="s">
        <v>616</v>
      </c>
      <c r="FA21" s="147" t="s">
        <v>616</v>
      </c>
      <c r="FB21" s="147" t="s">
        <v>616</v>
      </c>
      <c r="FC21" s="147" t="s">
        <v>616</v>
      </c>
      <c r="FD21" s="147" t="s">
        <v>616</v>
      </c>
      <c r="FE21" s="147" t="s">
        <v>616</v>
      </c>
      <c r="FF21" s="147" t="s">
        <v>616</v>
      </c>
      <c r="FG21" s="147" t="s">
        <v>616</v>
      </c>
      <c r="FH21" s="147" t="s">
        <v>616</v>
      </c>
      <c r="FI21" s="147" t="s">
        <v>616</v>
      </c>
      <c r="FJ21" s="147" t="s">
        <v>616</v>
      </c>
      <c r="FK21" s="147" t="s">
        <v>616</v>
      </c>
      <c r="FL21" s="147" t="s">
        <v>616</v>
      </c>
      <c r="FM21" s="147" t="s">
        <v>616</v>
      </c>
      <c r="FN21" s="147" t="s">
        <v>616</v>
      </c>
      <c r="FO21" s="147" t="s">
        <v>616</v>
      </c>
      <c r="FP21" s="147" t="s">
        <v>616</v>
      </c>
      <c r="FQ21" s="147" t="s">
        <v>616</v>
      </c>
      <c r="FR21" s="147" t="s">
        <v>616</v>
      </c>
      <c r="FS21" s="147" t="s">
        <v>616</v>
      </c>
      <c r="FT21" s="147" t="s">
        <v>616</v>
      </c>
      <c r="FU21" s="147" t="s">
        <v>616</v>
      </c>
      <c r="FV21" s="147" t="s">
        <v>616</v>
      </c>
      <c r="FW21" s="147" t="s">
        <v>616</v>
      </c>
      <c r="FX21" s="147" t="s">
        <v>616</v>
      </c>
      <c r="FY21" s="147" t="s">
        <v>616</v>
      </c>
      <c r="FZ21" s="147" t="s">
        <v>616</v>
      </c>
      <c r="GA21" s="147" t="s">
        <v>616</v>
      </c>
      <c r="GB21" s="147" t="s">
        <v>616</v>
      </c>
      <c r="GC21" s="147" t="s">
        <v>616</v>
      </c>
      <c r="GD21" s="147" t="s">
        <v>616</v>
      </c>
      <c r="GE21" s="147" t="s">
        <v>616</v>
      </c>
      <c r="GF21" s="147" t="s">
        <v>616</v>
      </c>
      <c r="GG21" s="147" t="s">
        <v>616</v>
      </c>
      <c r="GH21" s="147" t="s">
        <v>616</v>
      </c>
      <c r="GI21" s="147" t="s">
        <v>616</v>
      </c>
      <c r="GJ21" s="147" t="s">
        <v>616</v>
      </c>
      <c r="GK21" s="147" t="s">
        <v>616</v>
      </c>
      <c r="GL21" s="147" t="s">
        <v>616</v>
      </c>
      <c r="GM21" s="147" t="s">
        <v>616</v>
      </c>
      <c r="GN21" s="147" t="s">
        <v>616</v>
      </c>
      <c r="GO21" s="147" t="s">
        <v>616</v>
      </c>
      <c r="GP21" s="147" t="s">
        <v>616</v>
      </c>
      <c r="GQ21" s="147" t="s">
        <v>616</v>
      </c>
      <c r="GR21" s="147" t="s">
        <v>616</v>
      </c>
      <c r="GS21" s="147" t="s">
        <v>616</v>
      </c>
      <c r="GT21" s="147" t="s">
        <v>616</v>
      </c>
      <c r="GU21" s="147" t="s">
        <v>616</v>
      </c>
      <c r="GV21" s="147" t="s">
        <v>616</v>
      </c>
      <c r="GW21" s="147" t="s">
        <v>616</v>
      </c>
      <c r="GX21" s="147" t="s">
        <v>616</v>
      </c>
      <c r="GY21" s="147" t="s">
        <v>616</v>
      </c>
      <c r="GZ21" s="147" t="s">
        <v>616</v>
      </c>
      <c r="HA21" s="147" t="s">
        <v>616</v>
      </c>
      <c r="HB21" s="147" t="s">
        <v>616</v>
      </c>
      <c r="HC21" s="147" t="s">
        <v>616</v>
      </c>
      <c r="HD21" s="147" t="s">
        <v>616</v>
      </c>
      <c r="HE21" s="147" t="s">
        <v>616</v>
      </c>
      <c r="HF21" s="147" t="s">
        <v>616</v>
      </c>
      <c r="HG21" s="147" t="s">
        <v>616</v>
      </c>
      <c r="HH21" s="147" t="s">
        <v>616</v>
      </c>
      <c r="HI21" s="147" t="s">
        <v>616</v>
      </c>
      <c r="HJ21" s="147" t="s">
        <v>616</v>
      </c>
      <c r="HK21" s="147" t="s">
        <v>616</v>
      </c>
      <c r="HL21" s="147" t="s">
        <v>616</v>
      </c>
      <c r="HM21" s="147" t="s">
        <v>616</v>
      </c>
      <c r="HN21" s="147" t="s">
        <v>616</v>
      </c>
      <c r="HO21" s="147" t="s">
        <v>616</v>
      </c>
      <c r="HP21" s="147" t="s">
        <v>616</v>
      </c>
      <c r="HQ21" s="147" t="s">
        <v>616</v>
      </c>
      <c r="HR21" s="147" t="s">
        <v>616</v>
      </c>
      <c r="HS21" s="147" t="s">
        <v>616</v>
      </c>
      <c r="HT21" s="147" t="s">
        <v>616</v>
      </c>
      <c r="HU21" s="147" t="s">
        <v>616</v>
      </c>
      <c r="HV21" s="147" t="s">
        <v>616</v>
      </c>
      <c r="HW21" s="147" t="s">
        <v>616</v>
      </c>
      <c r="HX21" s="147" t="s">
        <v>616</v>
      </c>
      <c r="HY21" s="147" t="s">
        <v>616</v>
      </c>
      <c r="HZ21" s="147" t="s">
        <v>616</v>
      </c>
      <c r="IA21" s="147" t="s">
        <v>616</v>
      </c>
      <c r="IB21" s="147" t="s">
        <v>616</v>
      </c>
      <c r="IC21" s="147" t="s">
        <v>616</v>
      </c>
      <c r="ID21" s="147" t="s">
        <v>616</v>
      </c>
      <c r="IE21" s="147" t="s">
        <v>616</v>
      </c>
      <c r="IF21" s="147" t="s">
        <v>616</v>
      </c>
      <c r="IG21" s="147" t="s">
        <v>616</v>
      </c>
      <c r="IH21" s="147" t="s">
        <v>616</v>
      </c>
      <c r="II21" s="144" t="s">
        <v>1081</v>
      </c>
      <c r="IJ21" s="144" t="s">
        <v>1081</v>
      </c>
      <c r="IK21" s="147" t="s">
        <v>616</v>
      </c>
      <c r="IL21" s="147" t="s">
        <v>616</v>
      </c>
      <c r="IM21" s="147" t="s">
        <v>616</v>
      </c>
      <c r="IN21" s="147" t="s">
        <v>616</v>
      </c>
      <c r="IO21" s="147" t="s">
        <v>616</v>
      </c>
      <c r="IP21" s="147" t="s">
        <v>616</v>
      </c>
      <c r="IQ21" s="147" t="s">
        <v>616</v>
      </c>
      <c r="IR21" s="147" t="s">
        <v>616</v>
      </c>
      <c r="IS21" s="147" t="s">
        <v>616</v>
      </c>
      <c r="IT21" s="147" t="s">
        <v>616</v>
      </c>
      <c r="IU21" s="147" t="s">
        <v>616</v>
      </c>
      <c r="IV21" s="144" t="s">
        <v>1081</v>
      </c>
      <c r="IW21" s="147" t="s">
        <v>616</v>
      </c>
      <c r="IX21" s="144" t="s">
        <v>1081</v>
      </c>
      <c r="IY21" s="147" t="s">
        <v>616</v>
      </c>
      <c r="IZ21" s="147" t="s">
        <v>616</v>
      </c>
      <c r="JA21" s="147" t="s">
        <v>616</v>
      </c>
      <c r="JB21" s="147" t="s">
        <v>616</v>
      </c>
      <c r="JC21" s="147" t="s">
        <v>616</v>
      </c>
      <c r="JD21" s="147" t="s">
        <v>616</v>
      </c>
      <c r="JE21" s="147" t="s">
        <v>616</v>
      </c>
      <c r="JF21" s="147" t="s">
        <v>616</v>
      </c>
      <c r="JG21" s="147" t="s">
        <v>616</v>
      </c>
      <c r="JH21" s="147" t="s">
        <v>616</v>
      </c>
      <c r="JI21" s="147" t="s">
        <v>616</v>
      </c>
      <c r="JJ21" s="147" t="s">
        <v>616</v>
      </c>
      <c r="JK21" s="147" t="s">
        <v>616</v>
      </c>
      <c r="JL21" s="147" t="s">
        <v>616</v>
      </c>
      <c r="JM21" s="147" t="s">
        <v>616</v>
      </c>
      <c r="JN21" s="147" t="s">
        <v>616</v>
      </c>
      <c r="JO21" s="147" t="s">
        <v>616</v>
      </c>
      <c r="JP21" s="147" t="s">
        <v>616</v>
      </c>
      <c r="JQ21" s="147" t="s">
        <v>616</v>
      </c>
      <c r="JR21" s="147" t="s">
        <v>616</v>
      </c>
      <c r="JS21" s="147" t="s">
        <v>616</v>
      </c>
      <c r="JT21" s="147" t="s">
        <v>616</v>
      </c>
      <c r="JU21" s="147" t="s">
        <v>616</v>
      </c>
      <c r="JV21" s="147" t="s">
        <v>616</v>
      </c>
      <c r="JW21" s="147" t="s">
        <v>616</v>
      </c>
      <c r="JX21" s="147" t="s">
        <v>616</v>
      </c>
      <c r="JY21" s="147" t="s">
        <v>616</v>
      </c>
      <c r="JZ21" s="147" t="s">
        <v>616</v>
      </c>
      <c r="KA21" s="147" t="s">
        <v>616</v>
      </c>
      <c r="KB21" s="147" t="s">
        <v>616</v>
      </c>
      <c r="KC21" s="147" t="s">
        <v>616</v>
      </c>
      <c r="KD21" s="147" t="s">
        <v>616</v>
      </c>
      <c r="KE21" s="147" t="s">
        <v>616</v>
      </c>
    </row>
    <row r="22" spans="1:291" ht="12">
      <c r="A22" s="3">
        <v>112224</v>
      </c>
      <c r="B22" s="2" t="s">
        <v>914</v>
      </c>
      <c r="C22" s="147">
        <v>60.24</v>
      </c>
      <c r="D22" s="144">
        <v>334693</v>
      </c>
      <c r="E22" s="146">
        <v>13.5</v>
      </c>
      <c r="F22" s="146">
        <v>63.3</v>
      </c>
      <c r="G22" s="146">
        <v>23.2</v>
      </c>
      <c r="H22" s="220">
        <v>17571</v>
      </c>
      <c r="I22" s="220">
        <v>35714</v>
      </c>
      <c r="J22" s="220">
        <v>55015</v>
      </c>
      <c r="K22" s="225">
        <v>31067</v>
      </c>
      <c r="L22" s="220">
        <v>143818</v>
      </c>
      <c r="M22" s="220">
        <v>4510</v>
      </c>
      <c r="N22" s="220">
        <v>14082</v>
      </c>
      <c r="O22" s="220">
        <v>12147</v>
      </c>
      <c r="P22" s="223">
        <v>333689</v>
      </c>
      <c r="Q22" s="220">
        <v>326313</v>
      </c>
      <c r="R22" s="220">
        <v>282810</v>
      </c>
      <c r="S22" s="225">
        <v>730548</v>
      </c>
      <c r="T22" s="225">
        <v>1857464</v>
      </c>
      <c r="U22" s="225">
        <v>480389</v>
      </c>
      <c r="V22" s="225">
        <v>618221</v>
      </c>
      <c r="W22" s="225">
        <v>45</v>
      </c>
      <c r="X22" s="225">
        <v>45</v>
      </c>
      <c r="Y22" s="225">
        <v>17</v>
      </c>
      <c r="Z22" s="225" t="s">
        <v>608</v>
      </c>
      <c r="AA22" s="147" t="s">
        <v>608</v>
      </c>
      <c r="AB22" s="230">
        <v>219</v>
      </c>
      <c r="AC22" s="225">
        <v>1675</v>
      </c>
      <c r="AD22" s="225">
        <v>329403</v>
      </c>
      <c r="AE22" s="225" t="s">
        <v>608</v>
      </c>
      <c r="AF22" s="225">
        <v>22</v>
      </c>
      <c r="AG22" s="225">
        <v>5466</v>
      </c>
      <c r="AH22" s="225">
        <v>30</v>
      </c>
      <c r="AI22" s="225">
        <v>17873</v>
      </c>
      <c r="AJ22" s="225">
        <v>864</v>
      </c>
      <c r="AK22" s="225">
        <v>40</v>
      </c>
      <c r="AL22" s="225">
        <v>15</v>
      </c>
      <c r="AM22" s="225">
        <v>8735</v>
      </c>
      <c r="AN22" s="225">
        <v>501</v>
      </c>
      <c r="AO22" s="225">
        <v>10</v>
      </c>
      <c r="AP22" s="225">
        <v>206</v>
      </c>
      <c r="AQ22" s="225">
        <v>27</v>
      </c>
      <c r="AR22" s="225">
        <v>52</v>
      </c>
      <c r="AS22" s="227">
        <v>100</v>
      </c>
      <c r="AT22" s="227">
        <v>113.2</v>
      </c>
      <c r="AU22" s="227">
        <v>110.4</v>
      </c>
      <c r="AV22" s="225">
        <v>45</v>
      </c>
      <c r="AW22" s="225">
        <v>5</v>
      </c>
      <c r="AX22" s="225">
        <v>4</v>
      </c>
      <c r="AY22" s="225">
        <v>3</v>
      </c>
      <c r="AZ22" s="225">
        <v>3</v>
      </c>
      <c r="BA22" s="225">
        <v>15</v>
      </c>
      <c r="BB22" s="225">
        <v>4</v>
      </c>
      <c r="BC22" s="225">
        <v>6</v>
      </c>
      <c r="BD22" s="225">
        <v>20205</v>
      </c>
      <c r="BE22" s="225">
        <v>1</v>
      </c>
      <c r="BF22" s="225">
        <v>26503</v>
      </c>
      <c r="BG22" s="225">
        <v>7</v>
      </c>
      <c r="BH22" s="225">
        <v>179741</v>
      </c>
      <c r="BI22" s="225">
        <v>1</v>
      </c>
      <c r="BJ22" s="225">
        <v>1324</v>
      </c>
      <c r="BK22" s="227">
        <v>39.200000000000003</v>
      </c>
      <c r="BL22" s="225">
        <v>1</v>
      </c>
      <c r="BM22" s="225">
        <v>2</v>
      </c>
      <c r="BN22" s="225">
        <v>153</v>
      </c>
      <c r="BO22" s="225">
        <v>10048</v>
      </c>
      <c r="BP22" s="144" t="s">
        <v>1081</v>
      </c>
      <c r="BQ22" s="230">
        <v>0.93</v>
      </c>
      <c r="BR22" s="227">
        <v>31.4</v>
      </c>
      <c r="BS22" s="230">
        <v>6.0509649190876695</v>
      </c>
      <c r="BT22" s="227">
        <v>64.203563394154003</v>
      </c>
      <c r="BU22" s="225">
        <v>16</v>
      </c>
      <c r="BV22" s="225">
        <v>3094</v>
      </c>
      <c r="BW22" s="225">
        <v>177</v>
      </c>
      <c r="BX22" s="225">
        <v>698</v>
      </c>
      <c r="BY22" s="225" t="s">
        <v>608</v>
      </c>
      <c r="BZ22" s="225" t="s">
        <v>608</v>
      </c>
      <c r="CA22" s="225" t="s">
        <v>608</v>
      </c>
      <c r="CB22" s="225" t="s">
        <v>608</v>
      </c>
      <c r="CC22" s="241">
        <v>1.33</v>
      </c>
      <c r="CD22" s="225">
        <v>0</v>
      </c>
      <c r="CE22" s="225" t="s">
        <v>608</v>
      </c>
      <c r="CF22" s="225" t="s">
        <v>608</v>
      </c>
      <c r="CG22" s="225">
        <v>4</v>
      </c>
      <c r="CH22" s="225">
        <v>1</v>
      </c>
      <c r="CI22" s="225">
        <v>49</v>
      </c>
      <c r="CJ22" s="225">
        <v>14</v>
      </c>
      <c r="CK22" s="225">
        <v>958</v>
      </c>
      <c r="CL22" s="225">
        <v>5</v>
      </c>
      <c r="CM22" s="225">
        <v>579</v>
      </c>
      <c r="CN22" s="225">
        <v>18</v>
      </c>
      <c r="CO22" s="225">
        <v>303</v>
      </c>
      <c r="CP22" s="225">
        <v>7</v>
      </c>
      <c r="CQ22" s="225">
        <v>100</v>
      </c>
      <c r="CR22" s="225">
        <v>4</v>
      </c>
      <c r="CS22" s="225">
        <v>100</v>
      </c>
      <c r="CT22" s="225">
        <v>6503</v>
      </c>
      <c r="CU22" s="225">
        <v>524</v>
      </c>
      <c r="CV22" s="225">
        <v>1364</v>
      </c>
      <c r="CW22" s="225">
        <v>694377.24699999997</v>
      </c>
      <c r="CX22" s="225">
        <v>110955.818</v>
      </c>
      <c r="CY22" s="225">
        <v>354548.79700000002</v>
      </c>
      <c r="CZ22" s="225">
        <v>77969</v>
      </c>
      <c r="DA22" s="225">
        <v>12</v>
      </c>
      <c r="DB22" s="225">
        <v>9828</v>
      </c>
      <c r="DC22" s="225">
        <v>1099</v>
      </c>
      <c r="DD22" s="225">
        <v>878</v>
      </c>
      <c r="DE22" s="225">
        <v>92</v>
      </c>
      <c r="DF22" s="225">
        <v>1370</v>
      </c>
      <c r="DG22" s="225" t="s">
        <v>608</v>
      </c>
      <c r="DH22" s="225">
        <v>8979</v>
      </c>
      <c r="DI22" s="225">
        <v>1847</v>
      </c>
      <c r="DJ22" s="225">
        <v>1833</v>
      </c>
      <c r="DK22" s="225">
        <v>68</v>
      </c>
      <c r="DL22" s="225">
        <v>216</v>
      </c>
      <c r="DM22" s="225">
        <v>1</v>
      </c>
      <c r="DN22" s="225">
        <v>739</v>
      </c>
      <c r="DO22" s="225">
        <v>25</v>
      </c>
      <c r="DP22" s="225">
        <v>7791</v>
      </c>
      <c r="DQ22" s="225">
        <v>40</v>
      </c>
      <c r="DR22" s="225">
        <v>4899</v>
      </c>
      <c r="DS22" s="225">
        <v>4741</v>
      </c>
      <c r="DT22" s="225">
        <v>28</v>
      </c>
      <c r="DU22" s="225" t="s">
        <v>608</v>
      </c>
      <c r="DV22" s="225">
        <v>37</v>
      </c>
      <c r="DW22" s="225">
        <v>75</v>
      </c>
      <c r="DX22" s="227">
        <v>82.5</v>
      </c>
      <c r="DY22" s="225">
        <v>18</v>
      </c>
      <c r="DZ22" s="225">
        <v>102</v>
      </c>
      <c r="EA22" s="225">
        <v>1274</v>
      </c>
      <c r="EB22" s="225">
        <v>317</v>
      </c>
      <c r="EC22" s="225">
        <v>29</v>
      </c>
      <c r="ED22" s="225">
        <v>2837</v>
      </c>
      <c r="EE22" s="225" t="s">
        <v>608</v>
      </c>
      <c r="EF22" s="227">
        <v>96.1</v>
      </c>
      <c r="EG22" s="227">
        <v>95.3</v>
      </c>
      <c r="EH22" s="225">
        <v>38</v>
      </c>
      <c r="EI22" s="227">
        <v>1.18</v>
      </c>
      <c r="EJ22" s="225">
        <v>93224</v>
      </c>
      <c r="EK22" s="227">
        <v>37.700000000000003</v>
      </c>
      <c r="EL22" s="225">
        <v>306428</v>
      </c>
      <c r="EM22" s="230">
        <v>2.9</v>
      </c>
      <c r="EN22" s="225">
        <v>272</v>
      </c>
      <c r="EO22" s="225">
        <v>11</v>
      </c>
      <c r="EP22" s="248">
        <v>803</v>
      </c>
      <c r="EQ22" s="225">
        <v>114</v>
      </c>
      <c r="ER22" s="225">
        <v>1516</v>
      </c>
      <c r="ES22" s="227">
        <v>85</v>
      </c>
      <c r="ET22" s="225">
        <v>106892</v>
      </c>
      <c r="EU22" s="225" t="s">
        <v>608</v>
      </c>
      <c r="EV22" s="225">
        <v>285</v>
      </c>
      <c r="EW22" s="225">
        <v>98775</v>
      </c>
      <c r="EX22" s="225">
        <v>87287</v>
      </c>
      <c r="EY22" s="225">
        <v>7788</v>
      </c>
      <c r="EZ22" s="225">
        <v>3700</v>
      </c>
      <c r="FA22" s="225">
        <v>8117</v>
      </c>
      <c r="FB22" s="227">
        <v>18</v>
      </c>
      <c r="FC22" s="225">
        <v>107</v>
      </c>
      <c r="FD22" s="227">
        <v>2.6</v>
      </c>
      <c r="FE22" s="225">
        <v>2006</v>
      </c>
      <c r="FF22" s="225">
        <v>0</v>
      </c>
      <c r="FG22" s="225">
        <v>25</v>
      </c>
      <c r="FH22" s="225">
        <v>172</v>
      </c>
      <c r="FI22" s="245">
        <v>12</v>
      </c>
      <c r="FJ22" s="245">
        <v>431</v>
      </c>
      <c r="FK22" s="230">
        <v>67.7108833330701</v>
      </c>
      <c r="FL22" s="227">
        <v>99.9</v>
      </c>
      <c r="FM22" s="227">
        <v>96.7</v>
      </c>
      <c r="FN22" s="227">
        <v>82.8</v>
      </c>
      <c r="FO22" s="227">
        <v>66.400000000000006</v>
      </c>
      <c r="FP22" s="225">
        <v>96</v>
      </c>
      <c r="FQ22" s="225">
        <v>6</v>
      </c>
      <c r="FR22" s="225">
        <v>36</v>
      </c>
      <c r="FS22" s="225">
        <v>1535</v>
      </c>
      <c r="FT22" s="225">
        <v>7</v>
      </c>
      <c r="FU22" s="225">
        <v>4444</v>
      </c>
      <c r="FV22" s="225">
        <v>1415</v>
      </c>
      <c r="FW22" s="225">
        <v>5</v>
      </c>
      <c r="FX22" s="225">
        <v>50884911</v>
      </c>
      <c r="FY22" s="225">
        <v>169</v>
      </c>
      <c r="FZ22" s="225" t="s">
        <v>608</v>
      </c>
      <c r="GA22" s="225" t="s">
        <v>608</v>
      </c>
      <c r="GB22" s="225">
        <v>11371</v>
      </c>
      <c r="GC22" s="225">
        <v>10</v>
      </c>
      <c r="GD22" s="225">
        <v>2168</v>
      </c>
      <c r="GE22" s="225">
        <v>9193</v>
      </c>
      <c r="GF22" s="225">
        <v>109772</v>
      </c>
      <c r="GG22" s="225">
        <v>130</v>
      </c>
      <c r="GH22" s="225">
        <v>20833</v>
      </c>
      <c r="GI22" s="225">
        <v>88809</v>
      </c>
      <c r="GJ22" s="225">
        <v>484</v>
      </c>
      <c r="GK22" s="225">
        <v>4094</v>
      </c>
      <c r="GL22" s="225">
        <v>402818</v>
      </c>
      <c r="GM22" s="225">
        <v>1650</v>
      </c>
      <c r="GN22" s="225">
        <v>14593</v>
      </c>
      <c r="GO22" s="225">
        <v>324334</v>
      </c>
      <c r="GP22" s="225">
        <v>408</v>
      </c>
      <c r="GQ22" s="225">
        <v>9341</v>
      </c>
      <c r="GR22" s="224">
        <v>207460.45</v>
      </c>
      <c r="GS22" s="225">
        <v>407</v>
      </c>
      <c r="GT22" s="225">
        <v>8769</v>
      </c>
      <c r="GU22" s="225">
        <v>177682</v>
      </c>
      <c r="GV22" s="230">
        <v>13.41</v>
      </c>
      <c r="GW22" s="225">
        <v>5001.6000000000004</v>
      </c>
      <c r="GX22" s="225">
        <v>1217</v>
      </c>
      <c r="GY22" s="225">
        <v>675</v>
      </c>
      <c r="GZ22" s="222">
        <v>69</v>
      </c>
      <c r="HA22" s="225">
        <v>9</v>
      </c>
      <c r="HB22" s="225">
        <v>1236663</v>
      </c>
      <c r="HC22" s="225">
        <v>8136130</v>
      </c>
      <c r="HD22" s="225">
        <v>1055248.81</v>
      </c>
      <c r="HE22" s="225">
        <v>1103166.0900000001</v>
      </c>
      <c r="HF22" s="225">
        <v>343330.05</v>
      </c>
      <c r="HG22" s="225">
        <v>17042</v>
      </c>
      <c r="HH22" s="225">
        <v>20627</v>
      </c>
      <c r="HI22" s="225">
        <v>112199</v>
      </c>
      <c r="HJ22" s="225">
        <v>71538</v>
      </c>
      <c r="HK22" s="220">
        <v>260</v>
      </c>
      <c r="HL22" s="220">
        <v>28466</v>
      </c>
      <c r="HM22" s="220" t="s">
        <v>608</v>
      </c>
      <c r="HN22" s="220">
        <v>125</v>
      </c>
      <c r="HO22" s="220" t="s">
        <v>608</v>
      </c>
      <c r="HP22" s="220">
        <v>94</v>
      </c>
      <c r="HQ22" s="220" t="s">
        <v>608</v>
      </c>
      <c r="HR22" s="220" t="s">
        <v>608</v>
      </c>
      <c r="HS22" s="220">
        <v>125737</v>
      </c>
      <c r="HT22" s="220">
        <v>0</v>
      </c>
      <c r="HU22" s="220">
        <v>2114</v>
      </c>
      <c r="HV22" s="230">
        <v>31.39</v>
      </c>
      <c r="HW22" s="220">
        <v>292540</v>
      </c>
      <c r="HX22" s="242">
        <v>-26.8</v>
      </c>
      <c r="HY22" s="230">
        <v>3.5</v>
      </c>
      <c r="HZ22" s="230">
        <v>3.5</v>
      </c>
      <c r="IA22" s="225">
        <v>1161</v>
      </c>
      <c r="IB22" s="225">
        <v>1120.5999999999999</v>
      </c>
      <c r="IC22" s="225" t="s">
        <v>888</v>
      </c>
      <c r="ID22" s="227">
        <v>73.099999999999994</v>
      </c>
      <c r="IE22" s="227">
        <v>56.5</v>
      </c>
      <c r="IF22" s="227">
        <v>44.7</v>
      </c>
      <c r="IG22" s="227">
        <v>53.7</v>
      </c>
      <c r="IH22" s="227">
        <v>27.3</v>
      </c>
      <c r="II22" s="144" t="s">
        <v>1081</v>
      </c>
      <c r="IJ22" s="144" t="s">
        <v>1081</v>
      </c>
      <c r="IK22" s="225">
        <v>67.900000000000006</v>
      </c>
      <c r="IL22" s="154">
        <v>0.91400000000000003</v>
      </c>
      <c r="IM22" s="153">
        <v>88.9</v>
      </c>
      <c r="IN22" s="285">
        <v>9</v>
      </c>
      <c r="IO22" s="153">
        <v>6.2</v>
      </c>
      <c r="IP22" s="143">
        <v>75516069</v>
      </c>
      <c r="IQ22" s="286">
        <v>62.3</v>
      </c>
      <c r="IR22" s="286">
        <v>51.4</v>
      </c>
      <c r="IS22" s="245" t="s">
        <v>608</v>
      </c>
      <c r="IT22" s="245" t="s">
        <v>608</v>
      </c>
      <c r="IU22" s="286">
        <v>65.900000000000006</v>
      </c>
      <c r="IV22" s="144" t="s">
        <v>1081</v>
      </c>
      <c r="IW22" s="143">
        <v>2754</v>
      </c>
      <c r="IX22" s="144" t="s">
        <v>1081</v>
      </c>
      <c r="IY22" s="286">
        <v>28.2</v>
      </c>
      <c r="IZ22" s="276">
        <v>70827</v>
      </c>
      <c r="JA22" s="276">
        <v>802</v>
      </c>
      <c r="JB22" s="276">
        <v>1385</v>
      </c>
      <c r="JC22" s="276">
        <v>5754</v>
      </c>
      <c r="JD22" s="276">
        <v>6988</v>
      </c>
      <c r="JE22" s="276">
        <v>6832</v>
      </c>
      <c r="JF22" s="276">
        <v>8435</v>
      </c>
      <c r="JG22" s="276">
        <v>8205</v>
      </c>
      <c r="JH22" s="276">
        <v>6810</v>
      </c>
      <c r="JI22" s="276">
        <v>5899</v>
      </c>
      <c r="JJ22" s="276">
        <v>6295</v>
      </c>
      <c r="JK22" s="276">
        <v>5956</v>
      </c>
      <c r="JL22" s="276">
        <v>3120</v>
      </c>
      <c r="JM22" s="276">
        <v>1297</v>
      </c>
      <c r="JN22" s="276">
        <v>469</v>
      </c>
      <c r="JO22" s="276">
        <v>182</v>
      </c>
      <c r="JP22" s="276">
        <v>108</v>
      </c>
      <c r="JQ22" s="276">
        <v>7606</v>
      </c>
      <c r="JR22" s="276">
        <v>8348</v>
      </c>
      <c r="JS22" s="276">
        <v>8965</v>
      </c>
      <c r="JT22" s="276">
        <v>10454</v>
      </c>
      <c r="JU22" s="276">
        <v>13258</v>
      </c>
      <c r="JV22" s="276">
        <v>11751</v>
      </c>
      <c r="JW22" s="276">
        <v>9383</v>
      </c>
      <c r="JX22" s="276">
        <v>8369</v>
      </c>
      <c r="JY22" s="276">
        <v>10184</v>
      </c>
      <c r="JZ22" s="276">
        <v>12822</v>
      </c>
      <c r="KA22" s="276">
        <v>11117</v>
      </c>
      <c r="KB22" s="276">
        <v>8016</v>
      </c>
      <c r="KC22" s="276">
        <v>5210</v>
      </c>
      <c r="KD22" s="276">
        <v>3243</v>
      </c>
      <c r="KE22" s="276">
        <v>3300</v>
      </c>
    </row>
    <row r="23" spans="1:291" ht="12">
      <c r="A23" s="3">
        <v>122041</v>
      </c>
      <c r="B23" s="2" t="s">
        <v>916</v>
      </c>
      <c r="C23" s="147">
        <v>85.62</v>
      </c>
      <c r="D23" s="144">
        <v>624396</v>
      </c>
      <c r="E23" s="146">
        <v>13.6</v>
      </c>
      <c r="F23" s="146">
        <v>63.8</v>
      </c>
      <c r="G23" s="146">
        <v>22.6</v>
      </c>
      <c r="H23" s="220">
        <v>33932</v>
      </c>
      <c r="I23" s="220">
        <v>67857</v>
      </c>
      <c r="J23" s="220">
        <v>101165</v>
      </c>
      <c r="K23" s="225">
        <v>61661</v>
      </c>
      <c r="L23" s="220">
        <v>285072</v>
      </c>
      <c r="M23" s="220">
        <v>12726</v>
      </c>
      <c r="N23" s="220">
        <v>31400</v>
      </c>
      <c r="O23" s="220">
        <v>28618</v>
      </c>
      <c r="P23" s="223">
        <v>621069</v>
      </c>
      <c r="Q23" s="220">
        <v>609040</v>
      </c>
      <c r="R23" s="220">
        <v>512841</v>
      </c>
      <c r="S23" s="225">
        <v>2170556</v>
      </c>
      <c r="T23" s="225">
        <v>2547636</v>
      </c>
      <c r="U23" s="225">
        <v>697047</v>
      </c>
      <c r="V23" s="225">
        <v>1522329</v>
      </c>
      <c r="W23" s="225">
        <v>22</v>
      </c>
      <c r="X23" s="225">
        <v>79</v>
      </c>
      <c r="Y23" s="225">
        <v>5</v>
      </c>
      <c r="Z23" s="225" t="s">
        <v>608</v>
      </c>
      <c r="AA23" s="147">
        <v>1250.1600000000001</v>
      </c>
      <c r="AB23" s="230">
        <v>867.2</v>
      </c>
      <c r="AC23" s="225">
        <v>1890</v>
      </c>
      <c r="AD23" s="225">
        <v>232419</v>
      </c>
      <c r="AE23" s="225" t="s">
        <v>608</v>
      </c>
      <c r="AF23" s="225">
        <v>45</v>
      </c>
      <c r="AG23" s="225">
        <v>10069</v>
      </c>
      <c r="AH23" s="225">
        <v>54</v>
      </c>
      <c r="AI23" s="225">
        <v>33129</v>
      </c>
      <c r="AJ23" s="225">
        <v>1527</v>
      </c>
      <c r="AK23" s="225">
        <v>115</v>
      </c>
      <c r="AL23" s="225">
        <v>27</v>
      </c>
      <c r="AM23" s="225">
        <v>15009</v>
      </c>
      <c r="AN23" s="225">
        <v>844</v>
      </c>
      <c r="AO23" s="225">
        <v>22</v>
      </c>
      <c r="AP23" s="225">
        <v>356</v>
      </c>
      <c r="AQ23" s="225">
        <v>25</v>
      </c>
      <c r="AR23" s="225">
        <v>142</v>
      </c>
      <c r="AS23" s="227">
        <v>87.6</v>
      </c>
      <c r="AT23" s="227">
        <v>105.8</v>
      </c>
      <c r="AU23" s="227">
        <v>108.5</v>
      </c>
      <c r="AV23" s="225">
        <v>81</v>
      </c>
      <c r="AW23" s="225">
        <v>53</v>
      </c>
      <c r="AX23" s="225">
        <v>28</v>
      </c>
      <c r="AY23" s="225">
        <v>0</v>
      </c>
      <c r="AZ23" s="225">
        <v>0</v>
      </c>
      <c r="BA23" s="225">
        <v>0</v>
      </c>
      <c r="BB23" s="225">
        <v>0</v>
      </c>
      <c r="BC23" s="225">
        <v>2</v>
      </c>
      <c r="BD23" s="225">
        <v>26493</v>
      </c>
      <c r="BE23" s="225">
        <v>1</v>
      </c>
      <c r="BF23" s="225">
        <v>23570</v>
      </c>
      <c r="BG23" s="225">
        <v>3</v>
      </c>
      <c r="BH23" s="225">
        <v>41113</v>
      </c>
      <c r="BI23" s="225">
        <v>1</v>
      </c>
      <c r="BJ23" s="225">
        <v>344.88</v>
      </c>
      <c r="BK23" s="227">
        <v>51.4</v>
      </c>
      <c r="BL23" s="225">
        <v>1</v>
      </c>
      <c r="BM23" s="225">
        <v>2</v>
      </c>
      <c r="BN23" s="225">
        <v>424</v>
      </c>
      <c r="BO23" s="225">
        <v>9704</v>
      </c>
      <c r="BP23" s="144" t="s">
        <v>1081</v>
      </c>
      <c r="BQ23" s="230">
        <v>0.87</v>
      </c>
      <c r="BR23" s="227">
        <v>17.3</v>
      </c>
      <c r="BS23" s="230">
        <v>6.03</v>
      </c>
      <c r="BT23" s="227">
        <v>62.57</v>
      </c>
      <c r="BU23" s="225">
        <v>22</v>
      </c>
      <c r="BV23" s="225">
        <v>4427</v>
      </c>
      <c r="BW23" s="225">
        <v>357</v>
      </c>
      <c r="BX23" s="225">
        <v>871</v>
      </c>
      <c r="BY23" s="225">
        <v>4515</v>
      </c>
      <c r="BZ23" s="225">
        <v>1429</v>
      </c>
      <c r="CA23" s="225">
        <v>362</v>
      </c>
      <c r="CB23" s="225">
        <v>887</v>
      </c>
      <c r="CC23" s="241">
        <v>1.36</v>
      </c>
      <c r="CD23" s="225">
        <v>0</v>
      </c>
      <c r="CE23" s="225">
        <v>8</v>
      </c>
      <c r="CF23" s="225">
        <v>36</v>
      </c>
      <c r="CG23" s="225">
        <v>5</v>
      </c>
      <c r="CH23" s="225">
        <v>1</v>
      </c>
      <c r="CI23" s="225">
        <v>52</v>
      </c>
      <c r="CJ23" s="225">
        <v>25</v>
      </c>
      <c r="CK23" s="225">
        <v>1889</v>
      </c>
      <c r="CL23" s="225">
        <v>13</v>
      </c>
      <c r="CM23" s="225">
        <v>1215</v>
      </c>
      <c r="CN23" s="225">
        <v>43</v>
      </c>
      <c r="CO23" s="225">
        <v>737</v>
      </c>
      <c r="CP23" s="225">
        <v>7</v>
      </c>
      <c r="CQ23" s="225">
        <v>57</v>
      </c>
      <c r="CR23" s="225">
        <v>8</v>
      </c>
      <c r="CS23" s="225">
        <v>195</v>
      </c>
      <c r="CT23" s="225">
        <v>14820</v>
      </c>
      <c r="CU23" s="225">
        <v>1214</v>
      </c>
      <c r="CV23" s="225">
        <v>2744</v>
      </c>
      <c r="CW23" s="225">
        <v>1523031.148</v>
      </c>
      <c r="CX23" s="225">
        <v>257506</v>
      </c>
      <c r="CY23" s="225">
        <v>722367.24399999995</v>
      </c>
      <c r="CZ23" s="225">
        <v>141589</v>
      </c>
      <c r="DA23" s="225">
        <v>9</v>
      </c>
      <c r="DB23" s="225">
        <v>22289</v>
      </c>
      <c r="DC23" s="225">
        <v>2515</v>
      </c>
      <c r="DD23" s="225">
        <v>2182</v>
      </c>
      <c r="DE23" s="225">
        <v>203</v>
      </c>
      <c r="DF23" s="225">
        <v>1510</v>
      </c>
      <c r="DG23" s="225">
        <v>14714</v>
      </c>
      <c r="DH23" s="220">
        <v>16012</v>
      </c>
      <c r="DI23" s="225">
        <v>3001</v>
      </c>
      <c r="DJ23" s="225">
        <v>3388</v>
      </c>
      <c r="DK23" s="225">
        <v>240</v>
      </c>
      <c r="DL23" s="225">
        <v>280</v>
      </c>
      <c r="DM23" s="225">
        <v>2</v>
      </c>
      <c r="DN23" s="225">
        <v>1535</v>
      </c>
      <c r="DO23" s="225">
        <v>77</v>
      </c>
      <c r="DP23" s="225">
        <v>13768</v>
      </c>
      <c r="DQ23" s="225">
        <v>77</v>
      </c>
      <c r="DR23" s="225">
        <v>9516</v>
      </c>
      <c r="DS23" s="225">
        <v>9312</v>
      </c>
      <c r="DT23" s="225">
        <v>625</v>
      </c>
      <c r="DU23" s="225">
        <v>1116</v>
      </c>
      <c r="DV23" s="225">
        <v>77</v>
      </c>
      <c r="DW23" s="225">
        <v>79</v>
      </c>
      <c r="DX23" s="227">
        <v>30.9</v>
      </c>
      <c r="DY23" s="225">
        <v>29</v>
      </c>
      <c r="DZ23" s="225">
        <v>121</v>
      </c>
      <c r="EA23" s="225">
        <v>2038</v>
      </c>
      <c r="EB23" s="225">
        <v>617</v>
      </c>
      <c r="EC23" s="225">
        <v>100</v>
      </c>
      <c r="ED23" s="225">
        <v>5225</v>
      </c>
      <c r="EE23" s="225">
        <v>5313</v>
      </c>
      <c r="EF23" s="227">
        <v>95</v>
      </c>
      <c r="EG23" s="227">
        <v>91.8</v>
      </c>
      <c r="EH23" s="225">
        <v>472</v>
      </c>
      <c r="EI23" s="227">
        <v>14.27</v>
      </c>
      <c r="EJ23" s="225">
        <v>155204</v>
      </c>
      <c r="EK23" s="227">
        <v>47.9</v>
      </c>
      <c r="EL23" s="225">
        <v>308844</v>
      </c>
      <c r="EM23" s="230">
        <v>0.03</v>
      </c>
      <c r="EN23" s="225">
        <v>350</v>
      </c>
      <c r="EO23" s="225">
        <v>55</v>
      </c>
      <c r="EP23" s="243">
        <v>1922</v>
      </c>
      <c r="EQ23" s="225">
        <v>14</v>
      </c>
      <c r="ER23" s="225">
        <v>1075</v>
      </c>
      <c r="ES23" s="227">
        <v>100</v>
      </c>
      <c r="ET23" s="225">
        <v>208387</v>
      </c>
      <c r="EU23" s="225">
        <v>8448</v>
      </c>
      <c r="EV23" s="225">
        <v>55</v>
      </c>
      <c r="EW23" s="225">
        <v>180905</v>
      </c>
      <c r="EX23" s="225">
        <v>162898</v>
      </c>
      <c r="EY23" s="225">
        <v>10388</v>
      </c>
      <c r="EZ23" s="225">
        <v>7618.9699999999993</v>
      </c>
      <c r="FA23" s="225">
        <v>19034.04</v>
      </c>
      <c r="FB23" s="227">
        <v>19.510000000000002</v>
      </c>
      <c r="FC23" s="225">
        <v>670</v>
      </c>
      <c r="FD23" s="227">
        <v>3.17</v>
      </c>
      <c r="FE23" s="225">
        <v>14690</v>
      </c>
      <c r="FF23" s="225">
        <v>0</v>
      </c>
      <c r="FG23" s="225">
        <v>121</v>
      </c>
      <c r="FH23" s="225">
        <v>602</v>
      </c>
      <c r="FI23" s="245">
        <v>16</v>
      </c>
      <c r="FJ23" s="245">
        <v>785</v>
      </c>
      <c r="FK23" s="230">
        <v>61.03</v>
      </c>
      <c r="FL23" s="227">
        <v>98.1</v>
      </c>
      <c r="FM23" s="227" t="s">
        <v>608</v>
      </c>
      <c r="FN23" s="227">
        <v>81</v>
      </c>
      <c r="FO23" s="227">
        <v>21.3</v>
      </c>
      <c r="FP23" s="225">
        <v>177</v>
      </c>
      <c r="FQ23" s="225">
        <v>13</v>
      </c>
      <c r="FR23" s="225">
        <v>72</v>
      </c>
      <c r="FS23" s="225">
        <v>1648</v>
      </c>
      <c r="FT23" s="225">
        <v>9</v>
      </c>
      <c r="FU23" s="225">
        <v>6074</v>
      </c>
      <c r="FV23" s="225">
        <v>4394</v>
      </c>
      <c r="FW23" s="225">
        <v>10</v>
      </c>
      <c r="FX23" s="225">
        <v>1588484</v>
      </c>
      <c r="FY23" s="225">
        <v>1515</v>
      </c>
      <c r="FZ23" s="225">
        <v>9915908</v>
      </c>
      <c r="GA23" s="225">
        <v>13297246</v>
      </c>
      <c r="GB23" s="225">
        <v>16169</v>
      </c>
      <c r="GC23" s="225">
        <v>28</v>
      </c>
      <c r="GD23" s="225">
        <v>2156</v>
      </c>
      <c r="GE23" s="225">
        <v>13985</v>
      </c>
      <c r="GF23" s="225">
        <v>188590</v>
      </c>
      <c r="GG23" s="225">
        <v>237</v>
      </c>
      <c r="GH23" s="225">
        <v>29679</v>
      </c>
      <c r="GI23" s="225">
        <v>158674</v>
      </c>
      <c r="GJ23" s="225">
        <v>622</v>
      </c>
      <c r="GK23" s="225">
        <v>5387</v>
      </c>
      <c r="GL23" s="225">
        <v>553603</v>
      </c>
      <c r="GM23" s="225">
        <v>2224</v>
      </c>
      <c r="GN23" s="225">
        <v>23354</v>
      </c>
      <c r="GO23" s="225">
        <v>479817</v>
      </c>
      <c r="GP23" s="225">
        <v>297</v>
      </c>
      <c r="GQ23" s="225">
        <v>15952</v>
      </c>
      <c r="GR23" s="224">
        <v>641689.81000000006</v>
      </c>
      <c r="GS23" s="225">
        <v>286</v>
      </c>
      <c r="GT23" s="225" t="s">
        <v>608</v>
      </c>
      <c r="GU23" s="225" t="s">
        <v>608</v>
      </c>
      <c r="GV23" s="242">
        <v>13148</v>
      </c>
      <c r="GW23" s="225">
        <v>760</v>
      </c>
      <c r="GX23" s="225">
        <v>979</v>
      </c>
      <c r="GY23" s="225">
        <v>754</v>
      </c>
      <c r="GZ23" s="222">
        <v>253</v>
      </c>
      <c r="HA23" s="225">
        <v>219</v>
      </c>
      <c r="HB23" s="225">
        <v>1127182</v>
      </c>
      <c r="HC23" s="225">
        <v>6636517</v>
      </c>
      <c r="HD23" s="225">
        <v>550283</v>
      </c>
      <c r="HE23" s="225">
        <v>1026877</v>
      </c>
      <c r="HF23" s="225">
        <v>172264</v>
      </c>
      <c r="HG23" s="225">
        <v>15460</v>
      </c>
      <c r="HH23" s="225">
        <v>1380</v>
      </c>
      <c r="HI23" s="225">
        <v>128180</v>
      </c>
      <c r="HJ23" s="225">
        <v>56.517000000000003</v>
      </c>
      <c r="HK23" s="220">
        <v>336075</v>
      </c>
      <c r="HL23" s="220">
        <v>26145000</v>
      </c>
      <c r="HM23" s="220">
        <v>0</v>
      </c>
      <c r="HN23" s="220">
        <v>252</v>
      </c>
      <c r="HO23" s="220">
        <v>0</v>
      </c>
      <c r="HP23" s="220">
        <v>128</v>
      </c>
      <c r="HQ23" s="220">
        <v>0</v>
      </c>
      <c r="HR23" s="220">
        <v>0</v>
      </c>
      <c r="HS23" s="220">
        <v>199361</v>
      </c>
      <c r="HT23" s="220">
        <v>600</v>
      </c>
      <c r="HU23" s="225">
        <v>0</v>
      </c>
      <c r="HV23" s="230">
        <v>58.99</v>
      </c>
      <c r="HW23" s="220">
        <v>583009</v>
      </c>
      <c r="HX23" s="230" t="s">
        <v>608</v>
      </c>
      <c r="HY23" s="230">
        <v>4.8</v>
      </c>
      <c r="HZ23" s="230">
        <v>4.8</v>
      </c>
      <c r="IA23" s="225">
        <v>467.5</v>
      </c>
      <c r="IB23" s="225">
        <v>455</v>
      </c>
      <c r="IC23" s="248">
        <v>47276</v>
      </c>
      <c r="ID23" s="227">
        <v>71.3</v>
      </c>
      <c r="IE23" s="227">
        <v>65.099999999999994</v>
      </c>
      <c r="IF23" s="227">
        <v>43.1</v>
      </c>
      <c r="IG23" s="227">
        <v>67.5</v>
      </c>
      <c r="IH23" s="227">
        <v>27.9</v>
      </c>
      <c r="II23" s="144" t="s">
        <v>1081</v>
      </c>
      <c r="IJ23" s="144" t="s">
        <v>1081</v>
      </c>
      <c r="IK23" s="225">
        <v>74.91</v>
      </c>
      <c r="IL23" s="154">
        <v>0.93600000000000005</v>
      </c>
      <c r="IM23" s="153">
        <v>93.7</v>
      </c>
      <c r="IN23" s="285">
        <v>-0.1</v>
      </c>
      <c r="IO23" s="153">
        <v>3.1</v>
      </c>
      <c r="IP23" s="143">
        <v>137168244</v>
      </c>
      <c r="IQ23" s="286">
        <v>60.2</v>
      </c>
      <c r="IR23" s="286">
        <v>50.2</v>
      </c>
      <c r="IS23" s="245" t="s">
        <v>608</v>
      </c>
      <c r="IT23" s="245" t="s">
        <v>608</v>
      </c>
      <c r="IU23" s="286" t="s">
        <v>608</v>
      </c>
      <c r="IV23" s="144" t="s">
        <v>1081</v>
      </c>
      <c r="IW23" s="143">
        <v>4695</v>
      </c>
      <c r="IX23" s="144" t="s">
        <v>1081</v>
      </c>
      <c r="IY23" s="286">
        <v>26.3</v>
      </c>
      <c r="IZ23" s="276">
        <v>132242</v>
      </c>
      <c r="JA23" s="276">
        <v>1208</v>
      </c>
      <c r="JB23" s="276">
        <v>1903</v>
      </c>
      <c r="JC23" s="276">
        <v>9571</v>
      </c>
      <c r="JD23" s="276">
        <v>13568</v>
      </c>
      <c r="JE23" s="276">
        <v>13729</v>
      </c>
      <c r="JF23" s="276">
        <v>15133</v>
      </c>
      <c r="JG23" s="276">
        <v>14647</v>
      </c>
      <c r="JH23" s="276">
        <v>12464</v>
      </c>
      <c r="JI23" s="276">
        <v>10285</v>
      </c>
      <c r="JJ23" s="276">
        <v>10281</v>
      </c>
      <c r="JK23" s="276">
        <v>9736</v>
      </c>
      <c r="JL23" s="276">
        <v>4953</v>
      </c>
      <c r="JM23" s="276">
        <v>2111</v>
      </c>
      <c r="JN23" s="276">
        <v>889</v>
      </c>
      <c r="JO23" s="276">
        <v>384</v>
      </c>
      <c r="JP23" s="276">
        <v>183</v>
      </c>
      <c r="JQ23" s="276">
        <v>12049</v>
      </c>
      <c r="JR23" s="276">
        <v>13736</v>
      </c>
      <c r="JS23" s="276">
        <v>17235</v>
      </c>
      <c r="JT23" s="276">
        <v>21130</v>
      </c>
      <c r="JU23" s="276">
        <v>24968</v>
      </c>
      <c r="JV23" s="276">
        <v>21826</v>
      </c>
      <c r="JW23" s="276">
        <v>17273</v>
      </c>
      <c r="JX23" s="276">
        <v>14688</v>
      </c>
      <c r="JY23" s="276">
        <v>17049</v>
      </c>
      <c r="JZ23" s="276">
        <v>22123</v>
      </c>
      <c r="KA23" s="276">
        <v>19923</v>
      </c>
      <c r="KB23" s="276">
        <v>15525</v>
      </c>
      <c r="KC23" s="276">
        <v>11177</v>
      </c>
      <c r="KD23" s="276">
        <v>7100</v>
      </c>
      <c r="KE23" s="276">
        <v>6922</v>
      </c>
    </row>
    <row r="24" spans="1:291" ht="12">
      <c r="A24" s="3">
        <v>122173</v>
      </c>
      <c r="B24" s="2" t="s">
        <v>918</v>
      </c>
      <c r="C24" s="147">
        <v>114.74</v>
      </c>
      <c r="D24" s="144">
        <v>406835</v>
      </c>
      <c r="E24" s="146">
        <v>13.2</v>
      </c>
      <c r="F24" s="146">
        <v>63</v>
      </c>
      <c r="G24" s="146">
        <v>23.8</v>
      </c>
      <c r="H24" s="220">
        <v>21020</v>
      </c>
      <c r="I24" s="220">
        <v>42860</v>
      </c>
      <c r="J24" s="220">
        <v>64963</v>
      </c>
      <c r="K24" s="225">
        <v>40464</v>
      </c>
      <c r="L24" s="220">
        <v>176533</v>
      </c>
      <c r="M24" s="220">
        <v>6256</v>
      </c>
      <c r="N24" s="220">
        <v>19887</v>
      </c>
      <c r="O24" s="220">
        <v>17964</v>
      </c>
      <c r="P24" s="250">
        <v>409447</v>
      </c>
      <c r="Q24" s="251">
        <v>404012</v>
      </c>
      <c r="R24" s="251">
        <v>362941</v>
      </c>
      <c r="S24" s="252">
        <v>229385</v>
      </c>
      <c r="T24" s="253">
        <v>2140740</v>
      </c>
      <c r="U24" s="253">
        <v>746281</v>
      </c>
      <c r="V24" s="252">
        <v>908924</v>
      </c>
      <c r="W24" s="254">
        <v>44</v>
      </c>
      <c r="X24" s="252">
        <v>55</v>
      </c>
      <c r="Y24" s="252">
        <v>19</v>
      </c>
      <c r="Z24" s="252">
        <v>0</v>
      </c>
      <c r="AA24" s="147">
        <v>314</v>
      </c>
      <c r="AB24" s="255">
        <v>1853</v>
      </c>
      <c r="AC24" s="252">
        <v>1738</v>
      </c>
      <c r="AD24" s="252">
        <v>315320</v>
      </c>
      <c r="AE24" s="252">
        <v>473</v>
      </c>
      <c r="AF24" s="252">
        <v>29</v>
      </c>
      <c r="AG24" s="252">
        <v>7051</v>
      </c>
      <c r="AH24" s="252">
        <v>42</v>
      </c>
      <c r="AI24" s="252">
        <v>21525</v>
      </c>
      <c r="AJ24" s="252">
        <v>1076</v>
      </c>
      <c r="AK24" s="252">
        <v>34</v>
      </c>
      <c r="AL24" s="252">
        <v>20</v>
      </c>
      <c r="AM24" s="252">
        <v>10022</v>
      </c>
      <c r="AN24" s="252">
        <v>590</v>
      </c>
      <c r="AO24" s="254">
        <v>8</v>
      </c>
      <c r="AP24" s="252">
        <v>182</v>
      </c>
      <c r="AQ24" s="254">
        <v>17</v>
      </c>
      <c r="AR24" s="254">
        <v>52</v>
      </c>
      <c r="AS24" s="256">
        <v>95.8</v>
      </c>
      <c r="AT24" s="257">
        <v>116.6</v>
      </c>
      <c r="AU24" s="257">
        <v>100.3</v>
      </c>
      <c r="AV24" s="252">
        <v>51</v>
      </c>
      <c r="AW24" s="252">
        <v>40</v>
      </c>
      <c r="AX24" s="252">
        <v>11</v>
      </c>
      <c r="AY24" s="252">
        <v>1</v>
      </c>
      <c r="AZ24" s="252">
        <v>1</v>
      </c>
      <c r="BA24" s="252">
        <v>2</v>
      </c>
      <c r="BB24" s="252">
        <v>1</v>
      </c>
      <c r="BC24" s="252">
        <v>2</v>
      </c>
      <c r="BD24" s="252">
        <v>12295</v>
      </c>
      <c r="BE24" s="252" t="s">
        <v>608</v>
      </c>
      <c r="BF24" s="252" t="s">
        <v>608</v>
      </c>
      <c r="BG24" s="252">
        <v>6</v>
      </c>
      <c r="BH24" s="252">
        <v>100843</v>
      </c>
      <c r="BI24" s="252">
        <v>6</v>
      </c>
      <c r="BJ24" s="252">
        <v>5530.82</v>
      </c>
      <c r="BK24" s="256">
        <v>40.1</v>
      </c>
      <c r="BL24" s="252">
        <v>0</v>
      </c>
      <c r="BM24" s="252">
        <v>5</v>
      </c>
      <c r="BN24" s="252">
        <v>0</v>
      </c>
      <c r="BO24" s="252">
        <v>4160</v>
      </c>
      <c r="BP24" s="144" t="s">
        <v>1081</v>
      </c>
      <c r="BQ24" s="255">
        <v>0.91</v>
      </c>
      <c r="BR24" s="256">
        <v>30</v>
      </c>
      <c r="BS24" s="230">
        <v>5.35</v>
      </c>
      <c r="BT24" s="227">
        <v>62.39</v>
      </c>
      <c r="BU24" s="252">
        <v>18</v>
      </c>
      <c r="BV24" s="252">
        <v>4809</v>
      </c>
      <c r="BW24" s="252">
        <v>250</v>
      </c>
      <c r="BX24" s="252">
        <v>991</v>
      </c>
      <c r="BY24" s="252">
        <v>2933</v>
      </c>
      <c r="BZ24" s="252">
        <v>920</v>
      </c>
      <c r="CA24" s="252">
        <v>257</v>
      </c>
      <c r="CB24" s="252">
        <v>498</v>
      </c>
      <c r="CC24" s="258">
        <v>1.29</v>
      </c>
      <c r="CD24" s="253" t="s">
        <v>608</v>
      </c>
      <c r="CE24" s="252">
        <v>5</v>
      </c>
      <c r="CF24" s="252">
        <v>45</v>
      </c>
      <c r="CG24" s="252">
        <v>4</v>
      </c>
      <c r="CH24" s="252">
        <v>1</v>
      </c>
      <c r="CI24" s="252">
        <v>90</v>
      </c>
      <c r="CJ24" s="252">
        <v>23</v>
      </c>
      <c r="CK24" s="252">
        <v>1298</v>
      </c>
      <c r="CL24" s="252">
        <v>8</v>
      </c>
      <c r="CM24" s="252">
        <v>820</v>
      </c>
      <c r="CN24" s="252">
        <v>27</v>
      </c>
      <c r="CO24" s="252">
        <v>423</v>
      </c>
      <c r="CP24" s="252">
        <v>4</v>
      </c>
      <c r="CQ24" s="252">
        <v>30</v>
      </c>
      <c r="CR24" s="252">
        <v>11</v>
      </c>
      <c r="CS24" s="252">
        <v>263</v>
      </c>
      <c r="CT24" s="252">
        <v>8869</v>
      </c>
      <c r="CU24" s="252">
        <v>790</v>
      </c>
      <c r="CV24" s="252">
        <v>1871</v>
      </c>
      <c r="CW24" s="252">
        <v>948625.01</v>
      </c>
      <c r="CX24" s="252">
        <v>162189.443</v>
      </c>
      <c r="CY24" s="252">
        <v>491366.04499999998</v>
      </c>
      <c r="CZ24" s="252">
        <v>97148</v>
      </c>
      <c r="DA24" s="252">
        <v>7</v>
      </c>
      <c r="DB24" s="225">
        <v>13938</v>
      </c>
      <c r="DC24" s="225">
        <v>1496</v>
      </c>
      <c r="DD24" s="225">
        <v>1280</v>
      </c>
      <c r="DE24" s="252">
        <v>153</v>
      </c>
      <c r="DF24" s="252">
        <v>1621</v>
      </c>
      <c r="DG24" s="252">
        <v>6336</v>
      </c>
      <c r="DH24" s="252">
        <v>10768</v>
      </c>
      <c r="DI24" s="252">
        <v>2356</v>
      </c>
      <c r="DJ24" s="252">
        <v>2329</v>
      </c>
      <c r="DK24" s="252">
        <v>190</v>
      </c>
      <c r="DL24" s="252">
        <v>195</v>
      </c>
      <c r="DM24" s="252">
        <v>3</v>
      </c>
      <c r="DN24" s="252">
        <v>1101</v>
      </c>
      <c r="DO24" s="252">
        <v>52</v>
      </c>
      <c r="DP24" s="252">
        <v>10050</v>
      </c>
      <c r="DQ24" s="252">
        <v>59</v>
      </c>
      <c r="DR24" s="252">
        <v>6437</v>
      </c>
      <c r="DS24" s="252">
        <v>6209</v>
      </c>
      <c r="DT24" s="252">
        <v>0</v>
      </c>
      <c r="DU24" s="252">
        <v>766</v>
      </c>
      <c r="DV24" s="252">
        <v>46</v>
      </c>
      <c r="DW24" s="252">
        <v>50</v>
      </c>
      <c r="DX24" s="256">
        <v>25.7</v>
      </c>
      <c r="DY24" s="252">
        <v>40</v>
      </c>
      <c r="DZ24" s="252">
        <v>165</v>
      </c>
      <c r="EA24" s="252">
        <v>944</v>
      </c>
      <c r="EB24" s="252">
        <v>222</v>
      </c>
      <c r="EC24" s="252">
        <v>53</v>
      </c>
      <c r="ED24" s="253">
        <v>2241</v>
      </c>
      <c r="EE24" s="252">
        <v>3200</v>
      </c>
      <c r="EF24" s="259">
        <v>91.8</v>
      </c>
      <c r="EG24" s="259">
        <v>89.3</v>
      </c>
      <c r="EH24" s="252">
        <v>215</v>
      </c>
      <c r="EI24" s="256">
        <v>10.64</v>
      </c>
      <c r="EJ24" s="252">
        <v>109065</v>
      </c>
      <c r="EK24" s="256">
        <v>40.799999999999997</v>
      </c>
      <c r="EL24" s="252">
        <v>300727</v>
      </c>
      <c r="EM24" s="255">
        <v>3.42</v>
      </c>
      <c r="EN24" s="252">
        <v>517</v>
      </c>
      <c r="EO24" s="252">
        <v>45</v>
      </c>
      <c r="EP24" s="260">
        <v>686</v>
      </c>
      <c r="EQ24" s="253">
        <v>191</v>
      </c>
      <c r="ER24" s="253">
        <v>2886</v>
      </c>
      <c r="ES24" s="259">
        <v>100</v>
      </c>
      <c r="ET24" s="252">
        <v>130823</v>
      </c>
      <c r="EU24" s="252">
        <v>4612</v>
      </c>
      <c r="EV24" s="252">
        <v>9</v>
      </c>
      <c r="EW24" s="252">
        <v>126211</v>
      </c>
      <c r="EX24" s="252">
        <v>88516</v>
      </c>
      <c r="EY24" s="252">
        <v>29644</v>
      </c>
      <c r="EZ24" s="252">
        <v>8051</v>
      </c>
      <c r="FA24" s="225">
        <v>0</v>
      </c>
      <c r="FB24" s="256">
        <v>22.7</v>
      </c>
      <c r="FC24" s="252">
        <v>593</v>
      </c>
      <c r="FD24" s="256">
        <v>5.8</v>
      </c>
      <c r="FE24" s="252">
        <v>6339</v>
      </c>
      <c r="FF24" s="252">
        <v>268</v>
      </c>
      <c r="FG24" s="252">
        <v>46</v>
      </c>
      <c r="FH24" s="252">
        <v>251</v>
      </c>
      <c r="FI24" s="261">
        <v>22</v>
      </c>
      <c r="FJ24" s="261">
        <v>1087</v>
      </c>
      <c r="FK24" s="255">
        <v>66.28</v>
      </c>
      <c r="FL24" s="256">
        <v>93.9</v>
      </c>
      <c r="FM24" s="256">
        <v>92.5</v>
      </c>
      <c r="FN24" s="256">
        <v>89.3</v>
      </c>
      <c r="FO24" s="259">
        <v>40.200000000000003</v>
      </c>
      <c r="FP24" s="252">
        <v>97</v>
      </c>
      <c r="FQ24" s="252">
        <v>11</v>
      </c>
      <c r="FR24" s="252">
        <v>72</v>
      </c>
      <c r="FS24" s="252">
        <v>1471</v>
      </c>
      <c r="FT24" s="252">
        <v>6</v>
      </c>
      <c r="FU24" s="252">
        <v>4101</v>
      </c>
      <c r="FV24" s="252">
        <v>3381</v>
      </c>
      <c r="FW24" s="252">
        <v>9</v>
      </c>
      <c r="FX24" s="252">
        <v>3994449</v>
      </c>
      <c r="FY24" s="252">
        <v>1671</v>
      </c>
      <c r="FZ24" s="252" t="s">
        <v>608</v>
      </c>
      <c r="GA24" s="252" t="s">
        <v>608</v>
      </c>
      <c r="GB24" s="252">
        <v>12073</v>
      </c>
      <c r="GC24" s="252">
        <v>30</v>
      </c>
      <c r="GD24" s="252">
        <v>1815</v>
      </c>
      <c r="GE24" s="252">
        <v>10228</v>
      </c>
      <c r="GF24" s="252">
        <v>138449</v>
      </c>
      <c r="GG24" s="252">
        <v>214</v>
      </c>
      <c r="GH24" s="252">
        <v>19911</v>
      </c>
      <c r="GI24" s="252">
        <v>118324</v>
      </c>
      <c r="GJ24" s="252">
        <v>568</v>
      </c>
      <c r="GK24" s="252">
        <v>4854</v>
      </c>
      <c r="GL24" s="252">
        <v>377993</v>
      </c>
      <c r="GM24" s="252">
        <v>1674</v>
      </c>
      <c r="GN24" s="252">
        <v>17654</v>
      </c>
      <c r="GO24" s="252">
        <v>412054</v>
      </c>
      <c r="GP24" s="252">
        <v>252</v>
      </c>
      <c r="GQ24" s="252">
        <v>8753</v>
      </c>
      <c r="GR24" s="262">
        <v>262748.45</v>
      </c>
      <c r="GS24" s="252">
        <v>250</v>
      </c>
      <c r="GT24" s="252">
        <v>8753</v>
      </c>
      <c r="GU24" s="252">
        <v>262748</v>
      </c>
      <c r="GV24" s="263">
        <v>29.87</v>
      </c>
      <c r="GW24" s="255">
        <v>1717.24</v>
      </c>
      <c r="GX24" s="225">
        <v>1410</v>
      </c>
      <c r="GY24" s="225">
        <v>853</v>
      </c>
      <c r="GZ24" s="264">
        <v>125</v>
      </c>
      <c r="HA24" s="252" t="s">
        <v>608</v>
      </c>
      <c r="HB24" s="252">
        <v>1381447</v>
      </c>
      <c r="HC24" s="252">
        <v>8093541</v>
      </c>
      <c r="HD24" s="252">
        <v>1116271</v>
      </c>
      <c r="HE24" s="252">
        <v>1176045</v>
      </c>
      <c r="HF24" s="252">
        <v>152464</v>
      </c>
      <c r="HG24" s="252">
        <v>9010</v>
      </c>
      <c r="HH24" s="252">
        <v>20463.900000000001</v>
      </c>
      <c r="HI24" s="252">
        <v>150200</v>
      </c>
      <c r="HJ24" s="254">
        <v>57177</v>
      </c>
      <c r="HK24" s="290">
        <v>107609</v>
      </c>
      <c r="HL24" s="290">
        <v>17902730</v>
      </c>
      <c r="HM24" s="290">
        <v>0</v>
      </c>
      <c r="HN24" s="290">
        <v>198</v>
      </c>
      <c r="HO24" s="290">
        <v>0</v>
      </c>
      <c r="HP24" s="290">
        <v>162</v>
      </c>
      <c r="HQ24" s="290">
        <v>0</v>
      </c>
      <c r="HR24" s="290">
        <v>0</v>
      </c>
      <c r="HS24" s="251">
        <v>158671</v>
      </c>
      <c r="HT24" s="251">
        <v>1492</v>
      </c>
      <c r="HU24" s="291">
        <v>0</v>
      </c>
      <c r="HV24" s="255">
        <v>39.67</v>
      </c>
      <c r="HW24" s="251">
        <v>360149</v>
      </c>
      <c r="HX24" s="255">
        <v>12.73</v>
      </c>
      <c r="HY24" s="255">
        <v>4.12</v>
      </c>
      <c r="HZ24" s="255">
        <v>3.32</v>
      </c>
      <c r="IA24" s="252">
        <v>1334.6</v>
      </c>
      <c r="IB24" s="252">
        <v>1143.9000000000001</v>
      </c>
      <c r="IC24" s="253" t="s">
        <v>608</v>
      </c>
      <c r="ID24" s="256">
        <v>77.400000000000006</v>
      </c>
      <c r="IE24" s="256">
        <v>61.3</v>
      </c>
      <c r="IF24" s="256">
        <v>41.7</v>
      </c>
      <c r="IG24" s="256">
        <v>68.599999999999994</v>
      </c>
      <c r="IH24" s="256">
        <v>23.4</v>
      </c>
      <c r="II24" s="144" t="s">
        <v>1081</v>
      </c>
      <c r="IJ24" s="144" t="s">
        <v>1081</v>
      </c>
      <c r="IK24" s="252">
        <v>71.94</v>
      </c>
      <c r="IL24" s="154">
        <v>0.92900000000000005</v>
      </c>
      <c r="IM24" s="153">
        <v>91.5</v>
      </c>
      <c r="IN24" s="285">
        <v>5.9</v>
      </c>
      <c r="IO24" s="153">
        <v>4.9000000000000004</v>
      </c>
      <c r="IP24" s="143">
        <v>99718478</v>
      </c>
      <c r="IQ24" s="286">
        <v>63.6</v>
      </c>
      <c r="IR24" s="286">
        <v>53.8</v>
      </c>
      <c r="IS24" s="245" t="s">
        <v>608</v>
      </c>
      <c r="IT24" s="245" t="s">
        <v>608</v>
      </c>
      <c r="IU24" s="286">
        <v>16.7</v>
      </c>
      <c r="IV24" s="144" t="s">
        <v>1081</v>
      </c>
      <c r="IW24" s="143">
        <v>2605</v>
      </c>
      <c r="IX24" s="144" t="s">
        <v>1081</v>
      </c>
      <c r="IY24" s="286">
        <v>33.9</v>
      </c>
      <c r="IZ24" s="276">
        <v>88724</v>
      </c>
      <c r="JA24" s="276">
        <v>1002</v>
      </c>
      <c r="JB24" s="276">
        <v>1405</v>
      </c>
      <c r="JC24" s="276">
        <v>6638</v>
      </c>
      <c r="JD24" s="276">
        <v>8936</v>
      </c>
      <c r="JE24" s="276">
        <v>8529</v>
      </c>
      <c r="JF24" s="276">
        <v>9441</v>
      </c>
      <c r="JG24" s="276">
        <v>8914</v>
      </c>
      <c r="JH24" s="276">
        <v>8207</v>
      </c>
      <c r="JI24" s="276">
        <v>7490</v>
      </c>
      <c r="JJ24" s="276">
        <v>7568</v>
      </c>
      <c r="JK24" s="276">
        <v>6925</v>
      </c>
      <c r="JL24" s="276">
        <v>3244</v>
      </c>
      <c r="JM24" s="276">
        <v>1408</v>
      </c>
      <c r="JN24" s="276">
        <v>584</v>
      </c>
      <c r="JO24" s="276">
        <v>286</v>
      </c>
      <c r="JP24" s="276">
        <v>118</v>
      </c>
      <c r="JQ24" s="276">
        <v>8718</v>
      </c>
      <c r="JR24" s="276">
        <v>9652</v>
      </c>
      <c r="JS24" s="276">
        <v>11518</v>
      </c>
      <c r="JT24" s="276">
        <v>13379</v>
      </c>
      <c r="JU24" s="276">
        <v>15633</v>
      </c>
      <c r="JV24" s="276">
        <v>13279</v>
      </c>
      <c r="JW24" s="276">
        <v>11445</v>
      </c>
      <c r="JX24" s="276">
        <v>10846</v>
      </c>
      <c r="JY24" s="276">
        <v>13152</v>
      </c>
      <c r="JZ24" s="276">
        <v>15938</v>
      </c>
      <c r="KA24" s="276">
        <v>12535</v>
      </c>
      <c r="KB24" s="276">
        <v>9158</v>
      </c>
      <c r="KC24" s="276">
        <v>6928</v>
      </c>
      <c r="KD24" s="276">
        <v>4878</v>
      </c>
      <c r="KE24" s="276">
        <v>5049</v>
      </c>
    </row>
    <row r="25" spans="1:291" ht="12">
      <c r="A25" s="3">
        <v>132012</v>
      </c>
      <c r="B25" s="2" t="s">
        <v>919</v>
      </c>
      <c r="C25" s="147">
        <v>186.38</v>
      </c>
      <c r="D25" s="144">
        <v>561055</v>
      </c>
      <c r="E25" s="146">
        <v>12.510999999999999</v>
      </c>
      <c r="F25" s="146">
        <v>62.966999999999999</v>
      </c>
      <c r="G25" s="146">
        <v>24.521000000000001</v>
      </c>
      <c r="H25" s="220">
        <v>25695</v>
      </c>
      <c r="I25" s="220">
        <v>54676</v>
      </c>
      <c r="J25" s="220">
        <v>86062</v>
      </c>
      <c r="K25" s="225">
        <v>61197</v>
      </c>
      <c r="L25" s="220">
        <v>256856</v>
      </c>
      <c r="M25" s="220">
        <v>9480</v>
      </c>
      <c r="N25" s="220">
        <v>24399</v>
      </c>
      <c r="O25" s="220">
        <v>24187</v>
      </c>
      <c r="P25" s="250">
        <v>577855</v>
      </c>
      <c r="Q25" s="251">
        <v>580053</v>
      </c>
      <c r="R25" s="251">
        <v>578039</v>
      </c>
      <c r="S25" s="252">
        <v>304035</v>
      </c>
      <c r="T25" s="253">
        <v>2714388</v>
      </c>
      <c r="U25" s="253">
        <v>697203</v>
      </c>
      <c r="V25" s="252">
        <v>1622458</v>
      </c>
      <c r="W25" s="254">
        <v>96</v>
      </c>
      <c r="X25" s="252">
        <v>116</v>
      </c>
      <c r="Y25" s="252">
        <v>56</v>
      </c>
      <c r="Z25" s="252">
        <v>38810</v>
      </c>
      <c r="AA25" s="147">
        <v>960.7</v>
      </c>
      <c r="AB25" s="255">
        <v>1299.01</v>
      </c>
      <c r="AC25" s="252">
        <v>3611</v>
      </c>
      <c r="AD25" s="252">
        <v>919694</v>
      </c>
      <c r="AE25" s="252" t="s">
        <v>608</v>
      </c>
      <c r="AF25" s="252">
        <v>31</v>
      </c>
      <c r="AG25" s="252">
        <v>6417</v>
      </c>
      <c r="AH25" s="252">
        <v>70</v>
      </c>
      <c r="AI25" s="252">
        <v>28164</v>
      </c>
      <c r="AJ25" s="252">
        <v>1633</v>
      </c>
      <c r="AK25" s="252">
        <v>104</v>
      </c>
      <c r="AL25" s="252">
        <v>38</v>
      </c>
      <c r="AM25" s="252">
        <v>13706</v>
      </c>
      <c r="AN25" s="252">
        <v>907</v>
      </c>
      <c r="AO25" s="254">
        <v>5</v>
      </c>
      <c r="AP25" s="252">
        <v>379</v>
      </c>
      <c r="AQ25" s="254">
        <v>11</v>
      </c>
      <c r="AR25" s="254">
        <v>59</v>
      </c>
      <c r="AS25" s="256">
        <v>100</v>
      </c>
      <c r="AT25" s="257">
        <v>100</v>
      </c>
      <c r="AU25" s="257">
        <v>93</v>
      </c>
      <c r="AV25" s="252">
        <v>51</v>
      </c>
      <c r="AW25" s="252">
        <v>51</v>
      </c>
      <c r="AX25" s="252">
        <v>0</v>
      </c>
      <c r="AY25" s="252">
        <v>0</v>
      </c>
      <c r="AZ25" s="252">
        <v>0</v>
      </c>
      <c r="BA25" s="252">
        <v>0</v>
      </c>
      <c r="BB25" s="252">
        <v>0</v>
      </c>
      <c r="BC25" s="252">
        <v>4</v>
      </c>
      <c r="BD25" s="252">
        <v>35024</v>
      </c>
      <c r="BE25" s="252">
        <v>2</v>
      </c>
      <c r="BF25" s="252">
        <v>47442</v>
      </c>
      <c r="BG25" s="252">
        <v>8</v>
      </c>
      <c r="BH25" s="252">
        <v>170927</v>
      </c>
      <c r="BI25" s="252">
        <v>3</v>
      </c>
      <c r="BJ25" s="252">
        <v>1489</v>
      </c>
      <c r="BK25" s="256">
        <v>64.099999999999994</v>
      </c>
      <c r="BL25" s="252">
        <v>3</v>
      </c>
      <c r="BM25" s="252">
        <v>17</v>
      </c>
      <c r="BN25" s="252">
        <v>1119</v>
      </c>
      <c r="BO25" s="252">
        <v>93124</v>
      </c>
      <c r="BP25" s="144" t="s">
        <v>1081</v>
      </c>
      <c r="BQ25" s="255">
        <v>0.46</v>
      </c>
      <c r="BR25" s="256">
        <v>27.1</v>
      </c>
      <c r="BS25" s="230">
        <v>6.0977999992603795</v>
      </c>
      <c r="BT25" s="227">
        <v>59.013821083208029</v>
      </c>
      <c r="BU25" s="252">
        <v>40</v>
      </c>
      <c r="BV25" s="252">
        <v>9228</v>
      </c>
      <c r="BW25" s="252">
        <v>378</v>
      </c>
      <c r="BX25" s="252">
        <v>1149</v>
      </c>
      <c r="BY25" s="252">
        <v>4839</v>
      </c>
      <c r="BZ25" s="252">
        <v>1414</v>
      </c>
      <c r="CA25" s="252">
        <v>407</v>
      </c>
      <c r="CB25" s="252">
        <v>876</v>
      </c>
      <c r="CC25" s="258">
        <v>1.19</v>
      </c>
      <c r="CD25" s="253" t="s">
        <v>608</v>
      </c>
      <c r="CE25" s="252">
        <v>4</v>
      </c>
      <c r="CF25" s="252">
        <v>90</v>
      </c>
      <c r="CG25" s="252">
        <v>3</v>
      </c>
      <c r="CH25" s="252">
        <v>5</v>
      </c>
      <c r="CI25" s="252">
        <v>580</v>
      </c>
      <c r="CJ25" s="252">
        <v>26</v>
      </c>
      <c r="CK25" s="252">
        <v>2433</v>
      </c>
      <c r="CL25" s="252">
        <v>7</v>
      </c>
      <c r="CM25" s="252">
        <v>827</v>
      </c>
      <c r="CN25" s="252">
        <v>22</v>
      </c>
      <c r="CO25" s="252">
        <v>386</v>
      </c>
      <c r="CP25" s="252">
        <v>14</v>
      </c>
      <c r="CQ25" s="252">
        <v>194</v>
      </c>
      <c r="CR25" s="252">
        <v>9</v>
      </c>
      <c r="CS25" s="252">
        <v>209</v>
      </c>
      <c r="CT25" s="252">
        <v>14780</v>
      </c>
      <c r="CU25" s="252">
        <v>933</v>
      </c>
      <c r="CV25" s="252">
        <v>3305</v>
      </c>
      <c r="CW25" s="252">
        <v>1508737.7080000001</v>
      </c>
      <c r="CX25" s="252">
        <v>169908.875</v>
      </c>
      <c r="CY25" s="252">
        <v>976513.60100000002</v>
      </c>
      <c r="CZ25" s="252">
        <v>136858</v>
      </c>
      <c r="DA25" s="252">
        <v>15</v>
      </c>
      <c r="DB25" s="225">
        <v>24399</v>
      </c>
      <c r="DC25" s="225">
        <v>2468</v>
      </c>
      <c r="DD25" s="225">
        <v>2476</v>
      </c>
      <c r="DE25" s="252">
        <v>234</v>
      </c>
      <c r="DF25" s="252">
        <v>2302</v>
      </c>
      <c r="DG25" s="252" t="s">
        <v>608</v>
      </c>
      <c r="DH25" s="252">
        <v>15296</v>
      </c>
      <c r="DI25" s="252">
        <v>3933</v>
      </c>
      <c r="DJ25" s="252">
        <v>4061</v>
      </c>
      <c r="DK25" s="252">
        <v>422</v>
      </c>
      <c r="DL25" s="252">
        <v>368</v>
      </c>
      <c r="DM25" s="252">
        <v>3</v>
      </c>
      <c r="DN25" s="252">
        <v>2536</v>
      </c>
      <c r="DO25" s="252">
        <v>38</v>
      </c>
      <c r="DP25" s="252">
        <v>14410</v>
      </c>
      <c r="DQ25" s="252">
        <v>101</v>
      </c>
      <c r="DR25" s="252">
        <v>11110</v>
      </c>
      <c r="DS25" s="252">
        <v>11312</v>
      </c>
      <c r="DT25" s="252">
        <v>144</v>
      </c>
      <c r="DU25" s="252" t="s">
        <v>608</v>
      </c>
      <c r="DV25" s="252">
        <v>110</v>
      </c>
      <c r="DW25" s="252">
        <v>79</v>
      </c>
      <c r="DX25" s="256">
        <v>49</v>
      </c>
      <c r="DY25" s="252">
        <v>71</v>
      </c>
      <c r="DZ25" s="252">
        <v>286</v>
      </c>
      <c r="EA25" s="252">
        <v>2005</v>
      </c>
      <c r="EB25" s="252">
        <v>645</v>
      </c>
      <c r="EC25" s="252">
        <v>68</v>
      </c>
      <c r="ED25" s="253">
        <v>3556</v>
      </c>
      <c r="EE25" s="252">
        <v>3815</v>
      </c>
      <c r="EF25" s="259">
        <v>92.7</v>
      </c>
      <c r="EG25" s="259">
        <v>91.4</v>
      </c>
      <c r="EH25" s="252">
        <v>486</v>
      </c>
      <c r="EI25" s="256">
        <v>19.100000000000001</v>
      </c>
      <c r="EJ25" s="252">
        <v>158990</v>
      </c>
      <c r="EK25" s="256">
        <v>45.4</v>
      </c>
      <c r="EL25" s="252">
        <v>312469</v>
      </c>
      <c r="EM25" s="255">
        <v>4</v>
      </c>
      <c r="EN25" s="252">
        <v>526</v>
      </c>
      <c r="EO25" s="252">
        <v>91</v>
      </c>
      <c r="EP25" s="260">
        <v>593</v>
      </c>
      <c r="EQ25" s="253">
        <v>227</v>
      </c>
      <c r="ER25" s="253">
        <v>3935</v>
      </c>
      <c r="ES25" s="259">
        <v>100</v>
      </c>
      <c r="ET25" s="252">
        <v>171581</v>
      </c>
      <c r="EU25" s="252">
        <v>39066</v>
      </c>
      <c r="EV25" s="252">
        <v>1178</v>
      </c>
      <c r="EW25" s="252">
        <v>124248</v>
      </c>
      <c r="EX25" s="252">
        <v>83400</v>
      </c>
      <c r="EY25" s="252">
        <v>32553</v>
      </c>
      <c r="EZ25" s="252">
        <v>8295</v>
      </c>
      <c r="FA25" s="225">
        <v>8267</v>
      </c>
      <c r="FB25" s="256">
        <v>26</v>
      </c>
      <c r="FC25" s="252">
        <v>790</v>
      </c>
      <c r="FD25" s="256">
        <v>11.7</v>
      </c>
      <c r="FE25" s="252">
        <v>23870</v>
      </c>
      <c r="FF25" s="252">
        <v>0</v>
      </c>
      <c r="FG25" s="252">
        <v>43</v>
      </c>
      <c r="FH25" s="252">
        <v>821</v>
      </c>
      <c r="FI25" s="261">
        <v>16</v>
      </c>
      <c r="FJ25" s="261">
        <v>540</v>
      </c>
      <c r="FK25" s="255">
        <v>55.492514812323201</v>
      </c>
      <c r="FL25" s="256">
        <v>99.9</v>
      </c>
      <c r="FM25" s="256" t="s">
        <v>608</v>
      </c>
      <c r="FN25" s="256">
        <v>99.3</v>
      </c>
      <c r="FO25" s="259">
        <v>22.9</v>
      </c>
      <c r="FP25" s="252">
        <v>185</v>
      </c>
      <c r="FQ25" s="252">
        <v>8</v>
      </c>
      <c r="FR25" s="252">
        <v>46</v>
      </c>
      <c r="FS25" s="252">
        <v>1719</v>
      </c>
      <c r="FT25" s="252">
        <v>8</v>
      </c>
      <c r="FU25" s="252">
        <v>5189</v>
      </c>
      <c r="FV25" s="252">
        <v>4250</v>
      </c>
      <c r="FW25" s="252">
        <v>7</v>
      </c>
      <c r="FX25" s="252">
        <v>7115291</v>
      </c>
      <c r="FY25" s="252">
        <v>2451</v>
      </c>
      <c r="FZ25" s="252" t="s">
        <v>608</v>
      </c>
      <c r="GA25" s="252" t="s">
        <v>608</v>
      </c>
      <c r="GB25" s="252">
        <v>18979</v>
      </c>
      <c r="GC25" s="252">
        <v>27</v>
      </c>
      <c r="GD25" s="252">
        <v>3377</v>
      </c>
      <c r="GE25" s="252">
        <v>15575</v>
      </c>
      <c r="GF25" s="252">
        <v>218712</v>
      </c>
      <c r="GG25" s="252">
        <v>255</v>
      </c>
      <c r="GH25" s="252">
        <v>37659</v>
      </c>
      <c r="GI25" s="252">
        <v>180798</v>
      </c>
      <c r="GJ25" s="252">
        <v>1157</v>
      </c>
      <c r="GK25" s="252">
        <v>7765</v>
      </c>
      <c r="GL25" s="252">
        <v>663881</v>
      </c>
      <c r="GM25" s="252">
        <v>3243</v>
      </c>
      <c r="GN25" s="252">
        <v>25789</v>
      </c>
      <c r="GO25" s="252">
        <v>488342</v>
      </c>
      <c r="GP25" s="252">
        <v>561</v>
      </c>
      <c r="GQ25" s="252">
        <v>15393</v>
      </c>
      <c r="GR25" s="262">
        <v>369812.25</v>
      </c>
      <c r="GS25" s="252">
        <v>556</v>
      </c>
      <c r="GT25" s="252">
        <v>12909</v>
      </c>
      <c r="GU25" s="252">
        <v>295495</v>
      </c>
      <c r="GV25" s="263">
        <v>8.5399999999999991</v>
      </c>
      <c r="GW25" s="252">
        <v>28</v>
      </c>
      <c r="GX25" s="225">
        <v>1197</v>
      </c>
      <c r="GY25" s="225">
        <v>392</v>
      </c>
      <c r="GZ25" s="264">
        <v>96</v>
      </c>
      <c r="HA25" s="252">
        <v>18</v>
      </c>
      <c r="HB25" s="252">
        <v>1267202</v>
      </c>
      <c r="HC25" s="252">
        <v>8803095</v>
      </c>
      <c r="HD25" s="252">
        <v>1051420</v>
      </c>
      <c r="HE25" s="252">
        <v>1259318</v>
      </c>
      <c r="HF25" s="252">
        <v>285178</v>
      </c>
      <c r="HG25" s="252">
        <v>3950</v>
      </c>
      <c r="HH25" s="252">
        <v>6390</v>
      </c>
      <c r="HI25" s="252">
        <v>231420</v>
      </c>
      <c r="HJ25" s="254">
        <v>178667</v>
      </c>
      <c r="HK25" s="290">
        <v>119622</v>
      </c>
      <c r="HL25" s="290">
        <v>55527000</v>
      </c>
      <c r="HM25" s="290">
        <v>172217</v>
      </c>
      <c r="HN25" s="290">
        <v>462</v>
      </c>
      <c r="HO25" s="290">
        <v>5</v>
      </c>
      <c r="HP25" s="290">
        <v>461</v>
      </c>
      <c r="HQ25" s="290">
        <v>5</v>
      </c>
      <c r="HR25" s="290">
        <v>0</v>
      </c>
      <c r="HS25" s="251">
        <v>205964</v>
      </c>
      <c r="HT25" s="251">
        <v>0</v>
      </c>
      <c r="HU25" s="291">
        <v>0</v>
      </c>
      <c r="HV25" s="255">
        <v>61.64</v>
      </c>
      <c r="HW25" s="251">
        <v>512295</v>
      </c>
      <c r="HX25" s="255">
        <v>-0.53</v>
      </c>
      <c r="HY25" s="255">
        <v>3.54</v>
      </c>
      <c r="HZ25" s="255">
        <v>3.54</v>
      </c>
      <c r="IA25" s="252">
        <v>2105</v>
      </c>
      <c r="IB25" s="252">
        <v>1993.1</v>
      </c>
      <c r="IC25" s="253">
        <v>172700</v>
      </c>
      <c r="ID25" s="256">
        <v>77.2</v>
      </c>
      <c r="IE25" s="256">
        <v>61.4</v>
      </c>
      <c r="IF25" s="256">
        <v>48.4</v>
      </c>
      <c r="IG25" s="256">
        <v>68.2</v>
      </c>
      <c r="IH25" s="256">
        <v>31.9</v>
      </c>
      <c r="II25" s="144" t="s">
        <v>1081</v>
      </c>
      <c r="IJ25" s="144" t="s">
        <v>1081</v>
      </c>
      <c r="IK25" s="252">
        <v>60.14</v>
      </c>
      <c r="IL25" s="154">
        <v>0.93200000000000005</v>
      </c>
      <c r="IM25" s="153">
        <v>87.1</v>
      </c>
      <c r="IN25" s="285">
        <v>-0.3</v>
      </c>
      <c r="IO25" s="153">
        <v>1.8</v>
      </c>
      <c r="IP25" s="143">
        <v>129549265</v>
      </c>
      <c r="IQ25" s="286">
        <v>53.8</v>
      </c>
      <c r="IR25" s="286">
        <v>54.9</v>
      </c>
      <c r="IS25" s="245" t="s">
        <v>608</v>
      </c>
      <c r="IT25" s="245" t="s">
        <v>608</v>
      </c>
      <c r="IU25" s="286">
        <v>4.8</v>
      </c>
      <c r="IV25" s="144" t="s">
        <v>1081</v>
      </c>
      <c r="IW25" s="143">
        <v>2823</v>
      </c>
      <c r="IX25" s="144" t="s">
        <v>1081</v>
      </c>
      <c r="IY25" s="286">
        <v>23.7</v>
      </c>
      <c r="IZ25" s="276">
        <v>134150</v>
      </c>
      <c r="JA25" s="276">
        <v>1948</v>
      </c>
      <c r="JB25" s="276">
        <v>2386</v>
      </c>
      <c r="JC25" s="276">
        <v>10374</v>
      </c>
      <c r="JD25" s="276">
        <v>11011</v>
      </c>
      <c r="JE25" s="276">
        <v>10582</v>
      </c>
      <c r="JF25" s="276">
        <v>12571</v>
      </c>
      <c r="JG25" s="276">
        <v>12255</v>
      </c>
      <c r="JH25" s="276">
        <v>11588</v>
      </c>
      <c r="JI25" s="276">
        <v>9952</v>
      </c>
      <c r="JJ25" s="276">
        <v>10388</v>
      </c>
      <c r="JK25" s="276">
        <v>9553</v>
      </c>
      <c r="JL25" s="276">
        <v>4891</v>
      </c>
      <c r="JM25" s="276">
        <v>2193</v>
      </c>
      <c r="JN25" s="276">
        <v>921</v>
      </c>
      <c r="JO25" s="276">
        <v>425</v>
      </c>
      <c r="JP25" s="276">
        <v>194</v>
      </c>
      <c r="JQ25" s="276">
        <v>15100</v>
      </c>
      <c r="JR25" s="276">
        <v>17799</v>
      </c>
      <c r="JS25" s="276">
        <v>13722</v>
      </c>
      <c r="JT25" s="276">
        <v>15480</v>
      </c>
      <c r="JU25" s="276">
        <v>19350</v>
      </c>
      <c r="JV25" s="276">
        <v>18051</v>
      </c>
      <c r="JW25" s="276">
        <v>16259</v>
      </c>
      <c r="JX25" s="276">
        <v>14671</v>
      </c>
      <c r="JY25" s="276">
        <v>17329</v>
      </c>
      <c r="JZ25" s="276">
        <v>21106</v>
      </c>
      <c r="KA25" s="276">
        <v>18042</v>
      </c>
      <c r="KB25" s="276">
        <v>14106</v>
      </c>
      <c r="KC25" s="276">
        <v>11046</v>
      </c>
      <c r="KD25" s="276">
        <v>8238</v>
      </c>
      <c r="KE25" s="276">
        <v>8383</v>
      </c>
    </row>
    <row r="26" spans="1:291" ht="36">
      <c r="A26" s="3">
        <v>142018</v>
      </c>
      <c r="B26" s="2" t="s">
        <v>920</v>
      </c>
      <c r="C26" s="147">
        <v>100.83</v>
      </c>
      <c r="D26" s="144">
        <v>415862</v>
      </c>
      <c r="E26" s="146">
        <v>11.8</v>
      </c>
      <c r="F26" s="146">
        <v>59.19</v>
      </c>
      <c r="G26" s="146">
        <v>28.99</v>
      </c>
      <c r="H26" s="220">
        <v>17562</v>
      </c>
      <c r="I26" s="220">
        <v>37872</v>
      </c>
      <c r="J26" s="220">
        <v>61091</v>
      </c>
      <c r="K26" s="225">
        <v>56030</v>
      </c>
      <c r="L26" s="220">
        <v>183452</v>
      </c>
      <c r="M26" s="220">
        <v>4777</v>
      </c>
      <c r="N26" s="220">
        <v>14819</v>
      </c>
      <c r="O26" s="220">
        <v>15403</v>
      </c>
      <c r="P26" s="223">
        <v>404423</v>
      </c>
      <c r="Q26" s="220">
        <v>418325</v>
      </c>
      <c r="R26" s="220">
        <v>381727</v>
      </c>
      <c r="S26" s="225">
        <v>141783</v>
      </c>
      <c r="T26" s="225">
        <v>1579037</v>
      </c>
      <c r="U26" s="225">
        <v>430226</v>
      </c>
      <c r="V26" s="225">
        <v>825256</v>
      </c>
      <c r="W26" s="225">
        <v>69</v>
      </c>
      <c r="X26" s="225">
        <v>58</v>
      </c>
      <c r="Y26" s="225">
        <v>6</v>
      </c>
      <c r="Z26" s="225">
        <v>113007</v>
      </c>
      <c r="AA26" s="147">
        <v>2213</v>
      </c>
      <c r="AB26" s="230">
        <v>2119</v>
      </c>
      <c r="AC26" s="225">
        <v>3742</v>
      </c>
      <c r="AD26" s="225">
        <v>557843</v>
      </c>
      <c r="AE26" s="225">
        <v>0</v>
      </c>
      <c r="AF26" s="225">
        <v>44</v>
      </c>
      <c r="AG26" s="225">
        <v>6308</v>
      </c>
      <c r="AH26" s="225">
        <v>46</v>
      </c>
      <c r="AI26" s="225">
        <v>19588</v>
      </c>
      <c r="AJ26" s="225">
        <v>1117</v>
      </c>
      <c r="AK26" s="225">
        <v>111</v>
      </c>
      <c r="AL26" s="225">
        <v>23</v>
      </c>
      <c r="AM26" s="225">
        <v>10390</v>
      </c>
      <c r="AN26" s="225">
        <v>702</v>
      </c>
      <c r="AO26" s="225">
        <v>1</v>
      </c>
      <c r="AP26" s="225">
        <v>433</v>
      </c>
      <c r="AQ26" s="225">
        <v>20</v>
      </c>
      <c r="AR26" s="225">
        <v>78</v>
      </c>
      <c r="AS26" s="227">
        <v>100</v>
      </c>
      <c r="AT26" s="227">
        <v>113.7</v>
      </c>
      <c r="AU26" s="227">
        <v>90.2</v>
      </c>
      <c r="AV26" s="225">
        <v>23</v>
      </c>
      <c r="AW26" s="225">
        <v>18</v>
      </c>
      <c r="AX26" s="225">
        <v>10</v>
      </c>
      <c r="AY26" s="225">
        <v>0</v>
      </c>
      <c r="AZ26" s="225">
        <v>0</v>
      </c>
      <c r="BA26" s="225">
        <v>0</v>
      </c>
      <c r="BB26" s="225">
        <v>0</v>
      </c>
      <c r="BC26" s="225">
        <v>4</v>
      </c>
      <c r="BD26" s="225">
        <v>32238</v>
      </c>
      <c r="BE26" s="225">
        <v>1</v>
      </c>
      <c r="BF26" s="225">
        <v>24017</v>
      </c>
      <c r="BG26" s="225">
        <v>5</v>
      </c>
      <c r="BH26" s="225">
        <v>81521</v>
      </c>
      <c r="BI26" s="225">
        <v>15</v>
      </c>
      <c r="BJ26" s="225">
        <v>8301</v>
      </c>
      <c r="BK26" s="227">
        <v>50.7</v>
      </c>
      <c r="BL26" s="225">
        <v>1</v>
      </c>
      <c r="BM26" s="225">
        <v>2</v>
      </c>
      <c r="BN26" s="225">
        <v>553</v>
      </c>
      <c r="BO26" s="225">
        <v>1594</v>
      </c>
      <c r="BP26" s="144" t="s">
        <v>1081</v>
      </c>
      <c r="BQ26" s="230">
        <v>0.5</v>
      </c>
      <c r="BR26" s="227">
        <v>29.6</v>
      </c>
      <c r="BS26" s="230">
        <v>6.88</v>
      </c>
      <c r="BT26" s="227">
        <v>56.48</v>
      </c>
      <c r="BU26" s="225">
        <v>13</v>
      </c>
      <c r="BV26" s="225">
        <v>3416</v>
      </c>
      <c r="BW26" s="225">
        <v>327</v>
      </c>
      <c r="BX26" s="225">
        <v>831</v>
      </c>
      <c r="BY26" s="225">
        <v>4592</v>
      </c>
      <c r="BZ26" s="225">
        <v>1324</v>
      </c>
      <c r="CA26" s="225">
        <v>414</v>
      </c>
      <c r="CB26" s="225">
        <v>647</v>
      </c>
      <c r="CC26" s="241">
        <v>1.23</v>
      </c>
      <c r="CD26" s="225">
        <v>0</v>
      </c>
      <c r="CE26" s="225">
        <v>2</v>
      </c>
      <c r="CF26" s="225">
        <v>118</v>
      </c>
      <c r="CG26" s="225">
        <v>6</v>
      </c>
      <c r="CH26" s="225">
        <v>2</v>
      </c>
      <c r="CI26" s="225">
        <v>122</v>
      </c>
      <c r="CJ26" s="225">
        <v>20</v>
      </c>
      <c r="CK26" s="225">
        <v>2140</v>
      </c>
      <c r="CL26" s="225">
        <v>9</v>
      </c>
      <c r="CM26" s="225">
        <v>992</v>
      </c>
      <c r="CN26" s="225">
        <v>46</v>
      </c>
      <c r="CO26" s="225">
        <v>654</v>
      </c>
      <c r="CP26" s="225">
        <v>18</v>
      </c>
      <c r="CQ26" s="225">
        <v>171</v>
      </c>
      <c r="CR26" s="225">
        <v>7</v>
      </c>
      <c r="CS26" s="225">
        <v>166</v>
      </c>
      <c r="CT26" s="225">
        <v>12703</v>
      </c>
      <c r="CU26" s="225">
        <v>1000</v>
      </c>
      <c r="CV26" s="225">
        <v>3170</v>
      </c>
      <c r="CW26" s="225">
        <v>1328576.1129999999</v>
      </c>
      <c r="CX26" s="225">
        <v>214748.758</v>
      </c>
      <c r="CY26" s="225">
        <v>851325.853</v>
      </c>
      <c r="CZ26" s="225">
        <v>120775</v>
      </c>
      <c r="DA26" s="225">
        <v>13</v>
      </c>
      <c r="DB26" s="225">
        <v>20334</v>
      </c>
      <c r="DC26" s="225">
        <v>2449</v>
      </c>
      <c r="DD26" s="225">
        <v>1832</v>
      </c>
      <c r="DE26" s="225">
        <v>122</v>
      </c>
      <c r="DF26" s="225">
        <v>1182</v>
      </c>
      <c r="DG26" s="225">
        <v>16515</v>
      </c>
      <c r="DH26" s="220">
        <v>13943</v>
      </c>
      <c r="DI26" s="225">
        <v>3040</v>
      </c>
      <c r="DJ26" s="225">
        <v>3122</v>
      </c>
      <c r="DK26" s="225">
        <v>262</v>
      </c>
      <c r="DL26" s="225">
        <v>311</v>
      </c>
      <c r="DM26" s="225">
        <v>1</v>
      </c>
      <c r="DN26" s="225">
        <v>1087</v>
      </c>
      <c r="DO26" s="225">
        <v>17</v>
      </c>
      <c r="DP26" s="225" t="s">
        <v>608</v>
      </c>
      <c r="DQ26" s="225">
        <v>43</v>
      </c>
      <c r="DR26" s="225">
        <v>3923</v>
      </c>
      <c r="DS26" s="225">
        <v>3893</v>
      </c>
      <c r="DT26" s="225">
        <v>21</v>
      </c>
      <c r="DU26" s="225">
        <v>550</v>
      </c>
      <c r="DV26" s="225">
        <v>58</v>
      </c>
      <c r="DW26" s="225">
        <v>58</v>
      </c>
      <c r="DX26" s="227">
        <v>29.75</v>
      </c>
      <c r="DY26" s="225">
        <v>20</v>
      </c>
      <c r="DZ26" s="225">
        <v>32</v>
      </c>
      <c r="EA26" s="225">
        <v>1985</v>
      </c>
      <c r="EB26" s="225">
        <v>583</v>
      </c>
      <c r="EC26" s="225">
        <v>172</v>
      </c>
      <c r="ED26" s="225">
        <v>2664</v>
      </c>
      <c r="EE26" s="225">
        <v>2607</v>
      </c>
      <c r="EF26" s="227">
        <v>98.6</v>
      </c>
      <c r="EG26" s="227">
        <v>96.8</v>
      </c>
      <c r="EH26" s="225">
        <v>363</v>
      </c>
      <c r="EI26" s="227">
        <v>13.27</v>
      </c>
      <c r="EJ26" s="225">
        <v>118790</v>
      </c>
      <c r="EK26" s="227">
        <v>28.5</v>
      </c>
      <c r="EL26" s="225">
        <v>349530</v>
      </c>
      <c r="EM26" s="230">
        <v>3.75</v>
      </c>
      <c r="EN26" s="225">
        <v>321</v>
      </c>
      <c r="EO26" s="225">
        <v>20</v>
      </c>
      <c r="EP26" s="248">
        <v>2485</v>
      </c>
      <c r="EQ26" s="225">
        <v>80</v>
      </c>
      <c r="ER26" s="225">
        <v>1188</v>
      </c>
      <c r="ES26" s="227">
        <v>66.7</v>
      </c>
      <c r="ET26" s="225">
        <v>141544</v>
      </c>
      <c r="EU26" s="225">
        <v>8602</v>
      </c>
      <c r="EV26" s="225">
        <v>17</v>
      </c>
      <c r="EW26" s="225">
        <v>107024</v>
      </c>
      <c r="EX26" s="225">
        <v>85598</v>
      </c>
      <c r="EY26" s="225">
        <v>14942</v>
      </c>
      <c r="EZ26" s="225">
        <v>6484</v>
      </c>
      <c r="FA26" s="225">
        <v>25918</v>
      </c>
      <c r="FB26" s="227">
        <v>33.5</v>
      </c>
      <c r="FC26" s="225">
        <v>530</v>
      </c>
      <c r="FD26" s="227">
        <v>13.25</v>
      </c>
      <c r="FE26" s="225">
        <v>9887</v>
      </c>
      <c r="FF26" s="225">
        <v>148</v>
      </c>
      <c r="FG26" s="225">
        <v>104</v>
      </c>
      <c r="FH26" s="225">
        <v>1388</v>
      </c>
      <c r="FI26" s="245">
        <v>3</v>
      </c>
      <c r="FJ26" s="245">
        <v>89</v>
      </c>
      <c r="FK26" s="230">
        <v>72.22</v>
      </c>
      <c r="FL26" s="227">
        <v>100</v>
      </c>
      <c r="FM26" s="227">
        <v>89.9</v>
      </c>
      <c r="FN26" s="227">
        <v>97.7</v>
      </c>
      <c r="FO26" s="227">
        <v>62.5</v>
      </c>
      <c r="FP26" s="225">
        <v>132</v>
      </c>
      <c r="FQ26" s="225">
        <v>14</v>
      </c>
      <c r="FR26" s="225">
        <v>86</v>
      </c>
      <c r="FS26" s="225">
        <v>1658</v>
      </c>
      <c r="FT26" s="225">
        <v>7</v>
      </c>
      <c r="FU26" s="225">
        <v>2654</v>
      </c>
      <c r="FV26" s="225">
        <v>2997</v>
      </c>
      <c r="FW26" s="225">
        <v>9</v>
      </c>
      <c r="FX26" s="225">
        <v>7846862</v>
      </c>
      <c r="FY26" s="225">
        <v>1750</v>
      </c>
      <c r="FZ26" s="265" t="s">
        <v>608</v>
      </c>
      <c r="GA26" s="265" t="s">
        <v>608</v>
      </c>
      <c r="GB26" s="225">
        <v>13364</v>
      </c>
      <c r="GC26" s="225">
        <v>25</v>
      </c>
      <c r="GD26" s="225">
        <v>1995</v>
      </c>
      <c r="GE26" s="225">
        <v>11344</v>
      </c>
      <c r="GF26" s="225">
        <v>125197</v>
      </c>
      <c r="GG26" s="225">
        <v>320</v>
      </c>
      <c r="GH26" s="225">
        <v>22691</v>
      </c>
      <c r="GI26" s="225">
        <v>102186</v>
      </c>
      <c r="GJ26" s="225">
        <v>323</v>
      </c>
      <c r="GK26" s="225">
        <v>2227</v>
      </c>
      <c r="GL26" s="225">
        <v>108256</v>
      </c>
      <c r="GM26" s="225">
        <v>2033</v>
      </c>
      <c r="GN26" s="225">
        <v>16681</v>
      </c>
      <c r="GO26" s="225">
        <v>322017</v>
      </c>
      <c r="GP26" s="225">
        <v>214</v>
      </c>
      <c r="GQ26" s="225">
        <v>11973</v>
      </c>
      <c r="GR26" s="224">
        <v>470288.21</v>
      </c>
      <c r="GS26" s="225">
        <v>206</v>
      </c>
      <c r="GT26" s="225">
        <v>6302</v>
      </c>
      <c r="GU26" s="225">
        <v>239816</v>
      </c>
      <c r="GV26" s="242">
        <v>6.8952</v>
      </c>
      <c r="GW26" s="225">
        <v>149.82</v>
      </c>
      <c r="GX26" s="225">
        <v>628</v>
      </c>
      <c r="GY26" s="225">
        <v>354</v>
      </c>
      <c r="GZ26" s="222">
        <v>137</v>
      </c>
      <c r="HA26" s="225">
        <v>5</v>
      </c>
      <c r="HB26" s="225">
        <v>1175271</v>
      </c>
      <c r="HC26" s="225">
        <v>6638983</v>
      </c>
      <c r="HD26" s="225">
        <v>655460</v>
      </c>
      <c r="HE26" s="225">
        <v>1516931</v>
      </c>
      <c r="HF26" s="225">
        <v>291100</v>
      </c>
      <c r="HG26" s="225">
        <v>3346</v>
      </c>
      <c r="HH26" s="225">
        <v>3424</v>
      </c>
      <c r="HI26" s="225">
        <v>176440</v>
      </c>
      <c r="HJ26" s="225">
        <v>108953</v>
      </c>
      <c r="HK26" s="220">
        <v>66811</v>
      </c>
      <c r="HL26" s="220">
        <v>40407341</v>
      </c>
      <c r="HM26" s="220" t="s">
        <v>608</v>
      </c>
      <c r="HN26" s="220">
        <v>286</v>
      </c>
      <c r="HO26" s="220" t="s">
        <v>608</v>
      </c>
      <c r="HP26" s="220">
        <v>148</v>
      </c>
      <c r="HQ26" s="220" t="s">
        <v>608</v>
      </c>
      <c r="HR26" s="220" t="s">
        <v>608</v>
      </c>
      <c r="HS26" s="220">
        <v>148137</v>
      </c>
      <c r="HT26" s="220" t="s">
        <v>608</v>
      </c>
      <c r="HU26" s="225">
        <v>8400</v>
      </c>
      <c r="HV26" s="230">
        <v>58.53</v>
      </c>
      <c r="HW26" s="220">
        <v>398366</v>
      </c>
      <c r="HX26" s="230">
        <v>2.5</v>
      </c>
      <c r="HY26" s="230">
        <v>4</v>
      </c>
      <c r="HZ26" s="230">
        <v>2.8</v>
      </c>
      <c r="IA26" s="225">
        <v>393.3</v>
      </c>
      <c r="IB26" s="225">
        <v>371.1</v>
      </c>
      <c r="IC26" s="220" t="s">
        <v>889</v>
      </c>
      <c r="ID26" s="227">
        <v>77.599999999999994</v>
      </c>
      <c r="IE26" s="227">
        <v>58.7</v>
      </c>
      <c r="IF26" s="227">
        <v>37.5</v>
      </c>
      <c r="IG26" s="227">
        <v>58.9</v>
      </c>
      <c r="IH26" s="227">
        <v>24.8</v>
      </c>
      <c r="II26" s="144" t="s">
        <v>1081</v>
      </c>
      <c r="IJ26" s="144" t="s">
        <v>1081</v>
      </c>
      <c r="IK26" s="225">
        <v>84.66</v>
      </c>
      <c r="IL26" s="154">
        <v>0.8</v>
      </c>
      <c r="IM26" s="153">
        <v>97.2</v>
      </c>
      <c r="IN26" s="285">
        <v>6.4</v>
      </c>
      <c r="IO26" s="153">
        <v>4.2</v>
      </c>
      <c r="IP26" s="143">
        <v>173476713</v>
      </c>
      <c r="IQ26" s="286">
        <v>53.6</v>
      </c>
      <c r="IR26" s="286">
        <v>54.3</v>
      </c>
      <c r="IS26" s="245" t="s">
        <v>608</v>
      </c>
      <c r="IT26" s="245" t="s">
        <v>608</v>
      </c>
      <c r="IU26" s="286">
        <v>62.3</v>
      </c>
      <c r="IV26" s="144" t="s">
        <v>1081</v>
      </c>
      <c r="IW26" s="143">
        <v>3187</v>
      </c>
      <c r="IX26" s="144" t="s">
        <v>1081</v>
      </c>
      <c r="IY26" s="286">
        <v>25</v>
      </c>
      <c r="IZ26" s="276">
        <v>80238</v>
      </c>
      <c r="JA26" s="276">
        <v>1000</v>
      </c>
      <c r="JB26" s="276">
        <v>1695</v>
      </c>
      <c r="JC26" s="276">
        <v>6043</v>
      </c>
      <c r="JD26" s="276">
        <v>6661</v>
      </c>
      <c r="JE26" s="276">
        <v>6617</v>
      </c>
      <c r="JF26" s="276">
        <v>8367</v>
      </c>
      <c r="JG26" s="276">
        <v>8285</v>
      </c>
      <c r="JH26" s="276">
        <v>8016</v>
      </c>
      <c r="JI26" s="276">
        <v>7245</v>
      </c>
      <c r="JJ26" s="276">
        <v>7364</v>
      </c>
      <c r="JK26" s="276">
        <v>6924</v>
      </c>
      <c r="JL26" s="276">
        <v>3472</v>
      </c>
      <c r="JM26" s="276">
        <v>1496</v>
      </c>
      <c r="JN26" s="276">
        <v>659</v>
      </c>
      <c r="JO26" s="276">
        <v>347</v>
      </c>
      <c r="JP26" s="276">
        <v>129</v>
      </c>
      <c r="JQ26" s="276">
        <v>8618</v>
      </c>
      <c r="JR26" s="276">
        <v>8707</v>
      </c>
      <c r="JS26" s="276">
        <v>8846</v>
      </c>
      <c r="JT26" s="276">
        <v>10616</v>
      </c>
      <c r="JU26" s="276">
        <v>13648</v>
      </c>
      <c r="JV26" s="276">
        <v>12197</v>
      </c>
      <c r="JW26" s="276">
        <v>11175</v>
      </c>
      <c r="JX26" s="276">
        <v>10600</v>
      </c>
      <c r="JY26" s="276">
        <v>13033</v>
      </c>
      <c r="JZ26" s="276">
        <v>17550</v>
      </c>
      <c r="KA26" s="276">
        <v>16091</v>
      </c>
      <c r="KB26" s="276">
        <v>12961</v>
      </c>
      <c r="KC26" s="276">
        <v>11193</v>
      </c>
      <c r="KD26" s="276">
        <v>8100</v>
      </c>
      <c r="KE26" s="276">
        <v>8572</v>
      </c>
    </row>
    <row r="27" spans="1:291" ht="12">
      <c r="A27" s="3">
        <v>162019</v>
      </c>
      <c r="B27" s="2" t="s">
        <v>921</v>
      </c>
      <c r="C27" s="147">
        <v>1241.77</v>
      </c>
      <c r="D27" s="144">
        <v>418979</v>
      </c>
      <c r="E27" s="146">
        <v>12.8</v>
      </c>
      <c r="F27" s="146">
        <v>59.5</v>
      </c>
      <c r="G27" s="146">
        <v>27.6</v>
      </c>
      <c r="H27" s="220">
        <v>20105</v>
      </c>
      <c r="I27" s="220">
        <v>42059</v>
      </c>
      <c r="J27" s="220">
        <v>65671</v>
      </c>
      <c r="K27" s="225">
        <v>55381</v>
      </c>
      <c r="L27" s="220">
        <v>171054</v>
      </c>
      <c r="M27" s="220">
        <v>5082</v>
      </c>
      <c r="N27" s="220">
        <v>11342</v>
      </c>
      <c r="O27" s="220">
        <v>10692</v>
      </c>
      <c r="P27" s="223">
        <v>417575</v>
      </c>
      <c r="Q27" s="220">
        <v>421953</v>
      </c>
      <c r="R27" s="220">
        <v>448669</v>
      </c>
      <c r="S27" s="225">
        <v>712976</v>
      </c>
      <c r="T27" s="225">
        <v>1871683</v>
      </c>
      <c r="U27" s="225">
        <v>772900</v>
      </c>
      <c r="V27" s="225">
        <v>1011373</v>
      </c>
      <c r="W27" s="225">
        <v>4</v>
      </c>
      <c r="X27" s="225">
        <v>90</v>
      </c>
      <c r="Y27" s="225">
        <v>42</v>
      </c>
      <c r="Z27" s="225">
        <v>22779</v>
      </c>
      <c r="AA27" s="147">
        <v>4724</v>
      </c>
      <c r="AB27" s="230">
        <v>4970</v>
      </c>
      <c r="AC27" s="225">
        <v>4961</v>
      </c>
      <c r="AD27" s="225">
        <v>25844</v>
      </c>
      <c r="AE27" s="225">
        <v>1217</v>
      </c>
      <c r="AF27" s="225">
        <v>37</v>
      </c>
      <c r="AG27" s="225">
        <v>3281</v>
      </c>
      <c r="AH27" s="225">
        <v>66</v>
      </c>
      <c r="AI27" s="225">
        <v>21352</v>
      </c>
      <c r="AJ27" s="225">
        <v>1348</v>
      </c>
      <c r="AK27" s="225" t="s">
        <v>829</v>
      </c>
      <c r="AL27" s="225">
        <v>27</v>
      </c>
      <c r="AM27" s="225">
        <v>11096</v>
      </c>
      <c r="AN27" s="225">
        <v>791</v>
      </c>
      <c r="AO27" s="225">
        <v>3</v>
      </c>
      <c r="AP27" s="225" t="s">
        <v>829</v>
      </c>
      <c r="AQ27" s="225">
        <v>20</v>
      </c>
      <c r="AR27" s="225">
        <v>77</v>
      </c>
      <c r="AS27" s="227">
        <v>83.2</v>
      </c>
      <c r="AT27" s="227">
        <v>106.4</v>
      </c>
      <c r="AU27" s="227">
        <v>99.7</v>
      </c>
      <c r="AV27" s="225">
        <v>54</v>
      </c>
      <c r="AW27" s="225">
        <v>26</v>
      </c>
      <c r="AX27" s="225">
        <v>5</v>
      </c>
      <c r="AY27" s="225">
        <v>2</v>
      </c>
      <c r="AZ27" s="225">
        <v>2</v>
      </c>
      <c r="BA27" s="225">
        <v>0</v>
      </c>
      <c r="BB27" s="225">
        <v>0</v>
      </c>
      <c r="BC27" s="225">
        <v>10</v>
      </c>
      <c r="BD27" s="225">
        <v>55189.27</v>
      </c>
      <c r="BE27" s="225">
        <v>1</v>
      </c>
      <c r="BF27" s="225">
        <v>19601.7</v>
      </c>
      <c r="BG27" s="225">
        <v>2</v>
      </c>
      <c r="BH27" s="225">
        <v>110533.73</v>
      </c>
      <c r="BI27" s="225">
        <v>6</v>
      </c>
      <c r="BJ27" s="225">
        <v>3775</v>
      </c>
      <c r="BK27" s="227">
        <v>28.5</v>
      </c>
      <c r="BL27" s="225">
        <v>1</v>
      </c>
      <c r="BM27" s="225">
        <v>2</v>
      </c>
      <c r="BN27" s="225">
        <v>680</v>
      </c>
      <c r="BO27" s="225">
        <v>8921</v>
      </c>
      <c r="BP27" s="144" t="s">
        <v>1081</v>
      </c>
      <c r="BQ27" s="230">
        <v>1.1863608645572192</v>
      </c>
      <c r="BR27" s="227">
        <v>33.977130107376937</v>
      </c>
      <c r="BS27" s="230">
        <v>4.87</v>
      </c>
      <c r="BT27" s="227">
        <v>61.87</v>
      </c>
      <c r="BU27" s="225">
        <v>45</v>
      </c>
      <c r="BV27" s="225">
        <v>7968</v>
      </c>
      <c r="BW27" s="225">
        <v>340</v>
      </c>
      <c r="BX27" s="225">
        <v>1380</v>
      </c>
      <c r="BY27" s="225">
        <v>4461</v>
      </c>
      <c r="BZ27" s="225">
        <v>1280</v>
      </c>
      <c r="CA27" s="225">
        <v>433</v>
      </c>
      <c r="CB27" s="225">
        <v>612</v>
      </c>
      <c r="CC27" s="241">
        <v>1.47</v>
      </c>
      <c r="CD27" s="225" t="s">
        <v>608</v>
      </c>
      <c r="CE27" s="225">
        <v>1</v>
      </c>
      <c r="CF27" s="225">
        <v>10</v>
      </c>
      <c r="CG27" s="225">
        <v>6</v>
      </c>
      <c r="CH27" s="225">
        <v>2</v>
      </c>
      <c r="CI27" s="225">
        <v>200</v>
      </c>
      <c r="CJ27" s="225">
        <v>33</v>
      </c>
      <c r="CK27" s="225">
        <v>1995</v>
      </c>
      <c r="CL27" s="225">
        <v>18</v>
      </c>
      <c r="CM27" s="225">
        <v>1783</v>
      </c>
      <c r="CN27" s="225">
        <v>40</v>
      </c>
      <c r="CO27" s="225">
        <v>531</v>
      </c>
      <c r="CP27" s="225">
        <v>24</v>
      </c>
      <c r="CQ27" s="225">
        <v>257</v>
      </c>
      <c r="CR27" s="225">
        <v>26</v>
      </c>
      <c r="CS27" s="225">
        <v>650</v>
      </c>
      <c r="CT27" s="225">
        <v>13383</v>
      </c>
      <c r="CU27" s="225">
        <v>1749</v>
      </c>
      <c r="CV27" s="225">
        <v>4038</v>
      </c>
      <c r="CW27" s="225">
        <v>1401054.2849999999</v>
      </c>
      <c r="CX27" s="225">
        <v>349534.27</v>
      </c>
      <c r="CY27" s="225">
        <v>1142578.8</v>
      </c>
      <c r="CZ27" s="225">
        <v>115756</v>
      </c>
      <c r="DA27" s="225">
        <v>32</v>
      </c>
      <c r="DB27" s="225">
        <v>21886</v>
      </c>
      <c r="DC27" s="225">
        <v>2706</v>
      </c>
      <c r="DD27" s="225">
        <v>2433</v>
      </c>
      <c r="DE27" s="225">
        <v>347</v>
      </c>
      <c r="DF27" s="225">
        <v>2049</v>
      </c>
      <c r="DG27" s="225">
        <v>50643</v>
      </c>
      <c r="DH27" s="220">
        <v>20131</v>
      </c>
      <c r="DI27" s="225">
        <v>2688</v>
      </c>
      <c r="DJ27" s="225">
        <v>2376</v>
      </c>
      <c r="DK27" s="225">
        <v>265</v>
      </c>
      <c r="DL27" s="225">
        <v>453</v>
      </c>
      <c r="DM27" s="225">
        <v>3</v>
      </c>
      <c r="DN27" s="225">
        <v>2000</v>
      </c>
      <c r="DO27" s="225">
        <v>34</v>
      </c>
      <c r="DP27" s="225">
        <v>15541</v>
      </c>
      <c r="DQ27" s="225">
        <v>88</v>
      </c>
      <c r="DR27" s="225">
        <v>11190</v>
      </c>
      <c r="DS27" s="225">
        <v>10236</v>
      </c>
      <c r="DT27" s="225">
        <v>0</v>
      </c>
      <c r="DU27" s="225">
        <v>1503</v>
      </c>
      <c r="DV27" s="225">
        <v>82</v>
      </c>
      <c r="DW27" s="225">
        <v>69</v>
      </c>
      <c r="DX27" s="227">
        <v>20.7</v>
      </c>
      <c r="DY27" s="225">
        <v>88</v>
      </c>
      <c r="DZ27" s="225">
        <v>326</v>
      </c>
      <c r="EA27" s="225">
        <v>1490</v>
      </c>
      <c r="EB27" s="225">
        <v>536</v>
      </c>
      <c r="EC27" s="225">
        <v>230</v>
      </c>
      <c r="ED27" s="225">
        <v>2649</v>
      </c>
      <c r="EE27" s="225">
        <v>3234</v>
      </c>
      <c r="EF27" s="227">
        <v>96.9</v>
      </c>
      <c r="EG27" s="227">
        <v>95.6</v>
      </c>
      <c r="EH27" s="225">
        <v>163</v>
      </c>
      <c r="EI27" s="227">
        <v>4.1900000000000004</v>
      </c>
      <c r="EJ27" s="225">
        <v>89502</v>
      </c>
      <c r="EK27" s="227">
        <v>29.9</v>
      </c>
      <c r="EL27" s="225">
        <v>359568</v>
      </c>
      <c r="EM27" s="230">
        <v>3.9522731281799999</v>
      </c>
      <c r="EN27" s="225">
        <v>581</v>
      </c>
      <c r="EO27" s="225">
        <v>9</v>
      </c>
      <c r="EP27" s="248">
        <v>3145</v>
      </c>
      <c r="EQ27" s="225">
        <v>64</v>
      </c>
      <c r="ER27" s="225">
        <v>2577</v>
      </c>
      <c r="ES27" s="227">
        <v>100</v>
      </c>
      <c r="ET27" s="225">
        <v>164654</v>
      </c>
      <c r="EU27" s="225">
        <v>769</v>
      </c>
      <c r="EV27" s="225">
        <v>0</v>
      </c>
      <c r="EW27" s="225">
        <v>148659</v>
      </c>
      <c r="EX27" s="225">
        <v>122363</v>
      </c>
      <c r="EY27" s="225">
        <v>20780</v>
      </c>
      <c r="EZ27" s="225">
        <v>5516</v>
      </c>
      <c r="FA27" s="225">
        <v>15226</v>
      </c>
      <c r="FB27" s="227">
        <v>24.58</v>
      </c>
      <c r="FC27" s="225">
        <v>1036</v>
      </c>
      <c r="FD27" s="227">
        <v>14.2</v>
      </c>
      <c r="FE27" s="225">
        <v>7291</v>
      </c>
      <c r="FF27" s="225">
        <v>159</v>
      </c>
      <c r="FG27" s="225">
        <v>50</v>
      </c>
      <c r="FH27" s="225">
        <v>72</v>
      </c>
      <c r="FI27" s="245">
        <v>29</v>
      </c>
      <c r="FJ27" s="245">
        <v>727</v>
      </c>
      <c r="FK27" s="230">
        <v>70.78</v>
      </c>
      <c r="FL27" s="227">
        <v>98.75</v>
      </c>
      <c r="FM27" s="227">
        <v>90.82</v>
      </c>
      <c r="FN27" s="227">
        <v>91.5</v>
      </c>
      <c r="FO27" s="227">
        <v>51.3</v>
      </c>
      <c r="FP27" s="225">
        <v>89</v>
      </c>
      <c r="FQ27" s="225">
        <v>17</v>
      </c>
      <c r="FR27" s="225">
        <v>90</v>
      </c>
      <c r="FS27" s="225">
        <v>2023</v>
      </c>
      <c r="FT27" s="225">
        <v>14</v>
      </c>
      <c r="FU27" s="225">
        <v>3245</v>
      </c>
      <c r="FV27" s="225">
        <v>1820</v>
      </c>
      <c r="FW27" s="225">
        <v>5</v>
      </c>
      <c r="FX27" s="225">
        <v>6616250</v>
      </c>
      <c r="FY27" s="225">
        <v>7680</v>
      </c>
      <c r="FZ27" s="225" t="s">
        <v>608</v>
      </c>
      <c r="GA27" s="225" t="s">
        <v>608</v>
      </c>
      <c r="GB27" s="225">
        <v>21125</v>
      </c>
      <c r="GC27" s="225">
        <v>103</v>
      </c>
      <c r="GD27" s="225">
        <v>3815</v>
      </c>
      <c r="GE27" s="225">
        <v>17207</v>
      </c>
      <c r="GF27" s="225">
        <v>222923</v>
      </c>
      <c r="GG27" s="225">
        <v>1535</v>
      </c>
      <c r="GH27" s="225">
        <v>60289</v>
      </c>
      <c r="GI27" s="225">
        <v>161099</v>
      </c>
      <c r="GJ27" s="225">
        <v>1231</v>
      </c>
      <c r="GK27" s="225">
        <v>11342</v>
      </c>
      <c r="GL27" s="225">
        <v>1097477</v>
      </c>
      <c r="GM27" s="225">
        <v>2905</v>
      </c>
      <c r="GN27" s="225">
        <v>20803</v>
      </c>
      <c r="GO27" s="225">
        <v>469662</v>
      </c>
      <c r="GP27" s="225">
        <v>814</v>
      </c>
      <c r="GQ27" s="225">
        <v>39652</v>
      </c>
      <c r="GR27" s="224">
        <v>1166132.75</v>
      </c>
      <c r="GS27" s="225">
        <v>791</v>
      </c>
      <c r="GT27" s="225">
        <v>26669</v>
      </c>
      <c r="GU27" s="225">
        <v>647906</v>
      </c>
      <c r="GV27" s="242">
        <v>162.91999999999999</v>
      </c>
      <c r="GW27" s="225">
        <v>8713</v>
      </c>
      <c r="GX27" s="225">
        <v>6570</v>
      </c>
      <c r="GY27" s="225">
        <v>4766</v>
      </c>
      <c r="GZ27" s="222">
        <v>346</v>
      </c>
      <c r="HA27" s="225">
        <v>524</v>
      </c>
      <c r="HB27" s="225">
        <v>3082995</v>
      </c>
      <c r="HC27" s="225">
        <v>21632931</v>
      </c>
      <c r="HD27" s="225">
        <v>2347957</v>
      </c>
      <c r="HE27" s="225">
        <v>2771770</v>
      </c>
      <c r="HF27" s="225">
        <v>454940</v>
      </c>
      <c r="HG27" s="225">
        <v>15273</v>
      </c>
      <c r="HH27" s="225">
        <v>15273</v>
      </c>
      <c r="HI27" s="225">
        <v>321122</v>
      </c>
      <c r="HJ27" s="225">
        <v>270830</v>
      </c>
      <c r="HK27" s="220">
        <v>12514</v>
      </c>
      <c r="HL27" s="220">
        <v>5984000</v>
      </c>
      <c r="HM27" s="220">
        <v>193105</v>
      </c>
      <c r="HN27" s="220">
        <v>118</v>
      </c>
      <c r="HO27" s="220">
        <v>22</v>
      </c>
      <c r="HP27" s="220">
        <v>49</v>
      </c>
      <c r="HQ27" s="220">
        <v>3</v>
      </c>
      <c r="HR27" s="220">
        <v>146108</v>
      </c>
      <c r="HS27" s="220">
        <v>269668</v>
      </c>
      <c r="HT27" s="220">
        <v>18070</v>
      </c>
      <c r="HU27" s="225">
        <v>7659</v>
      </c>
      <c r="HV27" s="230">
        <v>55.56</v>
      </c>
      <c r="HW27" s="220">
        <v>223250</v>
      </c>
      <c r="HX27" s="247">
        <v>-0.59</v>
      </c>
      <c r="HY27" s="230">
        <v>10.28</v>
      </c>
      <c r="HZ27" s="230">
        <v>7.3</v>
      </c>
      <c r="IA27" s="225">
        <v>2149.6999999999998</v>
      </c>
      <c r="IB27" s="225">
        <v>2136.6</v>
      </c>
      <c r="IC27" s="225">
        <v>70351</v>
      </c>
      <c r="ID27" s="227">
        <v>78.3</v>
      </c>
      <c r="IE27" s="227">
        <v>61</v>
      </c>
      <c r="IF27" s="227">
        <v>39.4</v>
      </c>
      <c r="IG27" s="227">
        <v>69.7</v>
      </c>
      <c r="IH27" s="227">
        <v>25.5</v>
      </c>
      <c r="II27" s="144" t="s">
        <v>1081</v>
      </c>
      <c r="IJ27" s="144" t="s">
        <v>1081</v>
      </c>
      <c r="IK27" s="225" t="s">
        <v>608</v>
      </c>
      <c r="IL27" s="154">
        <v>0.78400000000000003</v>
      </c>
      <c r="IM27" s="153">
        <v>90</v>
      </c>
      <c r="IN27" s="285">
        <v>13.5</v>
      </c>
      <c r="IO27" s="153">
        <v>1.31</v>
      </c>
      <c r="IP27" s="143">
        <v>245418609</v>
      </c>
      <c r="IQ27" s="286">
        <v>51.8</v>
      </c>
      <c r="IR27" s="286">
        <v>47.8</v>
      </c>
      <c r="IS27" s="245" t="s">
        <v>608</v>
      </c>
      <c r="IT27" s="245" t="s">
        <v>608</v>
      </c>
      <c r="IU27" s="286">
        <v>130.4</v>
      </c>
      <c r="IV27" s="144" t="s">
        <v>1081</v>
      </c>
      <c r="IW27" s="143">
        <v>3950</v>
      </c>
      <c r="IX27" s="144" t="s">
        <v>1081</v>
      </c>
      <c r="IY27" s="286">
        <v>27.5</v>
      </c>
      <c r="IZ27" s="276">
        <v>84070</v>
      </c>
      <c r="JA27" s="276">
        <v>1117</v>
      </c>
      <c r="JB27" s="276">
        <v>1266</v>
      </c>
      <c r="JC27" s="276">
        <v>6803</v>
      </c>
      <c r="JD27" s="276">
        <v>8413</v>
      </c>
      <c r="JE27" s="276">
        <v>9479</v>
      </c>
      <c r="JF27" s="276">
        <v>12222</v>
      </c>
      <c r="JG27" s="276">
        <v>10637</v>
      </c>
      <c r="JH27" s="276">
        <v>10128</v>
      </c>
      <c r="JI27" s="276">
        <v>9420</v>
      </c>
      <c r="JJ27" s="276">
        <v>9695</v>
      </c>
      <c r="JK27" s="276">
        <v>9097</v>
      </c>
      <c r="JL27" s="276">
        <v>4539</v>
      </c>
      <c r="JM27" s="276">
        <v>2157</v>
      </c>
      <c r="JN27" s="276">
        <v>1035</v>
      </c>
      <c r="JO27" s="276">
        <v>455</v>
      </c>
      <c r="JP27" s="276">
        <v>223</v>
      </c>
      <c r="JQ27" s="276">
        <v>9051</v>
      </c>
      <c r="JR27" s="276">
        <v>8899</v>
      </c>
      <c r="JS27" s="276">
        <v>10267</v>
      </c>
      <c r="JT27" s="276">
        <v>12574</v>
      </c>
      <c r="JU27" s="276">
        <v>15998</v>
      </c>
      <c r="JV27" s="276">
        <v>13361</v>
      </c>
      <c r="JW27" s="276">
        <v>12399</v>
      </c>
      <c r="JX27" s="276">
        <v>11999</v>
      </c>
      <c r="JY27" s="276">
        <v>14133</v>
      </c>
      <c r="JZ27" s="276">
        <v>17882</v>
      </c>
      <c r="KA27" s="276">
        <v>14718</v>
      </c>
      <c r="KB27" s="276">
        <v>12394</v>
      </c>
      <c r="KC27" s="276">
        <v>11746</v>
      </c>
      <c r="KD27" s="276">
        <v>9550</v>
      </c>
      <c r="KE27" s="276">
        <v>10453</v>
      </c>
    </row>
    <row r="28" spans="1:291" s="88" customFormat="1" ht="12">
      <c r="A28" s="3">
        <v>172014</v>
      </c>
      <c r="B28" s="2" t="s">
        <v>922</v>
      </c>
      <c r="C28" s="147">
        <v>468.64</v>
      </c>
      <c r="D28" s="144">
        <v>452504</v>
      </c>
      <c r="E28" s="146">
        <v>13.5</v>
      </c>
      <c r="F28" s="146">
        <v>61.8</v>
      </c>
      <c r="G28" s="146">
        <v>24.7</v>
      </c>
      <c r="H28" s="220">
        <v>24003</v>
      </c>
      <c r="I28" s="220">
        <v>48465</v>
      </c>
      <c r="J28" s="220">
        <v>74167</v>
      </c>
      <c r="K28" s="225">
        <v>51221</v>
      </c>
      <c r="L28" s="220">
        <v>199794</v>
      </c>
      <c r="M28" s="220">
        <v>4501</v>
      </c>
      <c r="N28" s="220">
        <v>17509</v>
      </c>
      <c r="O28" s="220">
        <v>16243</v>
      </c>
      <c r="P28" s="223">
        <v>464237</v>
      </c>
      <c r="Q28" s="220">
        <v>462361</v>
      </c>
      <c r="R28" s="220">
        <v>499132</v>
      </c>
      <c r="S28" s="248">
        <v>1324598</v>
      </c>
      <c r="T28" s="245">
        <v>2698702</v>
      </c>
      <c r="U28" s="245" t="s">
        <v>608</v>
      </c>
      <c r="V28" s="225">
        <v>1443549</v>
      </c>
      <c r="W28" s="245">
        <v>8</v>
      </c>
      <c r="X28" s="220">
        <v>84</v>
      </c>
      <c r="Y28" s="248">
        <v>6</v>
      </c>
      <c r="Z28" s="245">
        <v>1809600</v>
      </c>
      <c r="AA28" s="147">
        <v>8209</v>
      </c>
      <c r="AB28" s="240" t="s">
        <v>608</v>
      </c>
      <c r="AC28" s="225">
        <v>3126</v>
      </c>
      <c r="AD28" s="245">
        <v>559306</v>
      </c>
      <c r="AE28" s="245">
        <v>2500</v>
      </c>
      <c r="AF28" s="225">
        <v>36</v>
      </c>
      <c r="AG28" s="225">
        <v>4983</v>
      </c>
      <c r="AH28" s="225">
        <v>57</v>
      </c>
      <c r="AI28" s="225">
        <v>23686</v>
      </c>
      <c r="AJ28" s="245">
        <v>1390</v>
      </c>
      <c r="AK28" s="245">
        <v>142</v>
      </c>
      <c r="AL28" s="225">
        <v>25</v>
      </c>
      <c r="AM28" s="225">
        <v>11744</v>
      </c>
      <c r="AN28" s="245">
        <v>763</v>
      </c>
      <c r="AO28" s="245">
        <v>2</v>
      </c>
      <c r="AP28" s="245">
        <v>362</v>
      </c>
      <c r="AQ28" s="245">
        <v>12</v>
      </c>
      <c r="AR28" s="245">
        <v>41</v>
      </c>
      <c r="AS28" s="227">
        <v>88.4</v>
      </c>
      <c r="AT28" s="244">
        <v>109.2</v>
      </c>
      <c r="AU28" s="244">
        <v>103.1</v>
      </c>
      <c r="AV28" s="245">
        <v>1</v>
      </c>
      <c r="AW28" s="245">
        <v>1</v>
      </c>
      <c r="AX28" s="245">
        <v>2</v>
      </c>
      <c r="AY28" s="245">
        <v>13</v>
      </c>
      <c r="AZ28" s="245">
        <v>1</v>
      </c>
      <c r="BA28" s="245">
        <v>1</v>
      </c>
      <c r="BB28" s="245">
        <v>20</v>
      </c>
      <c r="BC28" s="225">
        <v>11</v>
      </c>
      <c r="BD28" s="225">
        <v>34877</v>
      </c>
      <c r="BE28" s="225">
        <v>1</v>
      </c>
      <c r="BF28" s="225">
        <v>35922</v>
      </c>
      <c r="BG28" s="225">
        <v>2</v>
      </c>
      <c r="BH28" s="225">
        <v>30950</v>
      </c>
      <c r="BI28" s="225">
        <v>3</v>
      </c>
      <c r="BJ28" s="225">
        <v>3121</v>
      </c>
      <c r="BK28" s="266">
        <v>52.6</v>
      </c>
      <c r="BL28" s="245">
        <v>3</v>
      </c>
      <c r="BM28" s="245">
        <v>6</v>
      </c>
      <c r="BN28" s="245">
        <v>793</v>
      </c>
      <c r="BO28" s="245">
        <v>15170</v>
      </c>
      <c r="BP28" s="144" t="s">
        <v>1081</v>
      </c>
      <c r="BQ28" s="242">
        <v>1.47</v>
      </c>
      <c r="BR28" s="244">
        <v>34.700000000000003</v>
      </c>
      <c r="BS28" s="230">
        <v>4.91</v>
      </c>
      <c r="BT28" s="227">
        <v>64.34</v>
      </c>
      <c r="BU28" s="225">
        <v>44</v>
      </c>
      <c r="BV28" s="225">
        <v>9689</v>
      </c>
      <c r="BW28" s="225">
        <v>416</v>
      </c>
      <c r="BX28" s="225">
        <v>1820</v>
      </c>
      <c r="BY28" s="225">
        <v>4255</v>
      </c>
      <c r="BZ28" s="225">
        <v>1237</v>
      </c>
      <c r="CA28" s="225">
        <v>451</v>
      </c>
      <c r="CB28" s="225">
        <v>692</v>
      </c>
      <c r="CC28" s="235">
        <v>1.39</v>
      </c>
      <c r="CD28" s="245">
        <v>6251960</v>
      </c>
      <c r="CE28" s="225" t="s">
        <v>608</v>
      </c>
      <c r="CF28" s="225" t="s">
        <v>608</v>
      </c>
      <c r="CG28" s="225">
        <v>5</v>
      </c>
      <c r="CH28" s="225">
        <v>2</v>
      </c>
      <c r="CI28" s="225">
        <v>240</v>
      </c>
      <c r="CJ28" s="225">
        <v>34</v>
      </c>
      <c r="CK28" s="225">
        <v>2281</v>
      </c>
      <c r="CL28" s="225">
        <v>12</v>
      </c>
      <c r="CM28" s="225">
        <v>1429</v>
      </c>
      <c r="CN28" s="267">
        <v>48</v>
      </c>
      <c r="CO28" s="267">
        <v>914</v>
      </c>
      <c r="CP28" s="267">
        <v>8</v>
      </c>
      <c r="CQ28" s="267">
        <v>82</v>
      </c>
      <c r="CR28" s="267">
        <v>23</v>
      </c>
      <c r="CS28" s="267">
        <v>575</v>
      </c>
      <c r="CT28" s="225">
        <v>13922</v>
      </c>
      <c r="CU28" s="225">
        <v>1892</v>
      </c>
      <c r="CV28" s="225">
        <v>3150</v>
      </c>
      <c r="CW28" s="225">
        <v>1430353.4480000001</v>
      </c>
      <c r="CX28" s="225">
        <v>429320.58399999997</v>
      </c>
      <c r="CY28" s="225">
        <v>831150.24100000004</v>
      </c>
      <c r="CZ28" s="225">
        <v>111385</v>
      </c>
      <c r="DA28" s="225">
        <v>19</v>
      </c>
      <c r="DB28" s="225">
        <v>22222</v>
      </c>
      <c r="DC28" s="225">
        <v>2413</v>
      </c>
      <c r="DD28" s="225">
        <v>1892</v>
      </c>
      <c r="DE28" s="245">
        <v>305</v>
      </c>
      <c r="DF28" s="220">
        <v>2006</v>
      </c>
      <c r="DG28" s="225">
        <v>23792</v>
      </c>
      <c r="DH28" s="225">
        <v>16187</v>
      </c>
      <c r="DI28" s="225">
        <v>2679</v>
      </c>
      <c r="DJ28" s="225">
        <v>2954</v>
      </c>
      <c r="DK28" s="225">
        <v>311</v>
      </c>
      <c r="DL28" s="225">
        <v>461</v>
      </c>
      <c r="DM28" s="225">
        <v>5</v>
      </c>
      <c r="DN28" s="225">
        <v>2370</v>
      </c>
      <c r="DO28" s="225">
        <v>30</v>
      </c>
      <c r="DP28" s="225">
        <v>12683</v>
      </c>
      <c r="DQ28" s="225">
        <v>114</v>
      </c>
      <c r="DR28" s="225">
        <v>12030</v>
      </c>
      <c r="DS28" s="225">
        <v>11873</v>
      </c>
      <c r="DT28" s="225">
        <v>0</v>
      </c>
      <c r="DU28" s="225">
        <v>1770</v>
      </c>
      <c r="DV28" s="248">
        <v>112</v>
      </c>
      <c r="DW28" s="220">
        <v>112</v>
      </c>
      <c r="DX28" s="268">
        <v>35.9</v>
      </c>
      <c r="DY28" s="220">
        <v>77</v>
      </c>
      <c r="DZ28" s="220">
        <v>177</v>
      </c>
      <c r="EA28" s="245">
        <v>5838</v>
      </c>
      <c r="EB28" s="245">
        <v>337</v>
      </c>
      <c r="EC28" s="245">
        <v>261</v>
      </c>
      <c r="ED28" s="245">
        <v>3751</v>
      </c>
      <c r="EE28" s="245">
        <v>3830</v>
      </c>
      <c r="EF28" s="244">
        <v>98.2</v>
      </c>
      <c r="EG28" s="244">
        <v>97.1</v>
      </c>
      <c r="EH28" s="245">
        <v>312</v>
      </c>
      <c r="EI28" s="227">
        <v>9.4</v>
      </c>
      <c r="EJ28" s="245">
        <v>106204</v>
      </c>
      <c r="EK28" s="244">
        <v>36.1</v>
      </c>
      <c r="EL28" s="245">
        <v>377059</v>
      </c>
      <c r="EM28" s="242">
        <v>1.53</v>
      </c>
      <c r="EN28" s="225">
        <v>364</v>
      </c>
      <c r="EO28" s="245">
        <v>154</v>
      </c>
      <c r="EP28" s="225">
        <v>1682</v>
      </c>
      <c r="EQ28" s="245">
        <v>110</v>
      </c>
      <c r="ER28" s="245">
        <v>2094</v>
      </c>
      <c r="ES28" s="244">
        <v>91.7</v>
      </c>
      <c r="ET28" s="225">
        <v>174654</v>
      </c>
      <c r="EU28" s="225">
        <v>10451</v>
      </c>
      <c r="EV28" s="225">
        <v>879</v>
      </c>
      <c r="EW28" s="225">
        <v>159221</v>
      </c>
      <c r="EX28" s="225">
        <v>138183</v>
      </c>
      <c r="EY28" s="225">
        <v>12847</v>
      </c>
      <c r="EZ28" s="225">
        <v>8191</v>
      </c>
      <c r="FA28" s="225">
        <v>4982</v>
      </c>
      <c r="FB28" s="227">
        <v>10.6</v>
      </c>
      <c r="FC28" s="225">
        <v>577</v>
      </c>
      <c r="FD28" s="227">
        <v>12.7</v>
      </c>
      <c r="FE28" s="225">
        <v>7092</v>
      </c>
      <c r="FF28" s="245">
        <v>44</v>
      </c>
      <c r="FG28" s="245">
        <v>123</v>
      </c>
      <c r="FH28" s="245">
        <v>322</v>
      </c>
      <c r="FI28" s="220">
        <v>26</v>
      </c>
      <c r="FJ28" s="220">
        <v>1029</v>
      </c>
      <c r="FK28" s="230">
        <v>58.64</v>
      </c>
      <c r="FL28" s="227">
        <v>99.5</v>
      </c>
      <c r="FM28" s="227">
        <v>93.5</v>
      </c>
      <c r="FN28" s="227">
        <v>97.6</v>
      </c>
      <c r="FO28" s="244">
        <v>53.2</v>
      </c>
      <c r="FP28" s="245">
        <v>95</v>
      </c>
      <c r="FQ28" s="225">
        <v>12</v>
      </c>
      <c r="FR28" s="225">
        <v>58</v>
      </c>
      <c r="FS28" s="245">
        <v>2081</v>
      </c>
      <c r="FT28" s="245">
        <v>14</v>
      </c>
      <c r="FU28" s="245">
        <v>3790</v>
      </c>
      <c r="FV28" s="245">
        <v>2033</v>
      </c>
      <c r="FW28" s="245">
        <v>4</v>
      </c>
      <c r="FX28" s="245">
        <v>8442000</v>
      </c>
      <c r="FY28" s="225">
        <v>8640</v>
      </c>
      <c r="FZ28" s="245">
        <v>24292643</v>
      </c>
      <c r="GA28" s="245">
        <v>49890387</v>
      </c>
      <c r="GB28" s="225">
        <v>26918</v>
      </c>
      <c r="GC28" s="225">
        <v>76</v>
      </c>
      <c r="GD28" s="225">
        <v>4444</v>
      </c>
      <c r="GE28" s="225">
        <v>22398</v>
      </c>
      <c r="GF28" s="225">
        <v>251036</v>
      </c>
      <c r="GG28" s="225">
        <v>567</v>
      </c>
      <c r="GH28" s="225">
        <v>42600</v>
      </c>
      <c r="GI28" s="225">
        <v>207869</v>
      </c>
      <c r="GJ28" s="225">
        <v>1731</v>
      </c>
      <c r="GK28" s="225">
        <v>17308</v>
      </c>
      <c r="GL28" s="225">
        <v>1748164</v>
      </c>
      <c r="GM28" s="225">
        <v>3247</v>
      </c>
      <c r="GN28" s="225">
        <v>23393</v>
      </c>
      <c r="GO28" s="225">
        <v>514654</v>
      </c>
      <c r="GP28" s="225">
        <v>768</v>
      </c>
      <c r="GQ28" s="225">
        <v>18913</v>
      </c>
      <c r="GR28" s="224">
        <v>418406.5</v>
      </c>
      <c r="GS28" s="225">
        <v>761</v>
      </c>
      <c r="GT28" s="245">
        <v>15237</v>
      </c>
      <c r="GU28" s="245">
        <v>288945</v>
      </c>
      <c r="GV28" s="242">
        <v>38</v>
      </c>
      <c r="GW28" s="245">
        <v>1288.3</v>
      </c>
      <c r="GX28" s="225">
        <v>2663</v>
      </c>
      <c r="GY28" s="225">
        <v>1719</v>
      </c>
      <c r="GZ28" s="269">
        <v>210</v>
      </c>
      <c r="HA28" s="245">
        <v>107</v>
      </c>
      <c r="HB28" s="225">
        <v>2131189</v>
      </c>
      <c r="HC28" s="225">
        <v>15300270</v>
      </c>
      <c r="HD28" s="245">
        <v>1809968</v>
      </c>
      <c r="HE28" s="245">
        <v>2141372</v>
      </c>
      <c r="HF28" s="245">
        <v>576072</v>
      </c>
      <c r="HG28" s="245">
        <v>16818</v>
      </c>
      <c r="HH28" s="245">
        <v>29488</v>
      </c>
      <c r="HI28" s="245">
        <v>302837</v>
      </c>
      <c r="HJ28" s="245">
        <v>257443</v>
      </c>
      <c r="HK28" s="220">
        <v>11548</v>
      </c>
      <c r="HL28" s="220">
        <v>21617517</v>
      </c>
      <c r="HM28" s="220">
        <v>754520</v>
      </c>
      <c r="HN28" s="223">
        <v>299</v>
      </c>
      <c r="HO28" s="220">
        <v>14</v>
      </c>
      <c r="HP28" s="220">
        <v>131</v>
      </c>
      <c r="HQ28" s="220">
        <v>14</v>
      </c>
      <c r="HR28" s="220">
        <v>36630</v>
      </c>
      <c r="HS28" s="220">
        <v>270859</v>
      </c>
      <c r="HT28" s="220">
        <v>18500</v>
      </c>
      <c r="HU28" s="220">
        <v>7900</v>
      </c>
      <c r="HV28" s="230">
        <v>61.01</v>
      </c>
      <c r="HW28" s="220">
        <v>377419</v>
      </c>
      <c r="HX28" s="242">
        <v>1.96</v>
      </c>
      <c r="HY28" s="242">
        <v>13.6</v>
      </c>
      <c r="HZ28" s="242">
        <v>13</v>
      </c>
      <c r="IA28" s="248">
        <v>3919.4</v>
      </c>
      <c r="IB28" s="248">
        <v>3876.6</v>
      </c>
      <c r="IC28" s="225" t="s">
        <v>608</v>
      </c>
      <c r="ID28" s="227">
        <v>71.900000000000006</v>
      </c>
      <c r="IE28" s="227">
        <v>57.1</v>
      </c>
      <c r="IF28" s="227">
        <v>39.6</v>
      </c>
      <c r="IG28" s="227">
        <v>66.599999999999994</v>
      </c>
      <c r="IH28" s="227">
        <v>23.6</v>
      </c>
      <c r="II28" s="144" t="s">
        <v>1081</v>
      </c>
      <c r="IJ28" s="144" t="s">
        <v>1081</v>
      </c>
      <c r="IK28" s="245">
        <v>69.61</v>
      </c>
      <c r="IL28" s="154">
        <v>0.79300000000000004</v>
      </c>
      <c r="IM28" s="153">
        <v>89.9</v>
      </c>
      <c r="IN28" s="285">
        <v>7.6</v>
      </c>
      <c r="IO28" s="153">
        <v>2.1</v>
      </c>
      <c r="IP28" s="143">
        <v>234036669</v>
      </c>
      <c r="IQ28" s="286">
        <v>53.4</v>
      </c>
      <c r="IR28" s="286">
        <v>52.1</v>
      </c>
      <c r="IS28" s="245" t="s">
        <v>608</v>
      </c>
      <c r="IT28" s="245" t="s">
        <v>608</v>
      </c>
      <c r="IU28" s="286">
        <v>82.6</v>
      </c>
      <c r="IV28" s="144" t="s">
        <v>1081</v>
      </c>
      <c r="IW28" s="143">
        <v>3268</v>
      </c>
      <c r="IX28" s="144" t="s">
        <v>1081</v>
      </c>
      <c r="IY28" s="286">
        <v>26.8</v>
      </c>
      <c r="IZ28" s="276">
        <v>104706</v>
      </c>
      <c r="JA28" s="276">
        <v>1495</v>
      </c>
      <c r="JB28" s="276">
        <v>1664</v>
      </c>
      <c r="JC28" s="276">
        <v>8976</v>
      </c>
      <c r="JD28" s="276">
        <v>10805</v>
      </c>
      <c r="JE28" s="276">
        <v>11418</v>
      </c>
      <c r="JF28" s="276">
        <v>13563</v>
      </c>
      <c r="JG28" s="276">
        <v>11678</v>
      </c>
      <c r="JH28" s="276">
        <v>11099</v>
      </c>
      <c r="JI28" s="276">
        <v>10164</v>
      </c>
      <c r="JJ28" s="276">
        <v>9683</v>
      </c>
      <c r="JK28" s="276">
        <v>9605</v>
      </c>
      <c r="JL28" s="276">
        <v>4510</v>
      </c>
      <c r="JM28" s="276">
        <v>1989</v>
      </c>
      <c r="JN28" s="276">
        <v>1062</v>
      </c>
      <c r="JO28" s="276">
        <v>508</v>
      </c>
      <c r="JP28" s="276">
        <v>218</v>
      </c>
      <c r="JQ28" s="276">
        <v>10566</v>
      </c>
      <c r="JR28" s="276">
        <v>12752</v>
      </c>
      <c r="JS28" s="276">
        <v>13085</v>
      </c>
      <c r="JT28" s="276">
        <v>15102</v>
      </c>
      <c r="JU28" s="276">
        <v>18031</v>
      </c>
      <c r="JV28" s="276">
        <v>15085</v>
      </c>
      <c r="JW28" s="276">
        <v>13837</v>
      </c>
      <c r="JX28" s="276">
        <v>13243</v>
      </c>
      <c r="JY28" s="276">
        <v>14201</v>
      </c>
      <c r="JZ28" s="276">
        <v>18109</v>
      </c>
      <c r="KA28" s="276">
        <v>13386</v>
      </c>
      <c r="KB28" s="276">
        <v>10414</v>
      </c>
      <c r="KC28" s="276">
        <v>10011</v>
      </c>
      <c r="KD28" s="276">
        <v>8251</v>
      </c>
      <c r="KE28" s="276">
        <v>9613</v>
      </c>
    </row>
    <row r="29" spans="1:291" s="88" customFormat="1" ht="12">
      <c r="A29" s="3">
        <v>182010</v>
      </c>
      <c r="B29" s="639" t="s">
        <v>999</v>
      </c>
      <c r="C29" s="147" t="s">
        <v>1080</v>
      </c>
      <c r="D29" s="147" t="s">
        <v>1080</v>
      </c>
      <c r="E29" s="147" t="s">
        <v>1080</v>
      </c>
      <c r="F29" s="147" t="s">
        <v>1080</v>
      </c>
      <c r="G29" s="147" t="s">
        <v>1080</v>
      </c>
      <c r="H29" s="147" t="s">
        <v>1080</v>
      </c>
      <c r="I29" s="147" t="s">
        <v>1080</v>
      </c>
      <c r="J29" s="147" t="s">
        <v>1080</v>
      </c>
      <c r="K29" s="147" t="s">
        <v>1080</v>
      </c>
      <c r="L29" s="147" t="s">
        <v>1080</v>
      </c>
      <c r="M29" s="147" t="s">
        <v>1080</v>
      </c>
      <c r="N29" s="147" t="s">
        <v>1080</v>
      </c>
      <c r="O29" s="147" t="s">
        <v>1080</v>
      </c>
      <c r="P29" s="147" t="s">
        <v>1080</v>
      </c>
      <c r="Q29" s="147" t="s">
        <v>1080</v>
      </c>
      <c r="R29" s="147" t="s">
        <v>1080</v>
      </c>
      <c r="S29" s="147" t="s">
        <v>1080</v>
      </c>
      <c r="T29" s="147" t="s">
        <v>1080</v>
      </c>
      <c r="U29" s="147" t="s">
        <v>1080</v>
      </c>
      <c r="V29" s="147" t="s">
        <v>1080</v>
      </c>
      <c r="W29" s="147" t="s">
        <v>1080</v>
      </c>
      <c r="X29" s="147" t="s">
        <v>1080</v>
      </c>
      <c r="Y29" s="147" t="s">
        <v>1080</v>
      </c>
      <c r="Z29" s="147" t="s">
        <v>1080</v>
      </c>
      <c r="AA29" s="147" t="s">
        <v>1080</v>
      </c>
      <c r="AB29" s="147" t="s">
        <v>1080</v>
      </c>
      <c r="AC29" s="147" t="s">
        <v>1080</v>
      </c>
      <c r="AD29" s="147" t="s">
        <v>1080</v>
      </c>
      <c r="AE29" s="147" t="s">
        <v>1080</v>
      </c>
      <c r="AF29" s="147" t="s">
        <v>1080</v>
      </c>
      <c r="AG29" s="147" t="s">
        <v>1080</v>
      </c>
      <c r="AH29" s="147" t="s">
        <v>1080</v>
      </c>
      <c r="AI29" s="147" t="s">
        <v>1080</v>
      </c>
      <c r="AJ29" s="147" t="s">
        <v>1080</v>
      </c>
      <c r="AK29" s="147" t="s">
        <v>1080</v>
      </c>
      <c r="AL29" s="147" t="s">
        <v>1080</v>
      </c>
      <c r="AM29" s="147" t="s">
        <v>1080</v>
      </c>
      <c r="AN29" s="147" t="s">
        <v>1080</v>
      </c>
      <c r="AO29" s="147" t="s">
        <v>1080</v>
      </c>
      <c r="AP29" s="147" t="s">
        <v>1080</v>
      </c>
      <c r="AQ29" s="147" t="s">
        <v>1080</v>
      </c>
      <c r="AR29" s="147" t="s">
        <v>1080</v>
      </c>
      <c r="AS29" s="147" t="s">
        <v>1080</v>
      </c>
      <c r="AT29" s="147" t="s">
        <v>1080</v>
      </c>
      <c r="AU29" s="147" t="s">
        <v>1080</v>
      </c>
      <c r="AV29" s="147" t="s">
        <v>1080</v>
      </c>
      <c r="AW29" s="147" t="s">
        <v>1080</v>
      </c>
      <c r="AX29" s="147" t="s">
        <v>1080</v>
      </c>
      <c r="AY29" s="147" t="s">
        <v>1080</v>
      </c>
      <c r="AZ29" s="147" t="s">
        <v>1080</v>
      </c>
      <c r="BA29" s="147" t="s">
        <v>1080</v>
      </c>
      <c r="BB29" s="147" t="s">
        <v>1080</v>
      </c>
      <c r="BC29" s="147" t="s">
        <v>1080</v>
      </c>
      <c r="BD29" s="147" t="s">
        <v>1080</v>
      </c>
      <c r="BE29" s="147" t="s">
        <v>1080</v>
      </c>
      <c r="BF29" s="147" t="s">
        <v>1080</v>
      </c>
      <c r="BG29" s="147" t="s">
        <v>1080</v>
      </c>
      <c r="BH29" s="147" t="s">
        <v>1080</v>
      </c>
      <c r="BI29" s="147" t="s">
        <v>1080</v>
      </c>
      <c r="BJ29" s="147" t="s">
        <v>1080</v>
      </c>
      <c r="BK29" s="147" t="s">
        <v>1080</v>
      </c>
      <c r="BL29" s="147" t="s">
        <v>1080</v>
      </c>
      <c r="BM29" s="147" t="s">
        <v>1080</v>
      </c>
      <c r="BN29" s="147" t="s">
        <v>1080</v>
      </c>
      <c r="BO29" s="147" t="s">
        <v>1080</v>
      </c>
      <c r="BP29" s="144" t="s">
        <v>1081</v>
      </c>
      <c r="BQ29" s="147" t="s">
        <v>1080</v>
      </c>
      <c r="BR29" s="147" t="s">
        <v>1080</v>
      </c>
      <c r="BS29" s="147" t="s">
        <v>1080</v>
      </c>
      <c r="BT29" s="147" t="s">
        <v>1080</v>
      </c>
      <c r="BU29" s="147" t="s">
        <v>1080</v>
      </c>
      <c r="BV29" s="147" t="s">
        <v>1080</v>
      </c>
      <c r="BW29" s="147" t="s">
        <v>1080</v>
      </c>
      <c r="BX29" s="147" t="s">
        <v>1080</v>
      </c>
      <c r="BY29" s="147" t="s">
        <v>1080</v>
      </c>
      <c r="BZ29" s="147" t="s">
        <v>1080</v>
      </c>
      <c r="CA29" s="147" t="s">
        <v>1080</v>
      </c>
      <c r="CB29" s="147" t="s">
        <v>1080</v>
      </c>
      <c r="CC29" s="147" t="s">
        <v>1080</v>
      </c>
      <c r="CD29" s="147" t="s">
        <v>1080</v>
      </c>
      <c r="CE29" s="147" t="s">
        <v>1080</v>
      </c>
      <c r="CF29" s="147" t="s">
        <v>1080</v>
      </c>
      <c r="CG29" s="147" t="s">
        <v>1080</v>
      </c>
      <c r="CH29" s="147" t="s">
        <v>1080</v>
      </c>
      <c r="CI29" s="147" t="s">
        <v>1080</v>
      </c>
      <c r="CJ29" s="147" t="s">
        <v>1080</v>
      </c>
      <c r="CK29" s="147" t="s">
        <v>1080</v>
      </c>
      <c r="CL29" s="147" t="s">
        <v>1080</v>
      </c>
      <c r="CM29" s="147" t="s">
        <v>1080</v>
      </c>
      <c r="CN29" s="147" t="s">
        <v>1080</v>
      </c>
      <c r="CO29" s="147" t="s">
        <v>1080</v>
      </c>
      <c r="CP29" s="147" t="s">
        <v>1080</v>
      </c>
      <c r="CQ29" s="147" t="s">
        <v>1080</v>
      </c>
      <c r="CR29" s="147" t="s">
        <v>1080</v>
      </c>
      <c r="CS29" s="147" t="s">
        <v>1080</v>
      </c>
      <c r="CT29" s="147" t="s">
        <v>1080</v>
      </c>
      <c r="CU29" s="147" t="s">
        <v>1080</v>
      </c>
      <c r="CV29" s="147" t="s">
        <v>1080</v>
      </c>
      <c r="CW29" s="147" t="s">
        <v>1080</v>
      </c>
      <c r="CX29" s="147" t="s">
        <v>1080</v>
      </c>
      <c r="CY29" s="147" t="s">
        <v>1080</v>
      </c>
      <c r="CZ29" s="147" t="s">
        <v>1080</v>
      </c>
      <c r="DA29" s="147" t="s">
        <v>1080</v>
      </c>
      <c r="DB29" s="147" t="s">
        <v>1080</v>
      </c>
      <c r="DC29" s="147" t="s">
        <v>1080</v>
      </c>
      <c r="DD29" s="147" t="s">
        <v>1080</v>
      </c>
      <c r="DE29" s="147" t="s">
        <v>1080</v>
      </c>
      <c r="DF29" s="147" t="s">
        <v>1080</v>
      </c>
      <c r="DG29" s="147" t="s">
        <v>1080</v>
      </c>
      <c r="DH29" s="147" t="s">
        <v>1080</v>
      </c>
      <c r="DI29" s="147" t="s">
        <v>1080</v>
      </c>
      <c r="DJ29" s="147" t="s">
        <v>1080</v>
      </c>
      <c r="DK29" s="147" t="s">
        <v>1080</v>
      </c>
      <c r="DL29" s="147" t="s">
        <v>1080</v>
      </c>
      <c r="DM29" s="147" t="s">
        <v>1080</v>
      </c>
      <c r="DN29" s="147" t="s">
        <v>1080</v>
      </c>
      <c r="DO29" s="147" t="s">
        <v>1080</v>
      </c>
      <c r="DP29" s="147" t="s">
        <v>1080</v>
      </c>
      <c r="DQ29" s="147" t="s">
        <v>1080</v>
      </c>
      <c r="DR29" s="147" t="s">
        <v>1080</v>
      </c>
      <c r="DS29" s="147" t="s">
        <v>1080</v>
      </c>
      <c r="DT29" s="147" t="s">
        <v>1080</v>
      </c>
      <c r="DU29" s="147" t="s">
        <v>1080</v>
      </c>
      <c r="DV29" s="147" t="s">
        <v>1080</v>
      </c>
      <c r="DW29" s="147" t="s">
        <v>1080</v>
      </c>
      <c r="DX29" s="147" t="s">
        <v>1080</v>
      </c>
      <c r="DY29" s="147" t="s">
        <v>1080</v>
      </c>
      <c r="DZ29" s="147" t="s">
        <v>1080</v>
      </c>
      <c r="EA29" s="147" t="s">
        <v>1080</v>
      </c>
      <c r="EB29" s="147" t="s">
        <v>1080</v>
      </c>
      <c r="EC29" s="147" t="s">
        <v>1080</v>
      </c>
      <c r="ED29" s="147" t="s">
        <v>1080</v>
      </c>
      <c r="EE29" s="147" t="s">
        <v>1080</v>
      </c>
      <c r="EF29" s="147" t="s">
        <v>1080</v>
      </c>
      <c r="EG29" s="147" t="s">
        <v>1080</v>
      </c>
      <c r="EH29" s="147" t="s">
        <v>1080</v>
      </c>
      <c r="EI29" s="147" t="s">
        <v>1080</v>
      </c>
      <c r="EJ29" s="147" t="s">
        <v>1080</v>
      </c>
      <c r="EK29" s="147" t="s">
        <v>1080</v>
      </c>
      <c r="EL29" s="147" t="s">
        <v>1080</v>
      </c>
      <c r="EM29" s="147" t="s">
        <v>1080</v>
      </c>
      <c r="EN29" s="147" t="s">
        <v>1080</v>
      </c>
      <c r="EO29" s="147" t="s">
        <v>1080</v>
      </c>
      <c r="EP29" s="147" t="s">
        <v>1080</v>
      </c>
      <c r="EQ29" s="147" t="s">
        <v>1080</v>
      </c>
      <c r="ER29" s="147" t="s">
        <v>1080</v>
      </c>
      <c r="ES29" s="147" t="s">
        <v>1080</v>
      </c>
      <c r="ET29" s="147" t="s">
        <v>1080</v>
      </c>
      <c r="EU29" s="147" t="s">
        <v>1080</v>
      </c>
      <c r="EV29" s="147" t="s">
        <v>1080</v>
      </c>
      <c r="EW29" s="147" t="s">
        <v>1080</v>
      </c>
      <c r="EX29" s="147" t="s">
        <v>1080</v>
      </c>
      <c r="EY29" s="147" t="s">
        <v>1080</v>
      </c>
      <c r="EZ29" s="147" t="s">
        <v>1080</v>
      </c>
      <c r="FA29" s="147" t="s">
        <v>1080</v>
      </c>
      <c r="FB29" s="147" t="s">
        <v>1080</v>
      </c>
      <c r="FC29" s="147" t="s">
        <v>1080</v>
      </c>
      <c r="FD29" s="147" t="s">
        <v>1080</v>
      </c>
      <c r="FE29" s="147" t="s">
        <v>1080</v>
      </c>
      <c r="FF29" s="147" t="s">
        <v>1080</v>
      </c>
      <c r="FG29" s="147" t="s">
        <v>1080</v>
      </c>
      <c r="FH29" s="147" t="s">
        <v>1080</v>
      </c>
      <c r="FI29" s="147" t="s">
        <v>1080</v>
      </c>
      <c r="FJ29" s="147" t="s">
        <v>1080</v>
      </c>
      <c r="FK29" s="147" t="s">
        <v>1080</v>
      </c>
      <c r="FL29" s="147" t="s">
        <v>1080</v>
      </c>
      <c r="FM29" s="147" t="s">
        <v>1080</v>
      </c>
      <c r="FN29" s="147" t="s">
        <v>1080</v>
      </c>
      <c r="FO29" s="147" t="s">
        <v>1080</v>
      </c>
      <c r="FP29" s="147" t="s">
        <v>1080</v>
      </c>
      <c r="FQ29" s="147" t="s">
        <v>1080</v>
      </c>
      <c r="FR29" s="147" t="s">
        <v>1080</v>
      </c>
      <c r="FS29" s="147" t="s">
        <v>1080</v>
      </c>
      <c r="FT29" s="147" t="s">
        <v>1080</v>
      </c>
      <c r="FU29" s="147" t="s">
        <v>1080</v>
      </c>
      <c r="FV29" s="147" t="s">
        <v>1080</v>
      </c>
      <c r="FW29" s="147" t="s">
        <v>1080</v>
      </c>
      <c r="FX29" s="147" t="s">
        <v>1080</v>
      </c>
      <c r="FY29" s="147" t="s">
        <v>1080</v>
      </c>
      <c r="FZ29" s="147" t="s">
        <v>1080</v>
      </c>
      <c r="GA29" s="147" t="s">
        <v>1080</v>
      </c>
      <c r="GB29" s="147" t="s">
        <v>1080</v>
      </c>
      <c r="GC29" s="147" t="s">
        <v>1080</v>
      </c>
      <c r="GD29" s="147" t="s">
        <v>1080</v>
      </c>
      <c r="GE29" s="147" t="s">
        <v>1080</v>
      </c>
      <c r="GF29" s="147" t="s">
        <v>1080</v>
      </c>
      <c r="GG29" s="147" t="s">
        <v>1080</v>
      </c>
      <c r="GH29" s="147" t="s">
        <v>1080</v>
      </c>
      <c r="GI29" s="147" t="s">
        <v>1080</v>
      </c>
      <c r="GJ29" s="147" t="s">
        <v>1080</v>
      </c>
      <c r="GK29" s="147" t="s">
        <v>1080</v>
      </c>
      <c r="GL29" s="147" t="s">
        <v>1080</v>
      </c>
      <c r="GM29" s="147" t="s">
        <v>1080</v>
      </c>
      <c r="GN29" s="147" t="s">
        <v>1080</v>
      </c>
      <c r="GO29" s="147" t="s">
        <v>1080</v>
      </c>
      <c r="GP29" s="147" t="s">
        <v>1080</v>
      </c>
      <c r="GQ29" s="147" t="s">
        <v>1080</v>
      </c>
      <c r="GR29" s="147" t="s">
        <v>1080</v>
      </c>
      <c r="GS29" s="147" t="s">
        <v>1080</v>
      </c>
      <c r="GT29" s="147" t="s">
        <v>1080</v>
      </c>
      <c r="GU29" s="147" t="s">
        <v>1080</v>
      </c>
      <c r="GV29" s="147" t="s">
        <v>1080</v>
      </c>
      <c r="GW29" s="147" t="s">
        <v>1080</v>
      </c>
      <c r="GX29" s="147" t="s">
        <v>1080</v>
      </c>
      <c r="GY29" s="147" t="s">
        <v>1080</v>
      </c>
      <c r="GZ29" s="147" t="s">
        <v>1080</v>
      </c>
      <c r="HA29" s="147" t="s">
        <v>1080</v>
      </c>
      <c r="HB29" s="147" t="s">
        <v>1080</v>
      </c>
      <c r="HC29" s="147" t="s">
        <v>1080</v>
      </c>
      <c r="HD29" s="147" t="s">
        <v>1080</v>
      </c>
      <c r="HE29" s="147" t="s">
        <v>1080</v>
      </c>
      <c r="HF29" s="147" t="s">
        <v>1080</v>
      </c>
      <c r="HG29" s="147" t="s">
        <v>1080</v>
      </c>
      <c r="HH29" s="147" t="s">
        <v>1080</v>
      </c>
      <c r="HI29" s="147" t="s">
        <v>1080</v>
      </c>
      <c r="HJ29" s="147" t="s">
        <v>1080</v>
      </c>
      <c r="HK29" s="147" t="s">
        <v>1080</v>
      </c>
      <c r="HL29" s="147" t="s">
        <v>1080</v>
      </c>
      <c r="HM29" s="147" t="s">
        <v>1080</v>
      </c>
      <c r="HN29" s="147" t="s">
        <v>1080</v>
      </c>
      <c r="HO29" s="147" t="s">
        <v>1080</v>
      </c>
      <c r="HP29" s="147" t="s">
        <v>1080</v>
      </c>
      <c r="HQ29" s="147" t="s">
        <v>1080</v>
      </c>
      <c r="HR29" s="147" t="s">
        <v>1080</v>
      </c>
      <c r="HS29" s="147" t="s">
        <v>1080</v>
      </c>
      <c r="HT29" s="147" t="s">
        <v>1080</v>
      </c>
      <c r="HU29" s="147" t="s">
        <v>1080</v>
      </c>
      <c r="HV29" s="147" t="s">
        <v>1080</v>
      </c>
      <c r="HW29" s="147" t="s">
        <v>1080</v>
      </c>
      <c r="HX29" s="147" t="s">
        <v>1080</v>
      </c>
      <c r="HY29" s="147" t="s">
        <v>1080</v>
      </c>
      <c r="HZ29" s="147" t="s">
        <v>1080</v>
      </c>
      <c r="IA29" s="147" t="s">
        <v>1080</v>
      </c>
      <c r="IB29" s="147" t="s">
        <v>1080</v>
      </c>
      <c r="IC29" s="147" t="s">
        <v>1080</v>
      </c>
      <c r="ID29" s="147" t="s">
        <v>1080</v>
      </c>
      <c r="IE29" s="147" t="s">
        <v>1080</v>
      </c>
      <c r="IF29" s="147" t="s">
        <v>1080</v>
      </c>
      <c r="IG29" s="147" t="s">
        <v>1080</v>
      </c>
      <c r="IH29" s="147" t="s">
        <v>1080</v>
      </c>
      <c r="II29" s="144" t="s">
        <v>1081</v>
      </c>
      <c r="IJ29" s="144" t="s">
        <v>1081</v>
      </c>
      <c r="IK29" s="147" t="s">
        <v>1080</v>
      </c>
      <c r="IL29" s="147" t="s">
        <v>1080</v>
      </c>
      <c r="IM29" s="147" t="s">
        <v>1080</v>
      </c>
      <c r="IN29" s="147" t="s">
        <v>1080</v>
      </c>
      <c r="IO29" s="147" t="s">
        <v>1080</v>
      </c>
      <c r="IP29" s="147" t="s">
        <v>1080</v>
      </c>
      <c r="IQ29" s="147" t="s">
        <v>1080</v>
      </c>
      <c r="IR29" s="147" t="s">
        <v>1080</v>
      </c>
      <c r="IS29" s="147" t="s">
        <v>1080</v>
      </c>
      <c r="IT29" s="147" t="s">
        <v>1080</v>
      </c>
      <c r="IU29" s="147" t="s">
        <v>1080</v>
      </c>
      <c r="IV29" s="144" t="s">
        <v>1081</v>
      </c>
      <c r="IW29" s="147" t="s">
        <v>1080</v>
      </c>
      <c r="IX29" s="144" t="s">
        <v>1081</v>
      </c>
      <c r="IY29" s="147" t="s">
        <v>1080</v>
      </c>
      <c r="IZ29" s="147" t="s">
        <v>1080</v>
      </c>
      <c r="JA29" s="147" t="s">
        <v>1080</v>
      </c>
      <c r="JB29" s="147" t="s">
        <v>1080</v>
      </c>
      <c r="JC29" s="147" t="s">
        <v>1080</v>
      </c>
      <c r="JD29" s="147" t="s">
        <v>1080</v>
      </c>
      <c r="JE29" s="147" t="s">
        <v>1080</v>
      </c>
      <c r="JF29" s="147" t="s">
        <v>1080</v>
      </c>
      <c r="JG29" s="147" t="s">
        <v>1080</v>
      </c>
      <c r="JH29" s="147" t="s">
        <v>1080</v>
      </c>
      <c r="JI29" s="147" t="s">
        <v>1080</v>
      </c>
      <c r="JJ29" s="147" t="s">
        <v>1080</v>
      </c>
      <c r="JK29" s="147" t="s">
        <v>1080</v>
      </c>
      <c r="JL29" s="147" t="s">
        <v>1080</v>
      </c>
      <c r="JM29" s="147" t="s">
        <v>1080</v>
      </c>
      <c r="JN29" s="147" t="s">
        <v>1080</v>
      </c>
      <c r="JO29" s="147" t="s">
        <v>1080</v>
      </c>
      <c r="JP29" s="147" t="s">
        <v>1080</v>
      </c>
      <c r="JQ29" s="147" t="s">
        <v>1080</v>
      </c>
      <c r="JR29" s="147" t="s">
        <v>1080</v>
      </c>
      <c r="JS29" s="147" t="s">
        <v>1080</v>
      </c>
      <c r="JT29" s="147" t="s">
        <v>1080</v>
      </c>
      <c r="JU29" s="147" t="s">
        <v>1080</v>
      </c>
      <c r="JV29" s="147" t="s">
        <v>1080</v>
      </c>
      <c r="JW29" s="147" t="s">
        <v>1080</v>
      </c>
      <c r="JX29" s="147" t="s">
        <v>1080</v>
      </c>
      <c r="JY29" s="147" t="s">
        <v>1080</v>
      </c>
      <c r="JZ29" s="147" t="s">
        <v>1080</v>
      </c>
      <c r="KA29" s="147" t="s">
        <v>1080</v>
      </c>
      <c r="KB29" s="147" t="s">
        <v>1080</v>
      </c>
      <c r="KC29" s="147" t="s">
        <v>1080</v>
      </c>
      <c r="KD29" s="147" t="s">
        <v>1080</v>
      </c>
      <c r="KE29" s="147" t="s">
        <v>1080</v>
      </c>
    </row>
    <row r="30" spans="1:291" s="88" customFormat="1" ht="12">
      <c r="A30" s="3">
        <v>192015</v>
      </c>
      <c r="B30" s="639" t="s">
        <v>997</v>
      </c>
      <c r="C30" s="147" t="s">
        <v>1080</v>
      </c>
      <c r="D30" s="147" t="s">
        <v>1080</v>
      </c>
      <c r="E30" s="147" t="s">
        <v>1080</v>
      </c>
      <c r="F30" s="147" t="s">
        <v>1080</v>
      </c>
      <c r="G30" s="147" t="s">
        <v>1080</v>
      </c>
      <c r="H30" s="147" t="s">
        <v>1080</v>
      </c>
      <c r="I30" s="147" t="s">
        <v>1080</v>
      </c>
      <c r="J30" s="147" t="s">
        <v>1080</v>
      </c>
      <c r="K30" s="147" t="s">
        <v>1080</v>
      </c>
      <c r="L30" s="147" t="s">
        <v>1080</v>
      </c>
      <c r="M30" s="147" t="s">
        <v>1080</v>
      </c>
      <c r="N30" s="147" t="s">
        <v>1080</v>
      </c>
      <c r="O30" s="147" t="s">
        <v>1080</v>
      </c>
      <c r="P30" s="147" t="s">
        <v>1080</v>
      </c>
      <c r="Q30" s="147" t="s">
        <v>1080</v>
      </c>
      <c r="R30" s="147" t="s">
        <v>1080</v>
      </c>
      <c r="S30" s="147" t="s">
        <v>1080</v>
      </c>
      <c r="T30" s="147" t="s">
        <v>1080</v>
      </c>
      <c r="U30" s="147" t="s">
        <v>1080</v>
      </c>
      <c r="V30" s="147" t="s">
        <v>1080</v>
      </c>
      <c r="W30" s="147" t="s">
        <v>1080</v>
      </c>
      <c r="X30" s="147" t="s">
        <v>1080</v>
      </c>
      <c r="Y30" s="147" t="s">
        <v>1080</v>
      </c>
      <c r="Z30" s="147" t="s">
        <v>1080</v>
      </c>
      <c r="AA30" s="147" t="s">
        <v>1080</v>
      </c>
      <c r="AB30" s="147" t="s">
        <v>1080</v>
      </c>
      <c r="AC30" s="147" t="s">
        <v>1080</v>
      </c>
      <c r="AD30" s="147" t="s">
        <v>1080</v>
      </c>
      <c r="AE30" s="147" t="s">
        <v>1080</v>
      </c>
      <c r="AF30" s="147" t="s">
        <v>1080</v>
      </c>
      <c r="AG30" s="147" t="s">
        <v>1080</v>
      </c>
      <c r="AH30" s="147" t="s">
        <v>1080</v>
      </c>
      <c r="AI30" s="147" t="s">
        <v>1080</v>
      </c>
      <c r="AJ30" s="147" t="s">
        <v>1080</v>
      </c>
      <c r="AK30" s="147" t="s">
        <v>1080</v>
      </c>
      <c r="AL30" s="147" t="s">
        <v>1080</v>
      </c>
      <c r="AM30" s="147" t="s">
        <v>1080</v>
      </c>
      <c r="AN30" s="147" t="s">
        <v>1080</v>
      </c>
      <c r="AO30" s="147" t="s">
        <v>1080</v>
      </c>
      <c r="AP30" s="147" t="s">
        <v>1080</v>
      </c>
      <c r="AQ30" s="147" t="s">
        <v>1080</v>
      </c>
      <c r="AR30" s="147" t="s">
        <v>1080</v>
      </c>
      <c r="AS30" s="147" t="s">
        <v>1080</v>
      </c>
      <c r="AT30" s="147" t="s">
        <v>1080</v>
      </c>
      <c r="AU30" s="147" t="s">
        <v>1080</v>
      </c>
      <c r="AV30" s="147" t="s">
        <v>1080</v>
      </c>
      <c r="AW30" s="147" t="s">
        <v>1080</v>
      </c>
      <c r="AX30" s="147" t="s">
        <v>1080</v>
      </c>
      <c r="AY30" s="147" t="s">
        <v>1080</v>
      </c>
      <c r="AZ30" s="147" t="s">
        <v>1080</v>
      </c>
      <c r="BA30" s="147" t="s">
        <v>1080</v>
      </c>
      <c r="BB30" s="147" t="s">
        <v>1080</v>
      </c>
      <c r="BC30" s="147" t="s">
        <v>1080</v>
      </c>
      <c r="BD30" s="147" t="s">
        <v>1080</v>
      </c>
      <c r="BE30" s="147" t="s">
        <v>1080</v>
      </c>
      <c r="BF30" s="147" t="s">
        <v>1080</v>
      </c>
      <c r="BG30" s="147" t="s">
        <v>1080</v>
      </c>
      <c r="BH30" s="147" t="s">
        <v>1080</v>
      </c>
      <c r="BI30" s="147" t="s">
        <v>1080</v>
      </c>
      <c r="BJ30" s="147" t="s">
        <v>1080</v>
      </c>
      <c r="BK30" s="147" t="s">
        <v>1080</v>
      </c>
      <c r="BL30" s="147" t="s">
        <v>1080</v>
      </c>
      <c r="BM30" s="147" t="s">
        <v>1080</v>
      </c>
      <c r="BN30" s="147" t="s">
        <v>1080</v>
      </c>
      <c r="BO30" s="147" t="s">
        <v>1080</v>
      </c>
      <c r="BP30" s="144" t="s">
        <v>1081</v>
      </c>
      <c r="BQ30" s="147" t="s">
        <v>1080</v>
      </c>
      <c r="BR30" s="147" t="s">
        <v>1080</v>
      </c>
      <c r="BS30" s="147" t="s">
        <v>1080</v>
      </c>
      <c r="BT30" s="147" t="s">
        <v>1080</v>
      </c>
      <c r="BU30" s="147" t="s">
        <v>1080</v>
      </c>
      <c r="BV30" s="147" t="s">
        <v>1080</v>
      </c>
      <c r="BW30" s="147" t="s">
        <v>1080</v>
      </c>
      <c r="BX30" s="147" t="s">
        <v>1080</v>
      </c>
      <c r="BY30" s="147" t="s">
        <v>1080</v>
      </c>
      <c r="BZ30" s="147" t="s">
        <v>1080</v>
      </c>
      <c r="CA30" s="147" t="s">
        <v>1080</v>
      </c>
      <c r="CB30" s="147" t="s">
        <v>1080</v>
      </c>
      <c r="CC30" s="147" t="s">
        <v>1080</v>
      </c>
      <c r="CD30" s="147" t="s">
        <v>1080</v>
      </c>
      <c r="CE30" s="147" t="s">
        <v>1080</v>
      </c>
      <c r="CF30" s="147" t="s">
        <v>1080</v>
      </c>
      <c r="CG30" s="147" t="s">
        <v>1080</v>
      </c>
      <c r="CH30" s="147" t="s">
        <v>1080</v>
      </c>
      <c r="CI30" s="147" t="s">
        <v>1080</v>
      </c>
      <c r="CJ30" s="147" t="s">
        <v>1080</v>
      </c>
      <c r="CK30" s="147" t="s">
        <v>1080</v>
      </c>
      <c r="CL30" s="147" t="s">
        <v>1080</v>
      </c>
      <c r="CM30" s="147" t="s">
        <v>1080</v>
      </c>
      <c r="CN30" s="147" t="s">
        <v>1080</v>
      </c>
      <c r="CO30" s="147" t="s">
        <v>1080</v>
      </c>
      <c r="CP30" s="147" t="s">
        <v>1080</v>
      </c>
      <c r="CQ30" s="147" t="s">
        <v>1080</v>
      </c>
      <c r="CR30" s="147" t="s">
        <v>1080</v>
      </c>
      <c r="CS30" s="147" t="s">
        <v>1080</v>
      </c>
      <c r="CT30" s="147" t="s">
        <v>1080</v>
      </c>
      <c r="CU30" s="147" t="s">
        <v>1080</v>
      </c>
      <c r="CV30" s="147" t="s">
        <v>1080</v>
      </c>
      <c r="CW30" s="147" t="s">
        <v>1080</v>
      </c>
      <c r="CX30" s="147" t="s">
        <v>1080</v>
      </c>
      <c r="CY30" s="147" t="s">
        <v>1080</v>
      </c>
      <c r="CZ30" s="147" t="s">
        <v>1080</v>
      </c>
      <c r="DA30" s="147" t="s">
        <v>1080</v>
      </c>
      <c r="DB30" s="147" t="s">
        <v>1080</v>
      </c>
      <c r="DC30" s="147" t="s">
        <v>1080</v>
      </c>
      <c r="DD30" s="147" t="s">
        <v>1080</v>
      </c>
      <c r="DE30" s="147" t="s">
        <v>1080</v>
      </c>
      <c r="DF30" s="147" t="s">
        <v>1080</v>
      </c>
      <c r="DG30" s="147" t="s">
        <v>1080</v>
      </c>
      <c r="DH30" s="147" t="s">
        <v>1080</v>
      </c>
      <c r="DI30" s="147" t="s">
        <v>1080</v>
      </c>
      <c r="DJ30" s="147" t="s">
        <v>1080</v>
      </c>
      <c r="DK30" s="147" t="s">
        <v>1080</v>
      </c>
      <c r="DL30" s="147" t="s">
        <v>1080</v>
      </c>
      <c r="DM30" s="147" t="s">
        <v>1080</v>
      </c>
      <c r="DN30" s="147" t="s">
        <v>1080</v>
      </c>
      <c r="DO30" s="147" t="s">
        <v>1080</v>
      </c>
      <c r="DP30" s="147" t="s">
        <v>1080</v>
      </c>
      <c r="DQ30" s="147" t="s">
        <v>1080</v>
      </c>
      <c r="DR30" s="147" t="s">
        <v>1080</v>
      </c>
      <c r="DS30" s="147" t="s">
        <v>1080</v>
      </c>
      <c r="DT30" s="147" t="s">
        <v>1080</v>
      </c>
      <c r="DU30" s="147" t="s">
        <v>1080</v>
      </c>
      <c r="DV30" s="147" t="s">
        <v>1080</v>
      </c>
      <c r="DW30" s="147" t="s">
        <v>1080</v>
      </c>
      <c r="DX30" s="147" t="s">
        <v>1080</v>
      </c>
      <c r="DY30" s="147" t="s">
        <v>1080</v>
      </c>
      <c r="DZ30" s="147" t="s">
        <v>1080</v>
      </c>
      <c r="EA30" s="147" t="s">
        <v>1080</v>
      </c>
      <c r="EB30" s="147" t="s">
        <v>1080</v>
      </c>
      <c r="EC30" s="147" t="s">
        <v>1080</v>
      </c>
      <c r="ED30" s="147" t="s">
        <v>1080</v>
      </c>
      <c r="EE30" s="147" t="s">
        <v>1080</v>
      </c>
      <c r="EF30" s="147" t="s">
        <v>1080</v>
      </c>
      <c r="EG30" s="147" t="s">
        <v>1080</v>
      </c>
      <c r="EH30" s="147" t="s">
        <v>1080</v>
      </c>
      <c r="EI30" s="147" t="s">
        <v>1080</v>
      </c>
      <c r="EJ30" s="147" t="s">
        <v>1080</v>
      </c>
      <c r="EK30" s="147" t="s">
        <v>1080</v>
      </c>
      <c r="EL30" s="147" t="s">
        <v>1080</v>
      </c>
      <c r="EM30" s="147" t="s">
        <v>1080</v>
      </c>
      <c r="EN30" s="147" t="s">
        <v>1080</v>
      </c>
      <c r="EO30" s="147" t="s">
        <v>1080</v>
      </c>
      <c r="EP30" s="147" t="s">
        <v>1080</v>
      </c>
      <c r="EQ30" s="147" t="s">
        <v>1080</v>
      </c>
      <c r="ER30" s="147" t="s">
        <v>1080</v>
      </c>
      <c r="ES30" s="147" t="s">
        <v>1080</v>
      </c>
      <c r="ET30" s="147" t="s">
        <v>1080</v>
      </c>
      <c r="EU30" s="147" t="s">
        <v>1080</v>
      </c>
      <c r="EV30" s="147" t="s">
        <v>1080</v>
      </c>
      <c r="EW30" s="147" t="s">
        <v>1080</v>
      </c>
      <c r="EX30" s="147" t="s">
        <v>1080</v>
      </c>
      <c r="EY30" s="147" t="s">
        <v>1080</v>
      </c>
      <c r="EZ30" s="147" t="s">
        <v>1080</v>
      </c>
      <c r="FA30" s="147" t="s">
        <v>1080</v>
      </c>
      <c r="FB30" s="147" t="s">
        <v>1080</v>
      </c>
      <c r="FC30" s="147" t="s">
        <v>1080</v>
      </c>
      <c r="FD30" s="147" t="s">
        <v>1080</v>
      </c>
      <c r="FE30" s="147" t="s">
        <v>1080</v>
      </c>
      <c r="FF30" s="147" t="s">
        <v>1080</v>
      </c>
      <c r="FG30" s="147" t="s">
        <v>1080</v>
      </c>
      <c r="FH30" s="147" t="s">
        <v>1080</v>
      </c>
      <c r="FI30" s="147" t="s">
        <v>1080</v>
      </c>
      <c r="FJ30" s="147" t="s">
        <v>1080</v>
      </c>
      <c r="FK30" s="147" t="s">
        <v>1080</v>
      </c>
      <c r="FL30" s="147" t="s">
        <v>1080</v>
      </c>
      <c r="FM30" s="147" t="s">
        <v>1080</v>
      </c>
      <c r="FN30" s="147" t="s">
        <v>1080</v>
      </c>
      <c r="FO30" s="147" t="s">
        <v>1080</v>
      </c>
      <c r="FP30" s="147" t="s">
        <v>1080</v>
      </c>
      <c r="FQ30" s="147" t="s">
        <v>1080</v>
      </c>
      <c r="FR30" s="147" t="s">
        <v>1080</v>
      </c>
      <c r="FS30" s="147" t="s">
        <v>1080</v>
      </c>
      <c r="FT30" s="147" t="s">
        <v>1080</v>
      </c>
      <c r="FU30" s="147" t="s">
        <v>1080</v>
      </c>
      <c r="FV30" s="147" t="s">
        <v>1080</v>
      </c>
      <c r="FW30" s="147" t="s">
        <v>1080</v>
      </c>
      <c r="FX30" s="147" t="s">
        <v>1080</v>
      </c>
      <c r="FY30" s="147" t="s">
        <v>1080</v>
      </c>
      <c r="FZ30" s="147" t="s">
        <v>1080</v>
      </c>
      <c r="GA30" s="147" t="s">
        <v>1080</v>
      </c>
      <c r="GB30" s="147" t="s">
        <v>1080</v>
      </c>
      <c r="GC30" s="147" t="s">
        <v>1080</v>
      </c>
      <c r="GD30" s="147" t="s">
        <v>1080</v>
      </c>
      <c r="GE30" s="147" t="s">
        <v>1080</v>
      </c>
      <c r="GF30" s="147" t="s">
        <v>1080</v>
      </c>
      <c r="GG30" s="147" t="s">
        <v>1080</v>
      </c>
      <c r="GH30" s="147" t="s">
        <v>1080</v>
      </c>
      <c r="GI30" s="147" t="s">
        <v>1080</v>
      </c>
      <c r="GJ30" s="147" t="s">
        <v>1080</v>
      </c>
      <c r="GK30" s="147" t="s">
        <v>1080</v>
      </c>
      <c r="GL30" s="147" t="s">
        <v>1080</v>
      </c>
      <c r="GM30" s="147" t="s">
        <v>1080</v>
      </c>
      <c r="GN30" s="147" t="s">
        <v>1080</v>
      </c>
      <c r="GO30" s="147" t="s">
        <v>1080</v>
      </c>
      <c r="GP30" s="147" t="s">
        <v>1080</v>
      </c>
      <c r="GQ30" s="147" t="s">
        <v>1080</v>
      </c>
      <c r="GR30" s="147" t="s">
        <v>1080</v>
      </c>
      <c r="GS30" s="147" t="s">
        <v>1080</v>
      </c>
      <c r="GT30" s="147" t="s">
        <v>1080</v>
      </c>
      <c r="GU30" s="147" t="s">
        <v>1080</v>
      </c>
      <c r="GV30" s="147" t="s">
        <v>1080</v>
      </c>
      <c r="GW30" s="147" t="s">
        <v>1080</v>
      </c>
      <c r="GX30" s="147" t="s">
        <v>1080</v>
      </c>
      <c r="GY30" s="147" t="s">
        <v>1080</v>
      </c>
      <c r="GZ30" s="147" t="s">
        <v>1080</v>
      </c>
      <c r="HA30" s="147" t="s">
        <v>1080</v>
      </c>
      <c r="HB30" s="147" t="s">
        <v>1080</v>
      </c>
      <c r="HC30" s="147" t="s">
        <v>1080</v>
      </c>
      <c r="HD30" s="147" t="s">
        <v>1080</v>
      </c>
      <c r="HE30" s="147" t="s">
        <v>1080</v>
      </c>
      <c r="HF30" s="147" t="s">
        <v>1080</v>
      </c>
      <c r="HG30" s="147" t="s">
        <v>1080</v>
      </c>
      <c r="HH30" s="147" t="s">
        <v>1080</v>
      </c>
      <c r="HI30" s="147" t="s">
        <v>1080</v>
      </c>
      <c r="HJ30" s="147" t="s">
        <v>1080</v>
      </c>
      <c r="HK30" s="147" t="s">
        <v>1080</v>
      </c>
      <c r="HL30" s="147" t="s">
        <v>1080</v>
      </c>
      <c r="HM30" s="147" t="s">
        <v>1080</v>
      </c>
      <c r="HN30" s="147" t="s">
        <v>1080</v>
      </c>
      <c r="HO30" s="147" t="s">
        <v>1080</v>
      </c>
      <c r="HP30" s="147" t="s">
        <v>1080</v>
      </c>
      <c r="HQ30" s="147" t="s">
        <v>1080</v>
      </c>
      <c r="HR30" s="147" t="s">
        <v>1080</v>
      </c>
      <c r="HS30" s="147" t="s">
        <v>1080</v>
      </c>
      <c r="HT30" s="147" t="s">
        <v>1080</v>
      </c>
      <c r="HU30" s="147" t="s">
        <v>1080</v>
      </c>
      <c r="HV30" s="147" t="s">
        <v>1080</v>
      </c>
      <c r="HW30" s="147" t="s">
        <v>1080</v>
      </c>
      <c r="HX30" s="147" t="s">
        <v>1080</v>
      </c>
      <c r="HY30" s="147" t="s">
        <v>1080</v>
      </c>
      <c r="HZ30" s="147" t="s">
        <v>1080</v>
      </c>
      <c r="IA30" s="147" t="s">
        <v>1080</v>
      </c>
      <c r="IB30" s="147" t="s">
        <v>1080</v>
      </c>
      <c r="IC30" s="147" t="s">
        <v>1080</v>
      </c>
      <c r="ID30" s="147" t="s">
        <v>1080</v>
      </c>
      <c r="IE30" s="147" t="s">
        <v>1080</v>
      </c>
      <c r="IF30" s="147" t="s">
        <v>1080</v>
      </c>
      <c r="IG30" s="147" t="s">
        <v>1080</v>
      </c>
      <c r="IH30" s="147" t="s">
        <v>1080</v>
      </c>
      <c r="II30" s="144" t="s">
        <v>1081</v>
      </c>
      <c r="IJ30" s="144" t="s">
        <v>1081</v>
      </c>
      <c r="IK30" s="147" t="s">
        <v>1080</v>
      </c>
      <c r="IL30" s="147" t="s">
        <v>1080</v>
      </c>
      <c r="IM30" s="147" t="s">
        <v>1080</v>
      </c>
      <c r="IN30" s="147" t="s">
        <v>1080</v>
      </c>
      <c r="IO30" s="147" t="s">
        <v>1080</v>
      </c>
      <c r="IP30" s="147" t="s">
        <v>1080</v>
      </c>
      <c r="IQ30" s="147" t="s">
        <v>1080</v>
      </c>
      <c r="IR30" s="147" t="s">
        <v>1080</v>
      </c>
      <c r="IS30" s="147" t="s">
        <v>1080</v>
      </c>
      <c r="IT30" s="147" t="s">
        <v>1080</v>
      </c>
      <c r="IU30" s="147" t="s">
        <v>1080</v>
      </c>
      <c r="IV30" s="144" t="s">
        <v>1081</v>
      </c>
      <c r="IW30" s="147" t="s">
        <v>1080</v>
      </c>
      <c r="IX30" s="144" t="s">
        <v>1081</v>
      </c>
      <c r="IY30" s="147" t="s">
        <v>1080</v>
      </c>
      <c r="IZ30" s="147" t="s">
        <v>1080</v>
      </c>
      <c r="JA30" s="147" t="s">
        <v>1080</v>
      </c>
      <c r="JB30" s="147" t="s">
        <v>1080</v>
      </c>
      <c r="JC30" s="147" t="s">
        <v>1080</v>
      </c>
      <c r="JD30" s="147" t="s">
        <v>1080</v>
      </c>
      <c r="JE30" s="147" t="s">
        <v>1080</v>
      </c>
      <c r="JF30" s="147" t="s">
        <v>1080</v>
      </c>
      <c r="JG30" s="147" t="s">
        <v>1080</v>
      </c>
      <c r="JH30" s="147" t="s">
        <v>1080</v>
      </c>
      <c r="JI30" s="147" t="s">
        <v>1080</v>
      </c>
      <c r="JJ30" s="147" t="s">
        <v>1080</v>
      </c>
      <c r="JK30" s="147" t="s">
        <v>1080</v>
      </c>
      <c r="JL30" s="147" t="s">
        <v>1080</v>
      </c>
      <c r="JM30" s="147" t="s">
        <v>1080</v>
      </c>
      <c r="JN30" s="147" t="s">
        <v>1080</v>
      </c>
      <c r="JO30" s="147" t="s">
        <v>1080</v>
      </c>
      <c r="JP30" s="147" t="s">
        <v>1080</v>
      </c>
      <c r="JQ30" s="147" t="s">
        <v>1080</v>
      </c>
      <c r="JR30" s="147" t="s">
        <v>1080</v>
      </c>
      <c r="JS30" s="147" t="s">
        <v>1080</v>
      </c>
      <c r="JT30" s="147" t="s">
        <v>1080</v>
      </c>
      <c r="JU30" s="147" t="s">
        <v>1080</v>
      </c>
      <c r="JV30" s="147" t="s">
        <v>1080</v>
      </c>
      <c r="JW30" s="147" t="s">
        <v>1080</v>
      </c>
      <c r="JX30" s="147" t="s">
        <v>1080</v>
      </c>
      <c r="JY30" s="147" t="s">
        <v>1080</v>
      </c>
      <c r="JZ30" s="147" t="s">
        <v>1080</v>
      </c>
      <c r="KA30" s="147" t="s">
        <v>1080</v>
      </c>
      <c r="KB30" s="147" t="s">
        <v>1080</v>
      </c>
      <c r="KC30" s="147" t="s">
        <v>1080</v>
      </c>
      <c r="KD30" s="147" t="s">
        <v>1080</v>
      </c>
      <c r="KE30" s="147" t="s">
        <v>1080</v>
      </c>
    </row>
    <row r="31" spans="1:291" ht="12">
      <c r="A31" s="547">
        <v>202011</v>
      </c>
      <c r="B31" s="546" t="s">
        <v>923</v>
      </c>
      <c r="C31" s="147">
        <v>834.81</v>
      </c>
      <c r="D31" s="144">
        <v>382738</v>
      </c>
      <c r="E31" s="146">
        <v>13.4</v>
      </c>
      <c r="F31" s="146">
        <v>59.2</v>
      </c>
      <c r="G31" s="146">
        <v>27.4</v>
      </c>
      <c r="H31" s="223">
        <v>18675</v>
      </c>
      <c r="I31" s="223">
        <v>39150</v>
      </c>
      <c r="J31" s="223">
        <v>61705</v>
      </c>
      <c r="K31" s="224">
        <v>55310</v>
      </c>
      <c r="L31" s="220">
        <v>157095</v>
      </c>
      <c r="M31" s="220">
        <v>3390</v>
      </c>
      <c r="N31" s="220">
        <v>10819</v>
      </c>
      <c r="O31" s="220">
        <v>11393</v>
      </c>
      <c r="P31" s="223">
        <v>375723</v>
      </c>
      <c r="Q31" s="225">
        <v>381511</v>
      </c>
      <c r="R31" s="225">
        <v>397717</v>
      </c>
      <c r="S31" s="224">
        <v>1215851</v>
      </c>
      <c r="T31" s="224">
        <v>1574433</v>
      </c>
      <c r="U31" s="224">
        <v>521475</v>
      </c>
      <c r="V31" s="225">
        <v>984072</v>
      </c>
      <c r="W31" s="225" t="s">
        <v>608</v>
      </c>
      <c r="X31" s="225">
        <v>44</v>
      </c>
      <c r="Y31" s="225">
        <v>53</v>
      </c>
      <c r="Z31" s="226">
        <v>8741</v>
      </c>
      <c r="AA31" s="226">
        <v>7136.47</v>
      </c>
      <c r="AB31" s="225">
        <v>1996.84</v>
      </c>
      <c r="AC31" s="225">
        <v>2734</v>
      </c>
      <c r="AD31" s="224">
        <v>278034</v>
      </c>
      <c r="AE31" s="224">
        <v>2173</v>
      </c>
      <c r="AF31" s="225">
        <v>22</v>
      </c>
      <c r="AG31" s="225">
        <v>3033</v>
      </c>
      <c r="AH31" s="225">
        <v>55</v>
      </c>
      <c r="AI31" s="225">
        <v>20149</v>
      </c>
      <c r="AJ31" s="224">
        <v>1165</v>
      </c>
      <c r="AK31" s="224">
        <v>100</v>
      </c>
      <c r="AL31" s="225">
        <v>24</v>
      </c>
      <c r="AM31" s="225">
        <v>10117</v>
      </c>
      <c r="AN31" s="224">
        <v>791</v>
      </c>
      <c r="AO31" s="224">
        <v>5</v>
      </c>
      <c r="AP31" s="224">
        <v>357</v>
      </c>
      <c r="AQ31" s="224">
        <v>11</v>
      </c>
      <c r="AR31" s="270">
        <v>86</v>
      </c>
      <c r="AS31" s="227">
        <v>97.5</v>
      </c>
      <c r="AT31" s="227">
        <v>118.8</v>
      </c>
      <c r="AU31" s="227">
        <v>107.6</v>
      </c>
      <c r="AV31" s="225">
        <v>4</v>
      </c>
      <c r="AW31" s="228">
        <v>6</v>
      </c>
      <c r="AX31" s="228">
        <v>9</v>
      </c>
      <c r="AY31" s="225">
        <v>9</v>
      </c>
      <c r="AZ31" s="225">
        <v>0</v>
      </c>
      <c r="BA31" s="228">
        <v>0</v>
      </c>
      <c r="BB31" s="228">
        <v>0</v>
      </c>
      <c r="BC31" s="225">
        <v>5</v>
      </c>
      <c r="BD31" s="225">
        <v>36080</v>
      </c>
      <c r="BE31" s="225">
        <v>1</v>
      </c>
      <c r="BF31" s="225">
        <v>42944</v>
      </c>
      <c r="BG31" s="225">
        <v>1</v>
      </c>
      <c r="BH31" s="225">
        <v>37900</v>
      </c>
      <c r="BI31" s="225">
        <v>11</v>
      </c>
      <c r="BJ31" s="225">
        <v>10439</v>
      </c>
      <c r="BK31" s="229">
        <v>56.1</v>
      </c>
      <c r="BL31" s="225">
        <v>3</v>
      </c>
      <c r="BM31" s="225">
        <v>2</v>
      </c>
      <c r="BN31" s="225">
        <v>1075</v>
      </c>
      <c r="BO31" s="225">
        <v>3607</v>
      </c>
      <c r="BP31" s="144" t="s">
        <v>1081</v>
      </c>
      <c r="BQ31" s="230">
        <v>1.28</v>
      </c>
      <c r="BR31" s="229">
        <v>37.9</v>
      </c>
      <c r="BS31" s="230">
        <v>4.3600000000000003</v>
      </c>
      <c r="BT31" s="227">
        <v>65.239999999999995</v>
      </c>
      <c r="BU31" s="225">
        <v>26</v>
      </c>
      <c r="BV31" s="225">
        <v>5264</v>
      </c>
      <c r="BW31" s="225">
        <v>293</v>
      </c>
      <c r="BX31" s="225">
        <v>901</v>
      </c>
      <c r="BY31" s="225">
        <v>4027</v>
      </c>
      <c r="BZ31" s="225">
        <v>1063</v>
      </c>
      <c r="CA31" s="225">
        <v>489</v>
      </c>
      <c r="CB31" s="225">
        <v>624</v>
      </c>
      <c r="CC31" s="230">
        <v>1.55</v>
      </c>
      <c r="CD31" s="230" t="s">
        <v>608</v>
      </c>
      <c r="CE31" s="225">
        <v>2</v>
      </c>
      <c r="CF31" s="225">
        <v>31</v>
      </c>
      <c r="CG31" s="225">
        <v>13</v>
      </c>
      <c r="CH31" s="225">
        <v>2</v>
      </c>
      <c r="CI31" s="225">
        <v>150</v>
      </c>
      <c r="CJ31" s="225">
        <v>39</v>
      </c>
      <c r="CK31" s="225">
        <v>2054</v>
      </c>
      <c r="CL31" s="225">
        <v>13</v>
      </c>
      <c r="CM31" s="225">
        <v>1289</v>
      </c>
      <c r="CN31" s="225">
        <v>43</v>
      </c>
      <c r="CO31" s="225">
        <v>724</v>
      </c>
      <c r="CP31" s="225">
        <v>15</v>
      </c>
      <c r="CQ31" s="225">
        <v>131</v>
      </c>
      <c r="CR31" s="225">
        <v>7</v>
      </c>
      <c r="CS31" s="225">
        <v>183</v>
      </c>
      <c r="CT31" s="225">
        <v>12889</v>
      </c>
      <c r="CU31" s="225">
        <v>1726</v>
      </c>
      <c r="CV31" s="225">
        <v>2861</v>
      </c>
      <c r="CW31" s="225">
        <v>1241853.3130000001</v>
      </c>
      <c r="CX31" s="225">
        <v>386631.59600000002</v>
      </c>
      <c r="CY31" s="225">
        <v>740742.45299999998</v>
      </c>
      <c r="CZ31" s="225">
        <v>104763</v>
      </c>
      <c r="DA31" s="225">
        <v>17</v>
      </c>
      <c r="DB31" s="225">
        <v>20466</v>
      </c>
      <c r="DC31" s="225">
        <v>2724</v>
      </c>
      <c r="DD31" s="225">
        <v>1928</v>
      </c>
      <c r="DE31" s="225">
        <v>1303</v>
      </c>
      <c r="DF31" s="225">
        <v>2154</v>
      </c>
      <c r="DG31" s="225">
        <v>18877</v>
      </c>
      <c r="DH31" s="237">
        <v>16982</v>
      </c>
      <c r="DI31" s="271">
        <v>3234</v>
      </c>
      <c r="DJ31" s="271">
        <v>2784</v>
      </c>
      <c r="DK31" s="271">
        <v>497</v>
      </c>
      <c r="DL31" s="271">
        <v>276</v>
      </c>
      <c r="DM31" s="271">
        <v>6</v>
      </c>
      <c r="DN31" s="271">
        <v>2242</v>
      </c>
      <c r="DO31" s="271">
        <v>55</v>
      </c>
      <c r="DP31" s="271">
        <v>15433</v>
      </c>
      <c r="DQ31" s="225">
        <v>87</v>
      </c>
      <c r="DR31" s="225">
        <v>9873</v>
      </c>
      <c r="DS31" s="225">
        <v>9220</v>
      </c>
      <c r="DT31" s="225">
        <v>0</v>
      </c>
      <c r="DU31" s="225">
        <v>1065</v>
      </c>
      <c r="DV31" s="225">
        <v>85</v>
      </c>
      <c r="DW31" s="225">
        <v>53</v>
      </c>
      <c r="DX31" s="231">
        <v>30</v>
      </c>
      <c r="DY31" s="225">
        <v>48</v>
      </c>
      <c r="DZ31" s="225">
        <v>124</v>
      </c>
      <c r="EA31" s="225">
        <v>1461</v>
      </c>
      <c r="EB31" s="226">
        <v>358</v>
      </c>
      <c r="EC31" s="226">
        <v>113</v>
      </c>
      <c r="ED31" s="226">
        <v>2807</v>
      </c>
      <c r="EE31" s="226">
        <v>3108</v>
      </c>
      <c r="EF31" s="229">
        <v>92.6</v>
      </c>
      <c r="EG31" s="229">
        <v>93.4</v>
      </c>
      <c r="EH31" s="226">
        <v>124</v>
      </c>
      <c r="EI31" s="227">
        <v>8.1</v>
      </c>
      <c r="EJ31" s="226">
        <v>88541</v>
      </c>
      <c r="EK31" s="229">
        <v>47</v>
      </c>
      <c r="EL31" s="226">
        <v>330878</v>
      </c>
      <c r="EM31" s="230">
        <v>2.2000000000000002</v>
      </c>
      <c r="EN31" s="225">
        <v>626</v>
      </c>
      <c r="EO31" s="225">
        <v>7</v>
      </c>
      <c r="EP31" s="148">
        <v>8026</v>
      </c>
      <c r="EQ31" s="225">
        <v>123</v>
      </c>
      <c r="ER31" s="225">
        <v>2500</v>
      </c>
      <c r="ES31" s="227">
        <v>100</v>
      </c>
      <c r="ET31" s="225">
        <v>132274</v>
      </c>
      <c r="EU31" s="225">
        <v>5333</v>
      </c>
      <c r="EV31" s="225">
        <v>615</v>
      </c>
      <c r="EW31" s="225">
        <v>113680</v>
      </c>
      <c r="EX31" s="225">
        <v>89873</v>
      </c>
      <c r="EY31" s="225">
        <v>18543</v>
      </c>
      <c r="EZ31" s="225">
        <v>5264</v>
      </c>
      <c r="FA31" s="225">
        <v>13261</v>
      </c>
      <c r="FB31" s="227">
        <v>25.8</v>
      </c>
      <c r="FC31" s="225">
        <v>196</v>
      </c>
      <c r="FD31" s="227">
        <v>7.51</v>
      </c>
      <c r="FE31" s="225">
        <v>8274</v>
      </c>
      <c r="FF31" s="225">
        <v>58</v>
      </c>
      <c r="FG31" s="225">
        <v>95</v>
      </c>
      <c r="FH31" s="225">
        <v>459</v>
      </c>
      <c r="FI31" s="233">
        <v>21</v>
      </c>
      <c r="FJ31" s="233">
        <v>514</v>
      </c>
      <c r="FK31" s="230">
        <v>64.36</v>
      </c>
      <c r="FL31" s="227">
        <v>99.9</v>
      </c>
      <c r="FM31" s="227">
        <v>88.2</v>
      </c>
      <c r="FN31" s="227">
        <v>92.8</v>
      </c>
      <c r="FO31" s="231">
        <v>32.1</v>
      </c>
      <c r="FP31" s="225">
        <v>194</v>
      </c>
      <c r="FQ31" s="225">
        <v>18</v>
      </c>
      <c r="FR31" s="225">
        <v>94</v>
      </c>
      <c r="FS31" s="225">
        <v>1743</v>
      </c>
      <c r="FT31" s="225">
        <v>11</v>
      </c>
      <c r="FU31" s="225">
        <v>2888</v>
      </c>
      <c r="FV31" s="225">
        <v>1860</v>
      </c>
      <c r="FW31" s="225">
        <v>3</v>
      </c>
      <c r="FX31" s="225">
        <v>9860100</v>
      </c>
      <c r="FY31" s="225">
        <v>5993</v>
      </c>
      <c r="FZ31" s="225" t="s">
        <v>608</v>
      </c>
      <c r="GA31" s="225" t="s">
        <v>608</v>
      </c>
      <c r="GB31" s="225">
        <v>19872</v>
      </c>
      <c r="GC31" s="225">
        <v>122</v>
      </c>
      <c r="GD31" s="225">
        <v>3238</v>
      </c>
      <c r="GE31" s="225">
        <v>16512</v>
      </c>
      <c r="GF31" s="225">
        <v>183861</v>
      </c>
      <c r="GG31" s="225">
        <v>1676</v>
      </c>
      <c r="GH31" s="225">
        <v>35710</v>
      </c>
      <c r="GI31" s="225">
        <v>146475</v>
      </c>
      <c r="GJ31" s="225">
        <v>1085</v>
      </c>
      <c r="GK31" s="225">
        <v>10105</v>
      </c>
      <c r="GL31" s="225">
        <v>1063519</v>
      </c>
      <c r="GM31" s="225">
        <v>2538</v>
      </c>
      <c r="GN31" s="225">
        <v>19788</v>
      </c>
      <c r="GO31" s="225">
        <v>429004</v>
      </c>
      <c r="GP31" s="225">
        <v>516</v>
      </c>
      <c r="GQ31" s="225">
        <v>18736</v>
      </c>
      <c r="GR31" s="224">
        <v>438835.39</v>
      </c>
      <c r="GS31" s="225">
        <v>506</v>
      </c>
      <c r="GT31" s="271">
        <v>12942</v>
      </c>
      <c r="GU31" s="271">
        <v>226317</v>
      </c>
      <c r="GV31" s="233">
        <v>118</v>
      </c>
      <c r="GW31" s="271" t="s">
        <v>608</v>
      </c>
      <c r="GX31" s="225">
        <v>11782</v>
      </c>
      <c r="GY31" s="225">
        <v>5160</v>
      </c>
      <c r="GZ31" s="222">
        <v>251</v>
      </c>
      <c r="HA31" s="225">
        <v>996</v>
      </c>
      <c r="HB31" s="225">
        <v>4366795</v>
      </c>
      <c r="HC31" s="225">
        <v>20248329</v>
      </c>
      <c r="HD31" s="225">
        <v>1989779</v>
      </c>
      <c r="HE31" s="225">
        <v>3562961</v>
      </c>
      <c r="HF31" s="225">
        <v>311618</v>
      </c>
      <c r="HG31" s="225">
        <v>10800</v>
      </c>
      <c r="HH31" s="278">
        <v>1430</v>
      </c>
      <c r="HI31" s="225">
        <v>261440</v>
      </c>
      <c r="HJ31" s="225">
        <v>151460</v>
      </c>
      <c r="HK31" s="220">
        <v>38880</v>
      </c>
      <c r="HL31" s="220">
        <v>8306118</v>
      </c>
      <c r="HM31" s="292">
        <v>93311</v>
      </c>
      <c r="HN31" s="220">
        <v>179</v>
      </c>
      <c r="HO31" s="292">
        <v>28</v>
      </c>
      <c r="HP31" s="220">
        <v>59</v>
      </c>
      <c r="HQ31" s="292">
        <v>0</v>
      </c>
      <c r="HR31" s="292">
        <v>72574</v>
      </c>
      <c r="HS31" s="225">
        <v>230287</v>
      </c>
      <c r="HT31" s="223">
        <v>7960</v>
      </c>
      <c r="HU31" s="237">
        <v>0</v>
      </c>
      <c r="HV31" s="230">
        <v>48.43</v>
      </c>
      <c r="HW31" s="225">
        <v>253351</v>
      </c>
      <c r="HX31" s="241">
        <v>6.94</v>
      </c>
      <c r="HY31" s="230">
        <v>5.85</v>
      </c>
      <c r="HZ31" s="230">
        <v>5.85</v>
      </c>
      <c r="IA31" s="225">
        <v>917</v>
      </c>
      <c r="IB31" s="225">
        <v>910</v>
      </c>
      <c r="IC31" s="225">
        <v>46877</v>
      </c>
      <c r="ID31" s="227">
        <v>75.599999999999994</v>
      </c>
      <c r="IE31" s="227">
        <v>52.2</v>
      </c>
      <c r="IF31" s="227">
        <v>37.4</v>
      </c>
      <c r="IG31" s="227">
        <v>61.1</v>
      </c>
      <c r="IH31" s="227">
        <v>14.8</v>
      </c>
      <c r="II31" s="144" t="s">
        <v>1081</v>
      </c>
      <c r="IJ31" s="144" t="s">
        <v>1081</v>
      </c>
      <c r="IK31" s="225">
        <v>96.4</v>
      </c>
      <c r="IL31" s="154">
        <v>0.69</v>
      </c>
      <c r="IM31" s="153">
        <v>84.5</v>
      </c>
      <c r="IN31" s="285">
        <v>5.7</v>
      </c>
      <c r="IO31" s="153">
        <v>2</v>
      </c>
      <c r="IP31" s="143">
        <v>140881915</v>
      </c>
      <c r="IQ31" s="286">
        <v>48.8</v>
      </c>
      <c r="IR31" s="286">
        <v>40.799999999999997</v>
      </c>
      <c r="IS31" s="245" t="s">
        <v>608</v>
      </c>
      <c r="IT31" s="245" t="s">
        <v>608</v>
      </c>
      <c r="IU31" s="286">
        <v>28.1</v>
      </c>
      <c r="IV31" s="144" t="s">
        <v>1081</v>
      </c>
      <c r="IW31" s="143">
        <v>2843</v>
      </c>
      <c r="IX31" s="144" t="s">
        <v>1081</v>
      </c>
      <c r="IY31" s="286">
        <v>16.899999999999999</v>
      </c>
      <c r="IZ31" s="276">
        <v>73823</v>
      </c>
      <c r="JA31" s="276">
        <v>947</v>
      </c>
      <c r="JB31" s="276">
        <v>995</v>
      </c>
      <c r="JC31" s="276">
        <v>5743</v>
      </c>
      <c r="JD31" s="276">
        <v>7361</v>
      </c>
      <c r="JE31" s="276">
        <v>8254</v>
      </c>
      <c r="JF31" s="276">
        <v>10194</v>
      </c>
      <c r="JG31" s="276">
        <v>9968</v>
      </c>
      <c r="JH31" s="276">
        <v>9848</v>
      </c>
      <c r="JI31" s="276">
        <v>9103</v>
      </c>
      <c r="JJ31" s="276">
        <v>8933</v>
      </c>
      <c r="JK31" s="276">
        <v>7919</v>
      </c>
      <c r="JL31" s="276">
        <v>4521</v>
      </c>
      <c r="JM31" s="276">
        <v>2784</v>
      </c>
      <c r="JN31" s="276">
        <v>1888</v>
      </c>
      <c r="JO31" s="276">
        <v>1231</v>
      </c>
      <c r="JP31" s="276">
        <v>552</v>
      </c>
      <c r="JQ31" s="276">
        <v>8176</v>
      </c>
      <c r="JR31" s="276">
        <v>7433</v>
      </c>
      <c r="JS31" s="276">
        <v>9318</v>
      </c>
      <c r="JT31" s="276">
        <v>11841</v>
      </c>
      <c r="JU31" s="276">
        <v>14218</v>
      </c>
      <c r="JV31" s="276">
        <v>12885</v>
      </c>
      <c r="JW31" s="276">
        <v>12129</v>
      </c>
      <c r="JX31" s="276">
        <v>11573</v>
      </c>
      <c r="JY31" s="276">
        <v>12562</v>
      </c>
      <c r="JZ31" s="276">
        <v>14247</v>
      </c>
      <c r="KA31" s="276">
        <v>11798</v>
      </c>
      <c r="KB31" s="276">
        <v>10218</v>
      </c>
      <c r="KC31" s="276">
        <v>9425</v>
      </c>
      <c r="KD31" s="276">
        <v>8593</v>
      </c>
      <c r="KE31" s="276">
        <v>9234</v>
      </c>
    </row>
    <row r="32" spans="1:291" ht="12">
      <c r="A32" s="547">
        <v>210005</v>
      </c>
      <c r="B32" s="2" t="s">
        <v>925</v>
      </c>
      <c r="C32" s="147">
        <v>203.6</v>
      </c>
      <c r="D32" s="144">
        <v>414382</v>
      </c>
      <c r="E32" s="146">
        <v>13.05</v>
      </c>
      <c r="F32" s="146">
        <v>60.2</v>
      </c>
      <c r="G32" s="146">
        <v>26.76</v>
      </c>
      <c r="H32" s="220">
        <v>20119</v>
      </c>
      <c r="I32" s="220">
        <v>42045</v>
      </c>
      <c r="J32" s="220">
        <v>66307</v>
      </c>
      <c r="K32" s="225">
        <v>53092</v>
      </c>
      <c r="L32" s="220">
        <v>174490</v>
      </c>
      <c r="M32" s="220">
        <v>8400</v>
      </c>
      <c r="N32" s="220">
        <v>14920</v>
      </c>
      <c r="O32" s="220">
        <v>15077</v>
      </c>
      <c r="P32" s="223">
        <v>408116</v>
      </c>
      <c r="Q32" s="220">
        <v>413136</v>
      </c>
      <c r="R32" s="220">
        <v>428926</v>
      </c>
      <c r="S32" s="225">
        <v>939030</v>
      </c>
      <c r="T32" s="225">
        <v>1246491</v>
      </c>
      <c r="U32" s="225">
        <v>419535</v>
      </c>
      <c r="V32" s="225">
        <v>680599</v>
      </c>
      <c r="W32" s="225">
        <v>47</v>
      </c>
      <c r="X32" s="225">
        <v>84</v>
      </c>
      <c r="Y32" s="225">
        <v>53</v>
      </c>
      <c r="Z32" s="225">
        <v>72921</v>
      </c>
      <c r="AA32" s="147">
        <v>2672</v>
      </c>
      <c r="AB32" s="230">
        <v>1167</v>
      </c>
      <c r="AC32" s="225">
        <v>6030</v>
      </c>
      <c r="AD32" s="225">
        <v>298135</v>
      </c>
      <c r="AE32" s="225">
        <v>708</v>
      </c>
      <c r="AF32" s="225">
        <v>42</v>
      </c>
      <c r="AG32" s="225">
        <v>6991</v>
      </c>
      <c r="AH32" s="225">
        <v>47</v>
      </c>
      <c r="AI32" s="225">
        <v>20939</v>
      </c>
      <c r="AJ32" s="225">
        <v>1617</v>
      </c>
      <c r="AK32" s="225">
        <v>124</v>
      </c>
      <c r="AL32" s="225">
        <v>22</v>
      </c>
      <c r="AM32" s="225">
        <v>10960</v>
      </c>
      <c r="AN32" s="225">
        <v>785</v>
      </c>
      <c r="AO32" s="225">
        <v>19</v>
      </c>
      <c r="AP32" s="225">
        <v>366</v>
      </c>
      <c r="AQ32" s="225">
        <v>39</v>
      </c>
      <c r="AR32" s="225">
        <v>140</v>
      </c>
      <c r="AS32" s="227">
        <v>97.7</v>
      </c>
      <c r="AT32" s="227">
        <v>127</v>
      </c>
      <c r="AU32" s="227">
        <v>113.7</v>
      </c>
      <c r="AV32" s="225">
        <v>69</v>
      </c>
      <c r="AW32" s="225">
        <v>21</v>
      </c>
      <c r="AX32" s="225">
        <v>25</v>
      </c>
      <c r="AY32" s="225">
        <v>2</v>
      </c>
      <c r="AZ32" s="225">
        <v>2</v>
      </c>
      <c r="BA32" s="225">
        <v>1</v>
      </c>
      <c r="BB32" s="225">
        <v>2</v>
      </c>
      <c r="BC32" s="225">
        <v>10</v>
      </c>
      <c r="BD32" s="225">
        <v>24881</v>
      </c>
      <c r="BE32" s="225" t="s">
        <v>608</v>
      </c>
      <c r="BF32" s="225" t="s">
        <v>608</v>
      </c>
      <c r="BG32" s="225">
        <v>3</v>
      </c>
      <c r="BH32" s="225">
        <v>34800</v>
      </c>
      <c r="BI32" s="225">
        <v>3</v>
      </c>
      <c r="BJ32" s="225">
        <v>2008</v>
      </c>
      <c r="BK32" s="227">
        <v>41.8</v>
      </c>
      <c r="BL32" s="225">
        <v>4</v>
      </c>
      <c r="BM32" s="225">
        <v>4</v>
      </c>
      <c r="BN32" s="225">
        <v>2021</v>
      </c>
      <c r="BO32" s="225">
        <v>10129</v>
      </c>
      <c r="BP32" s="144" t="s">
        <v>1081</v>
      </c>
      <c r="BQ32" s="230">
        <v>1.55</v>
      </c>
      <c r="BR32" s="227">
        <v>31.6</v>
      </c>
      <c r="BS32" s="230">
        <v>5.88</v>
      </c>
      <c r="BT32" s="227">
        <v>61.4</v>
      </c>
      <c r="BU32" s="225">
        <v>32</v>
      </c>
      <c r="BV32" s="225">
        <v>6716</v>
      </c>
      <c r="BW32" s="225">
        <v>404</v>
      </c>
      <c r="BX32" s="225">
        <v>1625</v>
      </c>
      <c r="BY32" s="225">
        <v>4131</v>
      </c>
      <c r="BZ32" s="225">
        <v>1205</v>
      </c>
      <c r="CA32" s="225">
        <v>343</v>
      </c>
      <c r="CB32" s="225">
        <v>753</v>
      </c>
      <c r="CC32" s="241">
        <v>1.37</v>
      </c>
      <c r="CD32" s="225" t="s">
        <v>608</v>
      </c>
      <c r="CE32" s="225" t="s">
        <v>608</v>
      </c>
      <c r="CF32" s="225" t="s">
        <v>608</v>
      </c>
      <c r="CG32" s="225">
        <v>9</v>
      </c>
      <c r="CH32" s="225">
        <v>2</v>
      </c>
      <c r="CI32" s="225">
        <v>200</v>
      </c>
      <c r="CJ32" s="225">
        <v>20</v>
      </c>
      <c r="CK32" s="225">
        <v>1577</v>
      </c>
      <c r="CL32" s="225">
        <v>15</v>
      </c>
      <c r="CM32" s="225">
        <v>1335</v>
      </c>
      <c r="CN32" s="225">
        <v>53</v>
      </c>
      <c r="CO32" s="225">
        <v>840</v>
      </c>
      <c r="CP32" s="225">
        <v>13</v>
      </c>
      <c r="CQ32" s="225">
        <v>129</v>
      </c>
      <c r="CR32" s="225">
        <v>16</v>
      </c>
      <c r="CS32" s="225">
        <v>444</v>
      </c>
      <c r="CT32" s="225">
        <v>13140</v>
      </c>
      <c r="CU32" s="225">
        <v>1416</v>
      </c>
      <c r="CV32" s="225">
        <v>2822</v>
      </c>
      <c r="CW32" s="225">
        <v>1295414.7180000001</v>
      </c>
      <c r="CX32" s="225">
        <v>298974.07299999997</v>
      </c>
      <c r="CY32" s="225">
        <v>739346.56799999997</v>
      </c>
      <c r="CZ32" s="225">
        <v>111023</v>
      </c>
      <c r="DA32" s="225">
        <v>18</v>
      </c>
      <c r="DB32" s="225">
        <v>20531</v>
      </c>
      <c r="DC32" s="225">
        <v>2030</v>
      </c>
      <c r="DD32" s="225">
        <v>1889</v>
      </c>
      <c r="DE32" s="225">
        <v>231</v>
      </c>
      <c r="DF32" s="225">
        <v>1667</v>
      </c>
      <c r="DG32" s="225">
        <v>27151</v>
      </c>
      <c r="DH32" s="220">
        <v>17224</v>
      </c>
      <c r="DI32" s="225">
        <v>3559</v>
      </c>
      <c r="DJ32" s="225">
        <v>3004</v>
      </c>
      <c r="DK32" s="225">
        <v>200</v>
      </c>
      <c r="DL32" s="225">
        <v>426</v>
      </c>
      <c r="DM32" s="225">
        <v>4</v>
      </c>
      <c r="DN32" s="225">
        <v>1920</v>
      </c>
      <c r="DO32" s="225">
        <v>30</v>
      </c>
      <c r="DP32" s="225">
        <v>13730</v>
      </c>
      <c r="DQ32" s="225">
        <v>48</v>
      </c>
      <c r="DR32" s="225">
        <v>5553</v>
      </c>
      <c r="DS32" s="225">
        <v>5292</v>
      </c>
      <c r="DT32" s="225">
        <v>0</v>
      </c>
      <c r="DU32" s="225">
        <v>670</v>
      </c>
      <c r="DV32" s="225">
        <v>31</v>
      </c>
      <c r="DW32" s="225">
        <v>29</v>
      </c>
      <c r="DX32" s="272">
        <v>21.1</v>
      </c>
      <c r="DY32" s="225">
        <v>46</v>
      </c>
      <c r="DZ32" s="225">
        <v>187</v>
      </c>
      <c r="EA32" s="225">
        <v>1644</v>
      </c>
      <c r="EB32" s="225">
        <v>887</v>
      </c>
      <c r="EC32" s="225">
        <v>71</v>
      </c>
      <c r="ED32" s="225">
        <v>3029</v>
      </c>
      <c r="EE32" s="225">
        <v>3185</v>
      </c>
      <c r="EF32" s="227">
        <v>86.6</v>
      </c>
      <c r="EG32" s="227">
        <v>94.3</v>
      </c>
      <c r="EH32" s="225">
        <v>146</v>
      </c>
      <c r="EI32" s="227">
        <v>15.9</v>
      </c>
      <c r="EJ32" s="225">
        <v>115468</v>
      </c>
      <c r="EK32" s="227">
        <v>35.1</v>
      </c>
      <c r="EL32" s="225">
        <v>338561</v>
      </c>
      <c r="EM32" s="230">
        <v>1.83</v>
      </c>
      <c r="EN32" s="225">
        <v>623</v>
      </c>
      <c r="EO32" s="225">
        <v>26</v>
      </c>
      <c r="EP32" s="248">
        <v>5142</v>
      </c>
      <c r="EQ32" s="225">
        <v>178</v>
      </c>
      <c r="ER32" s="225">
        <v>2254</v>
      </c>
      <c r="ES32" s="227">
        <v>100</v>
      </c>
      <c r="ET32" s="225">
        <v>148781</v>
      </c>
      <c r="EU32" s="225">
        <v>6381</v>
      </c>
      <c r="EV32" s="225">
        <v>249</v>
      </c>
      <c r="EW32" s="225">
        <v>131610</v>
      </c>
      <c r="EX32" s="225">
        <v>117404</v>
      </c>
      <c r="EY32" s="225">
        <v>11113</v>
      </c>
      <c r="EZ32" s="225">
        <v>3093</v>
      </c>
      <c r="FA32" s="225">
        <v>10790</v>
      </c>
      <c r="FB32" s="227">
        <v>15.1</v>
      </c>
      <c r="FC32" s="225">
        <v>383</v>
      </c>
      <c r="FD32" s="227">
        <v>8.6999999999999993</v>
      </c>
      <c r="FE32" s="225">
        <v>5467</v>
      </c>
      <c r="FF32" s="225">
        <v>36</v>
      </c>
      <c r="FG32" s="225">
        <v>599</v>
      </c>
      <c r="FH32" s="225">
        <v>362</v>
      </c>
      <c r="FI32" s="245">
        <v>24</v>
      </c>
      <c r="FJ32" s="245">
        <v>762</v>
      </c>
      <c r="FK32" s="230">
        <v>62.47</v>
      </c>
      <c r="FL32" s="227">
        <v>85.6</v>
      </c>
      <c r="FM32" s="227">
        <v>75.3</v>
      </c>
      <c r="FN32" s="227">
        <v>92.2</v>
      </c>
      <c r="FO32" s="227">
        <v>44.7</v>
      </c>
      <c r="FP32" s="225">
        <v>167</v>
      </c>
      <c r="FQ32" s="225">
        <v>15</v>
      </c>
      <c r="FR32" s="225">
        <v>68</v>
      </c>
      <c r="FS32" s="225">
        <v>2352</v>
      </c>
      <c r="FT32" s="225">
        <v>20</v>
      </c>
      <c r="FU32" s="225">
        <v>5363</v>
      </c>
      <c r="FV32" s="225">
        <v>3383</v>
      </c>
      <c r="FW32" s="225">
        <v>5</v>
      </c>
      <c r="FX32" s="225">
        <v>7738298</v>
      </c>
      <c r="FY32" s="225">
        <v>3772</v>
      </c>
      <c r="FZ32" s="225">
        <v>46958569</v>
      </c>
      <c r="GA32" s="225">
        <v>12648487</v>
      </c>
      <c r="GB32" s="225">
        <v>22058</v>
      </c>
      <c r="GC32" s="225">
        <v>42</v>
      </c>
      <c r="GD32" s="225">
        <v>3557</v>
      </c>
      <c r="GE32" s="225">
        <v>18459</v>
      </c>
      <c r="GF32" s="225">
        <v>193850</v>
      </c>
      <c r="GG32" s="225">
        <v>687</v>
      </c>
      <c r="GH32" s="225">
        <v>29742</v>
      </c>
      <c r="GI32" s="225">
        <v>163421</v>
      </c>
      <c r="GJ32" s="225">
        <v>1578</v>
      </c>
      <c r="GK32" s="225">
        <v>14630</v>
      </c>
      <c r="GL32" s="225">
        <v>1113010</v>
      </c>
      <c r="GM32" s="225">
        <v>2877</v>
      </c>
      <c r="GN32" s="225">
        <v>20539</v>
      </c>
      <c r="GO32" s="225">
        <v>415026</v>
      </c>
      <c r="GP32" s="225">
        <v>592</v>
      </c>
      <c r="GQ32" s="225">
        <v>11488</v>
      </c>
      <c r="GR32" s="224">
        <v>264194.28999999998</v>
      </c>
      <c r="GS32" s="225">
        <v>591</v>
      </c>
      <c r="GT32" s="225">
        <v>11672</v>
      </c>
      <c r="GU32" s="225">
        <v>243850</v>
      </c>
      <c r="GV32" s="242">
        <v>39.79</v>
      </c>
      <c r="GW32" s="225">
        <v>6387.38</v>
      </c>
      <c r="GX32" s="225">
        <v>5807</v>
      </c>
      <c r="GY32" s="225">
        <v>3051</v>
      </c>
      <c r="GZ32" s="222">
        <v>137</v>
      </c>
      <c r="HA32" s="225">
        <v>3</v>
      </c>
      <c r="HB32" s="225">
        <v>2536650</v>
      </c>
      <c r="HC32" s="225">
        <v>14609312</v>
      </c>
      <c r="HD32" s="225">
        <v>1304822</v>
      </c>
      <c r="HE32" s="225">
        <v>2446020</v>
      </c>
      <c r="HF32" s="225">
        <v>318209</v>
      </c>
      <c r="HG32" s="225">
        <v>10050</v>
      </c>
      <c r="HH32" s="225">
        <v>15940</v>
      </c>
      <c r="HI32" s="225">
        <v>316200</v>
      </c>
      <c r="HJ32" s="225">
        <v>190950</v>
      </c>
      <c r="HK32" s="220" t="s">
        <v>608</v>
      </c>
      <c r="HL32" s="220">
        <v>17162616</v>
      </c>
      <c r="HM32" s="220">
        <v>0</v>
      </c>
      <c r="HN32" s="220">
        <v>318</v>
      </c>
      <c r="HO32" s="220">
        <v>0</v>
      </c>
      <c r="HP32" s="220">
        <v>105</v>
      </c>
      <c r="HQ32" s="220">
        <v>0</v>
      </c>
      <c r="HR32" s="220">
        <v>271914</v>
      </c>
      <c r="HS32" s="220">
        <v>242095</v>
      </c>
      <c r="HT32" s="220">
        <v>0</v>
      </c>
      <c r="HU32" s="225">
        <v>0</v>
      </c>
      <c r="HV32" s="230">
        <v>55.01</v>
      </c>
      <c r="HW32" s="220">
        <v>291254</v>
      </c>
      <c r="HX32" s="247">
        <v>9.4499999999999993</v>
      </c>
      <c r="HY32" s="230">
        <v>4.54</v>
      </c>
      <c r="HZ32" s="230">
        <v>3.3</v>
      </c>
      <c r="IA32" s="225">
        <v>2522</v>
      </c>
      <c r="IB32" s="225">
        <v>2518</v>
      </c>
      <c r="IC32" s="225">
        <v>24069</v>
      </c>
      <c r="ID32" s="227">
        <v>71.900000000000006</v>
      </c>
      <c r="IE32" s="227">
        <v>58.1</v>
      </c>
      <c r="IF32" s="227">
        <v>40.4</v>
      </c>
      <c r="IG32" s="227">
        <v>62.3</v>
      </c>
      <c r="IH32" s="227">
        <v>25.3</v>
      </c>
      <c r="II32" s="144" t="s">
        <v>1081</v>
      </c>
      <c r="IJ32" s="144" t="s">
        <v>1081</v>
      </c>
      <c r="IK32" s="225">
        <v>63.8</v>
      </c>
      <c r="IL32" s="154">
        <v>0.82399999999999995</v>
      </c>
      <c r="IM32" s="153">
        <v>88.9</v>
      </c>
      <c r="IN32" s="285">
        <v>4.3</v>
      </c>
      <c r="IO32" s="153">
        <v>8.8000000000000007</v>
      </c>
      <c r="IP32" s="143">
        <v>135332547</v>
      </c>
      <c r="IQ32" s="286">
        <v>59.8</v>
      </c>
      <c r="IR32" s="286">
        <v>48.2</v>
      </c>
      <c r="IS32" s="245" t="s">
        <v>608</v>
      </c>
      <c r="IT32" s="245" t="s">
        <v>608</v>
      </c>
      <c r="IU32" s="286" t="s">
        <v>608</v>
      </c>
      <c r="IV32" s="144" t="s">
        <v>1081</v>
      </c>
      <c r="IW32" s="143">
        <v>3836</v>
      </c>
      <c r="IX32" s="144" t="s">
        <v>1081</v>
      </c>
      <c r="IY32" s="286">
        <v>25.9</v>
      </c>
      <c r="IZ32" s="276">
        <v>85911</v>
      </c>
      <c r="JA32" s="276">
        <v>1026</v>
      </c>
      <c r="JB32" s="276">
        <v>1636</v>
      </c>
      <c r="JC32" s="276">
        <v>7673</v>
      </c>
      <c r="JD32" s="276">
        <v>8376</v>
      </c>
      <c r="JE32" s="276">
        <v>8458</v>
      </c>
      <c r="JF32" s="276">
        <v>10459</v>
      </c>
      <c r="JG32" s="276">
        <v>10565</v>
      </c>
      <c r="JH32" s="276">
        <v>10181</v>
      </c>
      <c r="JI32" s="276">
        <v>9000</v>
      </c>
      <c r="JJ32" s="276">
        <v>8851</v>
      </c>
      <c r="JK32" s="276">
        <v>8693</v>
      </c>
      <c r="JL32" s="276">
        <v>4780</v>
      </c>
      <c r="JM32" s="276">
        <v>2439</v>
      </c>
      <c r="JN32" s="276">
        <v>1168</v>
      </c>
      <c r="JO32" s="276">
        <v>543</v>
      </c>
      <c r="JP32" s="276">
        <v>241</v>
      </c>
      <c r="JQ32" s="276">
        <v>9858</v>
      </c>
      <c r="JR32" s="276">
        <v>10928</v>
      </c>
      <c r="JS32" s="276">
        <v>10843</v>
      </c>
      <c r="JT32" s="276">
        <v>12659</v>
      </c>
      <c r="JU32" s="276">
        <v>15536</v>
      </c>
      <c r="JV32" s="276">
        <v>14331</v>
      </c>
      <c r="JW32" s="276">
        <v>13222</v>
      </c>
      <c r="JX32" s="276">
        <v>12054</v>
      </c>
      <c r="JY32" s="276">
        <v>13411</v>
      </c>
      <c r="JZ32" s="276">
        <v>16642</v>
      </c>
      <c r="KA32" s="276">
        <v>14559</v>
      </c>
      <c r="KB32" s="276">
        <v>12887</v>
      </c>
      <c r="KC32" s="276">
        <v>11240</v>
      </c>
      <c r="KD32" s="276">
        <v>8211</v>
      </c>
      <c r="KE32" s="276">
        <v>7992</v>
      </c>
    </row>
    <row r="33" spans="1:291" ht="12">
      <c r="A33" s="547">
        <v>232017</v>
      </c>
      <c r="B33" s="2" t="s">
        <v>926</v>
      </c>
      <c r="C33" s="147">
        <v>261.86</v>
      </c>
      <c r="D33" s="144">
        <v>377962</v>
      </c>
      <c r="E33" s="146">
        <v>14.2</v>
      </c>
      <c r="F33" s="146">
        <v>62.4</v>
      </c>
      <c r="G33" s="146">
        <v>23.4</v>
      </c>
      <c r="H33" s="220">
        <v>20577</v>
      </c>
      <c r="I33" s="220">
        <v>41996</v>
      </c>
      <c r="J33" s="220">
        <v>65491</v>
      </c>
      <c r="K33" s="225">
        <v>39971</v>
      </c>
      <c r="L33" s="220">
        <v>151764</v>
      </c>
      <c r="M33" s="220">
        <v>13597</v>
      </c>
      <c r="N33" s="220">
        <v>10987</v>
      </c>
      <c r="O33" s="220">
        <v>11141</v>
      </c>
      <c r="P33" s="223">
        <v>374263</v>
      </c>
      <c r="Q33" s="220">
        <v>376665</v>
      </c>
      <c r="R33" s="220">
        <v>368658</v>
      </c>
      <c r="S33" s="225">
        <v>1968362</v>
      </c>
      <c r="T33" s="225">
        <v>1694842</v>
      </c>
      <c r="U33" s="225">
        <v>354664</v>
      </c>
      <c r="V33" s="225">
        <v>933261</v>
      </c>
      <c r="W33" s="225">
        <v>74</v>
      </c>
      <c r="X33" s="225">
        <v>74</v>
      </c>
      <c r="Y33" s="225">
        <v>49</v>
      </c>
      <c r="Z33" s="225">
        <v>184405</v>
      </c>
      <c r="AA33" s="147">
        <v>0</v>
      </c>
      <c r="AB33" s="230">
        <v>1445</v>
      </c>
      <c r="AC33" s="225">
        <v>5220</v>
      </c>
      <c r="AD33" s="225">
        <v>801439</v>
      </c>
      <c r="AE33" s="225" t="s">
        <v>534</v>
      </c>
      <c r="AF33" s="225">
        <v>26</v>
      </c>
      <c r="AG33" s="225">
        <v>3795</v>
      </c>
      <c r="AH33" s="225">
        <v>52</v>
      </c>
      <c r="AI33" s="225">
        <v>21088</v>
      </c>
      <c r="AJ33" s="225">
        <v>1226</v>
      </c>
      <c r="AK33" s="225">
        <v>106</v>
      </c>
      <c r="AL33" s="225">
        <v>22</v>
      </c>
      <c r="AM33" s="225">
        <v>11143</v>
      </c>
      <c r="AN33" s="225">
        <v>745</v>
      </c>
      <c r="AO33" s="225">
        <v>13</v>
      </c>
      <c r="AP33" s="225">
        <v>368</v>
      </c>
      <c r="AQ33" s="225">
        <v>23</v>
      </c>
      <c r="AR33" s="225">
        <v>1009</v>
      </c>
      <c r="AS33" s="227">
        <v>100</v>
      </c>
      <c r="AT33" s="227">
        <v>94.1</v>
      </c>
      <c r="AU33" s="227">
        <v>109.9</v>
      </c>
      <c r="AV33" s="225">
        <v>0</v>
      </c>
      <c r="AW33" s="225">
        <v>0</v>
      </c>
      <c r="AX33" s="225">
        <v>10</v>
      </c>
      <c r="AY33" s="225">
        <v>4</v>
      </c>
      <c r="AZ33" s="225">
        <v>3</v>
      </c>
      <c r="BA33" s="225">
        <v>3</v>
      </c>
      <c r="BB33" s="225">
        <v>0</v>
      </c>
      <c r="BC33" s="225">
        <v>12</v>
      </c>
      <c r="BD33" s="225">
        <v>27326</v>
      </c>
      <c r="BE33" s="225">
        <v>1</v>
      </c>
      <c r="BF33" s="225">
        <v>27438</v>
      </c>
      <c r="BG33" s="225">
        <v>3</v>
      </c>
      <c r="BH33" s="225">
        <v>67483</v>
      </c>
      <c r="BI33" s="225">
        <v>2</v>
      </c>
      <c r="BJ33" s="225">
        <v>2480</v>
      </c>
      <c r="BK33" s="227">
        <v>34.200000000000003</v>
      </c>
      <c r="BL33" s="225">
        <v>2</v>
      </c>
      <c r="BM33" s="225">
        <v>3</v>
      </c>
      <c r="BN33" s="225">
        <v>578</v>
      </c>
      <c r="BO33" s="225">
        <v>5829</v>
      </c>
      <c r="BP33" s="144" t="s">
        <v>1081</v>
      </c>
      <c r="BQ33" s="230">
        <v>1.65</v>
      </c>
      <c r="BR33" s="227">
        <v>35.6</v>
      </c>
      <c r="BS33" s="230">
        <v>4.8499999999999996</v>
      </c>
      <c r="BT33" s="227">
        <v>66.53</v>
      </c>
      <c r="BU33" s="225">
        <v>20</v>
      </c>
      <c r="BV33" s="225">
        <v>5416</v>
      </c>
      <c r="BW33" s="225">
        <v>256</v>
      </c>
      <c r="BX33" s="225">
        <v>761</v>
      </c>
      <c r="BY33" s="225">
        <v>3120</v>
      </c>
      <c r="BZ33" s="225">
        <v>894</v>
      </c>
      <c r="CA33" s="225">
        <v>287</v>
      </c>
      <c r="CB33" s="225">
        <v>408</v>
      </c>
      <c r="CC33" s="241">
        <v>1.53</v>
      </c>
      <c r="CD33" s="225" t="s">
        <v>608</v>
      </c>
      <c r="CE33" s="225" t="s">
        <v>608</v>
      </c>
      <c r="CF33" s="225" t="s">
        <v>608</v>
      </c>
      <c r="CG33" s="225">
        <v>5</v>
      </c>
      <c r="CH33" s="225">
        <v>1</v>
      </c>
      <c r="CI33" s="225">
        <v>60</v>
      </c>
      <c r="CJ33" s="225">
        <v>18</v>
      </c>
      <c r="CK33" s="225">
        <v>964</v>
      </c>
      <c r="CL33" s="225">
        <v>7</v>
      </c>
      <c r="CM33" s="225">
        <v>736</v>
      </c>
      <c r="CN33" s="225">
        <v>22</v>
      </c>
      <c r="CO33" s="225">
        <v>423</v>
      </c>
      <c r="CP33" s="225">
        <v>13</v>
      </c>
      <c r="CQ33" s="225">
        <v>105</v>
      </c>
      <c r="CR33" s="225">
        <v>1</v>
      </c>
      <c r="CS33" s="225">
        <v>29</v>
      </c>
      <c r="CT33" s="225">
        <v>8606</v>
      </c>
      <c r="CU33" s="225">
        <v>909</v>
      </c>
      <c r="CV33" s="225">
        <v>1987</v>
      </c>
      <c r="CW33" s="225">
        <v>874529.47100000002</v>
      </c>
      <c r="CX33" s="225">
        <v>198817.67300000001</v>
      </c>
      <c r="CY33" s="225">
        <v>460353.31699999998</v>
      </c>
      <c r="CZ33" s="225">
        <v>88643</v>
      </c>
      <c r="DA33" s="225">
        <v>18</v>
      </c>
      <c r="DB33" s="225">
        <v>13192</v>
      </c>
      <c r="DC33" s="225">
        <v>1664</v>
      </c>
      <c r="DD33" s="225">
        <v>1263</v>
      </c>
      <c r="DE33" s="225">
        <v>159</v>
      </c>
      <c r="DF33" s="225">
        <v>1502</v>
      </c>
      <c r="DG33" s="225">
        <v>17301</v>
      </c>
      <c r="DH33" s="225">
        <v>11908</v>
      </c>
      <c r="DI33" s="225">
        <v>2540</v>
      </c>
      <c r="DJ33" s="225">
        <v>2382</v>
      </c>
      <c r="DK33" s="225">
        <v>243</v>
      </c>
      <c r="DL33" s="225">
        <v>251</v>
      </c>
      <c r="DM33" s="225">
        <v>0</v>
      </c>
      <c r="DN33" s="225">
        <v>1309</v>
      </c>
      <c r="DO33" s="225">
        <v>62</v>
      </c>
      <c r="DP33" s="225">
        <v>14560</v>
      </c>
      <c r="DQ33" s="225">
        <v>57</v>
      </c>
      <c r="DR33" s="225">
        <v>9980</v>
      </c>
      <c r="DS33" s="225">
        <v>9152</v>
      </c>
      <c r="DT33" s="225">
        <v>0</v>
      </c>
      <c r="DU33" s="225">
        <v>1049</v>
      </c>
      <c r="DV33" s="225">
        <v>57</v>
      </c>
      <c r="DW33" s="225">
        <v>30</v>
      </c>
      <c r="DX33" s="227">
        <v>59.99</v>
      </c>
      <c r="DY33" s="225">
        <v>42</v>
      </c>
      <c r="DZ33" s="225">
        <v>196</v>
      </c>
      <c r="EA33" s="225">
        <v>1208</v>
      </c>
      <c r="EB33" s="225">
        <v>317</v>
      </c>
      <c r="EC33" s="225">
        <v>198</v>
      </c>
      <c r="ED33" s="225">
        <v>2355</v>
      </c>
      <c r="EE33" s="225">
        <v>3264</v>
      </c>
      <c r="EF33" s="227">
        <v>97.2</v>
      </c>
      <c r="EG33" s="227">
        <v>95.5</v>
      </c>
      <c r="EH33" s="225">
        <v>150</v>
      </c>
      <c r="EI33" s="227">
        <v>6.1</v>
      </c>
      <c r="EJ33" s="225">
        <v>92875</v>
      </c>
      <c r="EK33" s="227">
        <v>31.4</v>
      </c>
      <c r="EL33" s="225">
        <v>297090</v>
      </c>
      <c r="EM33" s="230">
        <v>3.79</v>
      </c>
      <c r="EN33" s="225">
        <v>491</v>
      </c>
      <c r="EO33" s="225">
        <v>30</v>
      </c>
      <c r="EP33" s="248">
        <v>7600</v>
      </c>
      <c r="EQ33" s="225">
        <v>260</v>
      </c>
      <c r="ER33" s="225">
        <v>5459</v>
      </c>
      <c r="ES33" s="227">
        <v>100</v>
      </c>
      <c r="ET33" s="225">
        <v>143945</v>
      </c>
      <c r="EU33" s="225">
        <v>21446</v>
      </c>
      <c r="EV33" s="225">
        <v>3090</v>
      </c>
      <c r="EW33" s="225">
        <v>114314</v>
      </c>
      <c r="EX33" s="225">
        <v>99573</v>
      </c>
      <c r="EY33" s="225">
        <v>10119</v>
      </c>
      <c r="EZ33" s="225">
        <v>4622</v>
      </c>
      <c r="FA33" s="225">
        <v>8185</v>
      </c>
      <c r="FB33" s="227">
        <v>18.2</v>
      </c>
      <c r="FC33" s="225">
        <v>392</v>
      </c>
      <c r="FD33" s="227">
        <v>9.9600000000000009</v>
      </c>
      <c r="FE33" s="225">
        <v>7292</v>
      </c>
      <c r="FF33" s="225">
        <v>76</v>
      </c>
      <c r="FG33" s="225">
        <v>186</v>
      </c>
      <c r="FH33" s="225">
        <v>667</v>
      </c>
      <c r="FI33" s="245">
        <v>8</v>
      </c>
      <c r="FJ33" s="245">
        <v>260</v>
      </c>
      <c r="FK33" s="230">
        <v>61.94</v>
      </c>
      <c r="FL33" s="227">
        <v>99.6</v>
      </c>
      <c r="FM33" s="227">
        <v>93</v>
      </c>
      <c r="FN33" s="227">
        <v>80</v>
      </c>
      <c r="FO33" s="227">
        <v>68.900000000000006</v>
      </c>
      <c r="FP33" s="225">
        <v>131</v>
      </c>
      <c r="FQ33" s="225">
        <v>8</v>
      </c>
      <c r="FR33" s="225">
        <v>50</v>
      </c>
      <c r="FS33" s="225">
        <v>3115</v>
      </c>
      <c r="FT33" s="225">
        <v>19</v>
      </c>
      <c r="FU33" s="225">
        <v>3628</v>
      </c>
      <c r="FV33" s="225">
        <v>1532</v>
      </c>
      <c r="FW33" s="225">
        <v>3</v>
      </c>
      <c r="FX33" s="225">
        <v>2676726</v>
      </c>
      <c r="FY33" s="225">
        <v>2531</v>
      </c>
      <c r="FZ33" s="225" t="s">
        <v>608</v>
      </c>
      <c r="GA33" s="225" t="s">
        <v>608</v>
      </c>
      <c r="GB33" s="225">
        <v>15829</v>
      </c>
      <c r="GC33" s="225">
        <v>113</v>
      </c>
      <c r="GD33" s="225">
        <v>3212</v>
      </c>
      <c r="GE33" s="225">
        <v>12504</v>
      </c>
      <c r="GF33" s="225">
        <v>166391</v>
      </c>
      <c r="GG33" s="225">
        <v>1032</v>
      </c>
      <c r="GH33" s="225">
        <v>48269</v>
      </c>
      <c r="GI33" s="225">
        <v>117090</v>
      </c>
      <c r="GJ33" s="225">
        <v>877</v>
      </c>
      <c r="GK33" s="225">
        <v>8738</v>
      </c>
      <c r="GL33" s="225">
        <v>878109</v>
      </c>
      <c r="GM33" s="225">
        <v>2168</v>
      </c>
      <c r="GN33" s="225">
        <v>16520</v>
      </c>
      <c r="GO33" s="225">
        <v>331485</v>
      </c>
      <c r="GP33" s="225">
        <v>747</v>
      </c>
      <c r="GQ33" s="225">
        <v>32081</v>
      </c>
      <c r="GR33" s="224">
        <v>1236730.97</v>
      </c>
      <c r="GS33" s="225">
        <v>728</v>
      </c>
      <c r="GT33" s="225">
        <v>32081</v>
      </c>
      <c r="GU33" s="225">
        <v>1236731</v>
      </c>
      <c r="GV33" s="242">
        <v>90.42</v>
      </c>
      <c r="GW33" s="225">
        <v>7073</v>
      </c>
      <c r="GX33" s="225">
        <v>4779</v>
      </c>
      <c r="GY33" s="225">
        <v>3423</v>
      </c>
      <c r="GZ33" s="222">
        <v>641</v>
      </c>
      <c r="HA33" s="225">
        <v>884</v>
      </c>
      <c r="HB33" s="225">
        <v>3439070</v>
      </c>
      <c r="HC33" s="225">
        <v>18244877</v>
      </c>
      <c r="HD33" s="225">
        <v>2030698</v>
      </c>
      <c r="HE33" s="225">
        <v>2739201</v>
      </c>
      <c r="HF33" s="225">
        <v>348456</v>
      </c>
      <c r="HG33" s="225">
        <v>29104</v>
      </c>
      <c r="HH33" s="225">
        <v>31704</v>
      </c>
      <c r="HI33" s="225">
        <v>266120</v>
      </c>
      <c r="HJ33" s="225">
        <v>180199</v>
      </c>
      <c r="HK33" s="220">
        <v>37034</v>
      </c>
      <c r="HL33" s="220">
        <v>5255000</v>
      </c>
      <c r="HM33" s="220" t="s">
        <v>608</v>
      </c>
      <c r="HN33" s="220">
        <v>103</v>
      </c>
      <c r="HO33" s="220" t="s">
        <v>608</v>
      </c>
      <c r="HP33" s="220">
        <v>42</v>
      </c>
      <c r="HQ33" s="220" t="s">
        <v>608</v>
      </c>
      <c r="HR33" s="220">
        <v>52682</v>
      </c>
      <c r="HS33" s="220">
        <v>226941</v>
      </c>
      <c r="HT33" s="220">
        <v>6119</v>
      </c>
      <c r="HU33" s="225">
        <v>7250</v>
      </c>
      <c r="HV33" s="230">
        <v>44.35</v>
      </c>
      <c r="HW33" s="220">
        <v>266770</v>
      </c>
      <c r="HX33" s="230">
        <v>1.7</v>
      </c>
      <c r="HY33" s="230">
        <v>1.5</v>
      </c>
      <c r="HZ33" s="230">
        <v>0</v>
      </c>
      <c r="IA33" s="225">
        <v>2235.8000000000002</v>
      </c>
      <c r="IB33" s="225">
        <v>2195.8000000000002</v>
      </c>
      <c r="IC33" s="225">
        <v>37668</v>
      </c>
      <c r="ID33" s="227">
        <v>59.5</v>
      </c>
      <c r="IE33" s="227">
        <v>64.599999999999994</v>
      </c>
      <c r="IF33" s="227">
        <v>41.5</v>
      </c>
      <c r="IG33" s="227">
        <v>68.900000000000006</v>
      </c>
      <c r="IH33" s="227">
        <v>23.2</v>
      </c>
      <c r="II33" s="144" t="s">
        <v>1081</v>
      </c>
      <c r="IJ33" s="144" t="s">
        <v>1081</v>
      </c>
      <c r="IK33" s="225">
        <v>70.7</v>
      </c>
      <c r="IL33" s="154">
        <v>0.94599999999999995</v>
      </c>
      <c r="IM33" s="153">
        <v>89</v>
      </c>
      <c r="IN33" s="285">
        <v>7.1</v>
      </c>
      <c r="IO33" s="153">
        <v>5.7</v>
      </c>
      <c r="IP33" s="143">
        <v>102783121</v>
      </c>
      <c r="IQ33" s="286">
        <v>63.9</v>
      </c>
      <c r="IR33" s="286">
        <v>52.4</v>
      </c>
      <c r="IS33" s="245" t="s">
        <v>608</v>
      </c>
      <c r="IT33" s="245" t="s">
        <v>608</v>
      </c>
      <c r="IU33" s="286">
        <v>39.799999999999997</v>
      </c>
      <c r="IV33" s="144" t="s">
        <v>1081</v>
      </c>
      <c r="IW33" s="143">
        <v>3515</v>
      </c>
      <c r="IX33" s="144" t="s">
        <v>1081</v>
      </c>
      <c r="IY33" s="286">
        <v>29.9</v>
      </c>
      <c r="IZ33" s="276">
        <v>82311</v>
      </c>
      <c r="JA33" s="276">
        <v>1014</v>
      </c>
      <c r="JB33" s="276">
        <v>1528</v>
      </c>
      <c r="JC33" s="276">
        <v>6586</v>
      </c>
      <c r="JD33" s="276">
        <v>7732</v>
      </c>
      <c r="JE33" s="276">
        <v>7843</v>
      </c>
      <c r="JF33" s="276">
        <v>9770</v>
      </c>
      <c r="JG33" s="276">
        <v>9069</v>
      </c>
      <c r="JH33" s="276">
        <v>8903</v>
      </c>
      <c r="JI33" s="276">
        <v>8097</v>
      </c>
      <c r="JJ33" s="276">
        <v>7926</v>
      </c>
      <c r="JK33" s="276">
        <v>7656</v>
      </c>
      <c r="JL33" s="276">
        <v>4191</v>
      </c>
      <c r="JM33" s="276">
        <v>2262</v>
      </c>
      <c r="JN33" s="276">
        <v>1247</v>
      </c>
      <c r="JO33" s="276">
        <v>676</v>
      </c>
      <c r="JP33" s="276">
        <v>297</v>
      </c>
      <c r="JQ33" s="276">
        <v>8862</v>
      </c>
      <c r="JR33" s="276">
        <v>8723</v>
      </c>
      <c r="JS33" s="276">
        <v>10144</v>
      </c>
      <c r="JT33" s="276">
        <v>11708</v>
      </c>
      <c r="JU33" s="276">
        <v>13906</v>
      </c>
      <c r="JV33" s="276">
        <v>12115</v>
      </c>
      <c r="JW33" s="276">
        <v>11471</v>
      </c>
      <c r="JX33" s="276">
        <v>10733</v>
      </c>
      <c r="JY33" s="276">
        <v>11599</v>
      </c>
      <c r="JZ33" s="276">
        <v>13810</v>
      </c>
      <c r="KA33" s="276">
        <v>10870</v>
      </c>
      <c r="KB33" s="276">
        <v>8660</v>
      </c>
      <c r="KC33" s="276">
        <v>7448</v>
      </c>
      <c r="KD33" s="276">
        <v>5822</v>
      </c>
      <c r="KE33" s="276">
        <v>6080</v>
      </c>
    </row>
    <row r="34" spans="1:291" ht="12">
      <c r="A34" s="3">
        <v>232025</v>
      </c>
      <c r="B34" s="2" t="s">
        <v>927</v>
      </c>
      <c r="C34" s="147">
        <v>387.2</v>
      </c>
      <c r="D34" s="144">
        <v>380764</v>
      </c>
      <c r="E34" s="146">
        <v>15.049742097467197</v>
      </c>
      <c r="F34" s="146">
        <v>63.865544011513698</v>
      </c>
      <c r="G34" s="146">
        <v>21.084713891019106</v>
      </c>
      <c r="H34" s="220">
        <v>23076</v>
      </c>
      <c r="I34" s="220">
        <v>45584</v>
      </c>
      <c r="J34" s="220">
        <v>69051</v>
      </c>
      <c r="K34" s="225">
        <v>35065</v>
      </c>
      <c r="L34" s="220">
        <v>152849</v>
      </c>
      <c r="M34" s="220">
        <v>8451</v>
      </c>
      <c r="N34" s="220">
        <v>14177</v>
      </c>
      <c r="O34" s="220">
        <v>13687</v>
      </c>
      <c r="P34" s="223">
        <v>379500</v>
      </c>
      <c r="Q34" s="220">
        <v>372357</v>
      </c>
      <c r="R34" s="220">
        <v>349671</v>
      </c>
      <c r="S34" s="225">
        <v>536700</v>
      </c>
      <c r="T34" s="225">
        <v>2333644</v>
      </c>
      <c r="U34" s="225">
        <v>595598</v>
      </c>
      <c r="V34" s="225">
        <v>928696</v>
      </c>
      <c r="W34" s="225">
        <v>0</v>
      </c>
      <c r="X34" s="225">
        <v>43</v>
      </c>
      <c r="Y34" s="225">
        <v>15</v>
      </c>
      <c r="Z34" s="225">
        <v>121545</v>
      </c>
      <c r="AA34" s="147">
        <v>2569</v>
      </c>
      <c r="AB34" s="242">
        <v>1679.6</v>
      </c>
      <c r="AC34" s="225">
        <v>2564</v>
      </c>
      <c r="AD34" s="225">
        <v>228482</v>
      </c>
      <c r="AE34" s="225">
        <v>0</v>
      </c>
      <c r="AF34" s="225">
        <v>25</v>
      </c>
      <c r="AG34" s="225">
        <v>5799</v>
      </c>
      <c r="AH34" s="225">
        <v>47</v>
      </c>
      <c r="AI34" s="225">
        <v>21695</v>
      </c>
      <c r="AJ34" s="225">
        <v>1155</v>
      </c>
      <c r="AK34" s="225">
        <v>81</v>
      </c>
      <c r="AL34" s="225">
        <v>20</v>
      </c>
      <c r="AM34" s="225">
        <v>11109</v>
      </c>
      <c r="AN34" s="225">
        <v>702</v>
      </c>
      <c r="AO34" s="225">
        <v>11</v>
      </c>
      <c r="AP34" s="225">
        <v>397</v>
      </c>
      <c r="AQ34" s="225">
        <v>20</v>
      </c>
      <c r="AR34" s="225">
        <v>296</v>
      </c>
      <c r="AS34" s="227">
        <v>100</v>
      </c>
      <c r="AT34" s="227">
        <v>135.6</v>
      </c>
      <c r="AU34" s="227">
        <v>126.3</v>
      </c>
      <c r="AV34" s="225">
        <v>5</v>
      </c>
      <c r="AW34" s="225">
        <v>5</v>
      </c>
      <c r="AX34" s="225">
        <v>8</v>
      </c>
      <c r="AY34" s="225">
        <v>4</v>
      </c>
      <c r="AZ34" s="225">
        <v>4</v>
      </c>
      <c r="BA34" s="225">
        <v>5</v>
      </c>
      <c r="BB34" s="225">
        <v>7</v>
      </c>
      <c r="BC34" s="225">
        <v>6</v>
      </c>
      <c r="BD34" s="225">
        <v>40397.07</v>
      </c>
      <c r="BE34" s="225" t="s">
        <v>608</v>
      </c>
      <c r="BF34" s="225" t="s">
        <v>608</v>
      </c>
      <c r="BG34" s="225">
        <v>1</v>
      </c>
      <c r="BH34" s="225">
        <v>30703</v>
      </c>
      <c r="BI34" s="225">
        <v>2</v>
      </c>
      <c r="BJ34" s="225">
        <v>1107</v>
      </c>
      <c r="BK34" s="227">
        <v>50.1</v>
      </c>
      <c r="BL34" s="225">
        <v>2</v>
      </c>
      <c r="BM34" s="225">
        <v>4</v>
      </c>
      <c r="BN34" s="225">
        <v>1337</v>
      </c>
      <c r="BO34" s="225">
        <v>2222</v>
      </c>
      <c r="BP34" s="144" t="s">
        <v>1081</v>
      </c>
      <c r="BQ34" s="230">
        <v>1.77</v>
      </c>
      <c r="BR34" s="227">
        <v>30.8</v>
      </c>
      <c r="BS34" s="230">
        <v>5.14</v>
      </c>
      <c r="BT34" s="227">
        <v>64.569999999999993</v>
      </c>
      <c r="BU34" s="225">
        <v>14</v>
      </c>
      <c r="BV34" s="225">
        <v>2648</v>
      </c>
      <c r="BW34" s="225">
        <v>232</v>
      </c>
      <c r="BX34" s="225">
        <v>530</v>
      </c>
      <c r="BY34" s="225">
        <v>2814</v>
      </c>
      <c r="BZ34" s="225">
        <v>817</v>
      </c>
      <c r="CA34" s="225">
        <v>333</v>
      </c>
      <c r="CB34" s="225">
        <v>419</v>
      </c>
      <c r="CC34" s="241">
        <v>1.64</v>
      </c>
      <c r="CD34" s="225" t="s">
        <v>608</v>
      </c>
      <c r="CE34" s="225">
        <v>1</v>
      </c>
      <c r="CF34" s="225">
        <v>7</v>
      </c>
      <c r="CG34" s="225">
        <v>7</v>
      </c>
      <c r="CH34" s="225">
        <v>1</v>
      </c>
      <c r="CI34" s="225">
        <v>70</v>
      </c>
      <c r="CJ34" s="225">
        <v>16</v>
      </c>
      <c r="CK34" s="225">
        <v>952</v>
      </c>
      <c r="CL34" s="225">
        <v>7</v>
      </c>
      <c r="CM34" s="225">
        <v>806</v>
      </c>
      <c r="CN34" s="225">
        <v>18</v>
      </c>
      <c r="CO34" s="225">
        <v>324</v>
      </c>
      <c r="CP34" s="225">
        <v>11</v>
      </c>
      <c r="CQ34" s="225">
        <v>96</v>
      </c>
      <c r="CR34" s="225">
        <v>2</v>
      </c>
      <c r="CS34" s="225">
        <v>50</v>
      </c>
      <c r="CT34" s="225">
        <v>8664</v>
      </c>
      <c r="CU34" s="225">
        <v>914</v>
      </c>
      <c r="CV34" s="225">
        <v>1713</v>
      </c>
      <c r="CW34" s="225">
        <v>872568.68500000006</v>
      </c>
      <c r="CX34" s="225">
        <v>181815.755</v>
      </c>
      <c r="CY34" s="225">
        <v>459264.89799999999</v>
      </c>
      <c r="CZ34" s="225">
        <v>80558</v>
      </c>
      <c r="DA34" s="225">
        <v>14</v>
      </c>
      <c r="DB34" s="225">
        <v>13217</v>
      </c>
      <c r="DC34" s="225">
        <v>1483</v>
      </c>
      <c r="DD34" s="225">
        <v>1044</v>
      </c>
      <c r="DE34" s="225">
        <v>85</v>
      </c>
      <c r="DF34" s="225">
        <v>1121</v>
      </c>
      <c r="DG34" s="225">
        <v>21024</v>
      </c>
      <c r="DH34" s="220">
        <v>11525</v>
      </c>
      <c r="DI34" s="225">
        <v>2431</v>
      </c>
      <c r="DJ34" s="225">
        <v>2739</v>
      </c>
      <c r="DK34" s="225">
        <v>82</v>
      </c>
      <c r="DL34" s="225">
        <v>209</v>
      </c>
      <c r="DM34" s="225">
        <v>1</v>
      </c>
      <c r="DN34" s="225">
        <v>1415</v>
      </c>
      <c r="DO34" s="225">
        <v>52</v>
      </c>
      <c r="DP34" s="225">
        <v>11304</v>
      </c>
      <c r="DQ34" s="225">
        <v>53</v>
      </c>
      <c r="DR34" s="225">
        <v>7910</v>
      </c>
      <c r="DS34" s="225">
        <v>7251</v>
      </c>
      <c r="DT34" s="225">
        <v>0</v>
      </c>
      <c r="DU34" s="225">
        <v>729</v>
      </c>
      <c r="DV34" s="225">
        <v>53</v>
      </c>
      <c r="DW34" s="225">
        <v>39</v>
      </c>
      <c r="DX34" s="227">
        <v>40.1</v>
      </c>
      <c r="DY34" s="225">
        <v>53</v>
      </c>
      <c r="DZ34" s="225">
        <v>163</v>
      </c>
      <c r="EA34" s="225">
        <v>1018</v>
      </c>
      <c r="EB34" s="225">
        <v>152</v>
      </c>
      <c r="EC34" s="225">
        <v>100</v>
      </c>
      <c r="ED34" s="225">
        <v>3107</v>
      </c>
      <c r="EE34" s="225">
        <v>3708</v>
      </c>
      <c r="EF34" s="227">
        <v>99.6</v>
      </c>
      <c r="EG34" s="227">
        <v>95.5</v>
      </c>
      <c r="EH34" s="225">
        <v>114</v>
      </c>
      <c r="EI34" s="227">
        <v>5.41</v>
      </c>
      <c r="EJ34" s="225">
        <v>88062</v>
      </c>
      <c r="EK34" s="227">
        <v>45.1</v>
      </c>
      <c r="EL34" s="225">
        <v>295867</v>
      </c>
      <c r="EM34" s="230">
        <v>2.3199999999999998</v>
      </c>
      <c r="EN34" s="225">
        <v>650</v>
      </c>
      <c r="EO34" s="225">
        <v>20</v>
      </c>
      <c r="EP34" s="243">
        <v>5443</v>
      </c>
      <c r="EQ34" s="225">
        <v>247</v>
      </c>
      <c r="ER34" s="225">
        <v>1905</v>
      </c>
      <c r="ES34" s="227">
        <v>100</v>
      </c>
      <c r="ET34" s="225">
        <v>137375</v>
      </c>
      <c r="EU34" s="225">
        <v>17419</v>
      </c>
      <c r="EV34" s="225">
        <v>43</v>
      </c>
      <c r="EW34" s="225">
        <v>110671</v>
      </c>
      <c r="EX34" s="225">
        <v>96795</v>
      </c>
      <c r="EY34" s="225">
        <v>9768</v>
      </c>
      <c r="EZ34" s="225">
        <v>4108</v>
      </c>
      <c r="FA34" s="225">
        <v>9285</v>
      </c>
      <c r="FB34" s="227">
        <v>22.4</v>
      </c>
      <c r="FC34" s="225">
        <v>236</v>
      </c>
      <c r="FD34" s="227">
        <v>10.65</v>
      </c>
      <c r="FE34" s="225">
        <v>4738</v>
      </c>
      <c r="FF34" s="225">
        <v>0</v>
      </c>
      <c r="FG34" s="225">
        <v>121</v>
      </c>
      <c r="FH34" s="225">
        <v>241</v>
      </c>
      <c r="FI34" s="245">
        <v>9</v>
      </c>
      <c r="FJ34" s="245">
        <v>317</v>
      </c>
      <c r="FK34" s="230">
        <v>65.56</v>
      </c>
      <c r="FL34" s="227">
        <v>98.8</v>
      </c>
      <c r="FM34" s="227">
        <v>97.3</v>
      </c>
      <c r="FN34" s="227">
        <v>86.6</v>
      </c>
      <c r="FO34" s="227">
        <v>81.5</v>
      </c>
      <c r="FP34" s="225">
        <v>118</v>
      </c>
      <c r="FQ34" s="225">
        <v>10</v>
      </c>
      <c r="FR34" s="225">
        <v>72</v>
      </c>
      <c r="FS34" s="225">
        <v>2317</v>
      </c>
      <c r="FT34" s="225">
        <v>12</v>
      </c>
      <c r="FU34" s="225">
        <v>3210</v>
      </c>
      <c r="FV34" s="225">
        <v>1868</v>
      </c>
      <c r="FW34" s="225">
        <v>4</v>
      </c>
      <c r="FX34" s="225">
        <v>5725744</v>
      </c>
      <c r="FY34" s="225">
        <v>1857</v>
      </c>
      <c r="FZ34" s="225" t="s">
        <v>608</v>
      </c>
      <c r="GA34" s="225" t="s">
        <v>608</v>
      </c>
      <c r="GB34" s="225">
        <v>14453</v>
      </c>
      <c r="GC34" s="225">
        <v>31</v>
      </c>
      <c r="GD34" s="225">
        <v>3077</v>
      </c>
      <c r="GE34" s="225">
        <v>11345</v>
      </c>
      <c r="GF34" s="225">
        <v>158854</v>
      </c>
      <c r="GG34" s="225">
        <v>383</v>
      </c>
      <c r="GH34" s="225">
        <v>52373</v>
      </c>
      <c r="GI34" s="225">
        <v>106098</v>
      </c>
      <c r="GJ34" s="225">
        <v>673</v>
      </c>
      <c r="GK34" s="225">
        <v>5660</v>
      </c>
      <c r="GL34" s="225">
        <v>519765</v>
      </c>
      <c r="GM34" s="225">
        <v>2118</v>
      </c>
      <c r="GN34" s="225">
        <v>17245</v>
      </c>
      <c r="GO34" s="225">
        <v>367828</v>
      </c>
      <c r="GP34" s="225">
        <v>730</v>
      </c>
      <c r="GQ34" s="225">
        <v>37914</v>
      </c>
      <c r="GR34" s="224">
        <v>1755807.86</v>
      </c>
      <c r="GS34" s="225">
        <v>705</v>
      </c>
      <c r="GT34" s="225">
        <v>14653</v>
      </c>
      <c r="GU34" s="225">
        <v>344785</v>
      </c>
      <c r="GV34" s="242">
        <v>38.46</v>
      </c>
      <c r="GW34" s="225">
        <v>1833.7</v>
      </c>
      <c r="GX34" s="225">
        <v>3644</v>
      </c>
      <c r="GY34" s="225">
        <v>1518</v>
      </c>
      <c r="GZ34" s="222">
        <v>136</v>
      </c>
      <c r="HA34" s="225">
        <v>96</v>
      </c>
      <c r="HB34" s="225">
        <v>2116334</v>
      </c>
      <c r="HC34" s="225">
        <v>12234352</v>
      </c>
      <c r="HD34" s="225">
        <v>1421876</v>
      </c>
      <c r="HE34" s="225">
        <v>1826051</v>
      </c>
      <c r="HF34" s="225" t="s">
        <v>608</v>
      </c>
      <c r="HG34" s="225">
        <v>6220</v>
      </c>
      <c r="HH34" s="225">
        <v>700</v>
      </c>
      <c r="HI34" s="225">
        <v>240500</v>
      </c>
      <c r="HJ34" s="225">
        <v>188990</v>
      </c>
      <c r="HK34" s="220">
        <v>23731</v>
      </c>
      <c r="HL34" s="220">
        <v>6555875</v>
      </c>
      <c r="HM34" s="220">
        <v>138933</v>
      </c>
      <c r="HN34" s="220">
        <v>112</v>
      </c>
      <c r="HO34" s="220">
        <v>8</v>
      </c>
      <c r="HP34" s="220">
        <v>44</v>
      </c>
      <c r="HQ34" s="220">
        <v>4</v>
      </c>
      <c r="HR34" s="220">
        <v>227187</v>
      </c>
      <c r="HS34" s="220">
        <v>225988</v>
      </c>
      <c r="HT34" s="220">
        <v>1000</v>
      </c>
      <c r="HU34" s="225">
        <v>0</v>
      </c>
      <c r="HV34" s="230">
        <v>49.42</v>
      </c>
      <c r="HW34" s="220">
        <v>278982</v>
      </c>
      <c r="HX34" s="230" t="s">
        <v>608</v>
      </c>
      <c r="HY34" s="230">
        <v>4.0999999999999996</v>
      </c>
      <c r="HZ34" s="230">
        <v>4.0999999999999996</v>
      </c>
      <c r="IA34" s="225">
        <v>1600</v>
      </c>
      <c r="IB34" s="225">
        <v>1441.1</v>
      </c>
      <c r="IC34" s="225">
        <v>64132</v>
      </c>
      <c r="ID34" s="227">
        <v>73.599999999999994</v>
      </c>
      <c r="IE34" s="227">
        <v>65.400000000000006</v>
      </c>
      <c r="IF34" s="227">
        <v>44.9</v>
      </c>
      <c r="IG34" s="227">
        <v>68.3</v>
      </c>
      <c r="IH34" s="227">
        <v>26.4</v>
      </c>
      <c r="II34" s="144" t="s">
        <v>1081</v>
      </c>
      <c r="IJ34" s="144" t="s">
        <v>1081</v>
      </c>
      <c r="IK34" s="225">
        <v>90.6</v>
      </c>
      <c r="IL34" s="154">
        <v>0.99199999999999999</v>
      </c>
      <c r="IM34" s="153">
        <v>86.6</v>
      </c>
      <c r="IN34" s="285">
        <v>-1.4</v>
      </c>
      <c r="IO34" s="153">
        <v>6.3</v>
      </c>
      <c r="IP34" s="143">
        <v>63801247</v>
      </c>
      <c r="IQ34" s="286">
        <v>71.400000000000006</v>
      </c>
      <c r="IR34" s="286">
        <v>47.3</v>
      </c>
      <c r="IS34" s="245" t="s">
        <v>608</v>
      </c>
      <c r="IT34" s="245" t="s">
        <v>608</v>
      </c>
      <c r="IU34" s="286" t="s">
        <v>608</v>
      </c>
      <c r="IV34" s="144" t="s">
        <v>1081</v>
      </c>
      <c r="IW34" s="143">
        <v>3549</v>
      </c>
      <c r="IX34" s="144" t="s">
        <v>1081</v>
      </c>
      <c r="IY34" s="286">
        <v>25.64</v>
      </c>
      <c r="IZ34" s="276">
        <v>87459</v>
      </c>
      <c r="JA34" s="276">
        <v>741</v>
      </c>
      <c r="JB34" s="276">
        <v>1580</v>
      </c>
      <c r="JC34" s="276">
        <v>7134</v>
      </c>
      <c r="JD34" s="276">
        <v>8189</v>
      </c>
      <c r="JE34" s="276">
        <v>7889</v>
      </c>
      <c r="JF34" s="276">
        <v>9301</v>
      </c>
      <c r="JG34" s="276">
        <v>8899</v>
      </c>
      <c r="JH34" s="276">
        <v>8585</v>
      </c>
      <c r="JI34" s="276">
        <v>7703</v>
      </c>
      <c r="JJ34" s="276">
        <v>7363</v>
      </c>
      <c r="JK34" s="276">
        <v>6145</v>
      </c>
      <c r="JL34" s="276">
        <v>3071</v>
      </c>
      <c r="JM34" s="276">
        <v>1484</v>
      </c>
      <c r="JN34" s="276">
        <v>769</v>
      </c>
      <c r="JO34" s="276">
        <v>361</v>
      </c>
      <c r="JP34" s="276">
        <v>138</v>
      </c>
      <c r="JQ34" s="276">
        <v>9231</v>
      </c>
      <c r="JR34" s="276">
        <v>9539</v>
      </c>
      <c r="JS34" s="276">
        <v>11074</v>
      </c>
      <c r="JT34" s="276">
        <v>12572</v>
      </c>
      <c r="JU34" s="276">
        <v>14393</v>
      </c>
      <c r="JV34" s="276">
        <v>12499</v>
      </c>
      <c r="JW34" s="276">
        <v>11439</v>
      </c>
      <c r="JX34" s="276">
        <v>10743</v>
      </c>
      <c r="JY34" s="276">
        <v>11754</v>
      </c>
      <c r="JZ34" s="276">
        <v>13360</v>
      </c>
      <c r="KA34" s="276">
        <v>10184</v>
      </c>
      <c r="KB34" s="276">
        <v>7997</v>
      </c>
      <c r="KC34" s="276">
        <v>7261</v>
      </c>
      <c r="KD34" s="276">
        <v>5549</v>
      </c>
      <c r="KE34" s="276">
        <v>5509</v>
      </c>
    </row>
    <row r="35" spans="1:291" ht="12">
      <c r="A35" s="3">
        <v>232114</v>
      </c>
      <c r="B35" s="2" t="s">
        <v>928</v>
      </c>
      <c r="C35" s="147">
        <v>918.32</v>
      </c>
      <c r="D35" s="144">
        <v>421496</v>
      </c>
      <c r="E35" s="146">
        <v>14.7</v>
      </c>
      <c r="F35" s="146">
        <v>64.8</v>
      </c>
      <c r="G35" s="146">
        <v>20.6</v>
      </c>
      <c r="H35" s="220">
        <v>24063</v>
      </c>
      <c r="I35" s="220">
        <v>49052</v>
      </c>
      <c r="J35" s="220">
        <v>75013</v>
      </c>
      <c r="K35" s="225">
        <v>34689</v>
      </c>
      <c r="L35" s="220">
        <v>170562</v>
      </c>
      <c r="M35" s="220">
        <v>13341</v>
      </c>
      <c r="N35" s="220">
        <v>15714</v>
      </c>
      <c r="O35" s="220">
        <v>16930</v>
      </c>
      <c r="P35" s="223">
        <v>421462</v>
      </c>
      <c r="Q35" s="220">
        <v>421487</v>
      </c>
      <c r="R35" s="220">
        <v>458833</v>
      </c>
      <c r="S35" s="225">
        <v>2890433</v>
      </c>
      <c r="T35" s="225">
        <v>3493191</v>
      </c>
      <c r="U35" s="225">
        <v>1363117</v>
      </c>
      <c r="V35" s="225">
        <v>1750970</v>
      </c>
      <c r="W35" s="225">
        <v>1</v>
      </c>
      <c r="X35" s="225">
        <v>85</v>
      </c>
      <c r="Y35" s="225">
        <v>19</v>
      </c>
      <c r="Z35" s="225">
        <v>132625</v>
      </c>
      <c r="AA35" s="147">
        <v>4314.3100000000004</v>
      </c>
      <c r="AB35" s="230">
        <v>5706.71</v>
      </c>
      <c r="AC35" s="225">
        <v>3846</v>
      </c>
      <c r="AD35" s="225">
        <v>316118</v>
      </c>
      <c r="AE35" s="225">
        <v>0</v>
      </c>
      <c r="AF35" s="225">
        <v>31</v>
      </c>
      <c r="AG35" s="225">
        <v>4352</v>
      </c>
      <c r="AH35" s="225">
        <v>75</v>
      </c>
      <c r="AI35" s="225">
        <v>24721</v>
      </c>
      <c r="AJ35" s="225">
        <v>1525</v>
      </c>
      <c r="AK35" s="225">
        <v>99</v>
      </c>
      <c r="AL35" s="225">
        <v>27</v>
      </c>
      <c r="AM35" s="225">
        <v>12390</v>
      </c>
      <c r="AN35" s="225">
        <v>816</v>
      </c>
      <c r="AO35" s="225">
        <v>29</v>
      </c>
      <c r="AP35" s="225">
        <v>372</v>
      </c>
      <c r="AQ35" s="225">
        <v>26</v>
      </c>
      <c r="AR35" s="225">
        <v>746</v>
      </c>
      <c r="AS35" s="227">
        <v>100</v>
      </c>
      <c r="AT35" s="227">
        <v>114.9</v>
      </c>
      <c r="AU35" s="227">
        <v>115.7</v>
      </c>
      <c r="AV35" s="225">
        <v>8</v>
      </c>
      <c r="AW35" s="225">
        <v>8</v>
      </c>
      <c r="AX35" s="225">
        <v>12</v>
      </c>
      <c r="AY35" s="225">
        <v>8</v>
      </c>
      <c r="AZ35" s="225">
        <v>1</v>
      </c>
      <c r="BA35" s="225">
        <v>1</v>
      </c>
      <c r="BB35" s="225">
        <v>0</v>
      </c>
      <c r="BC35" s="225">
        <v>14</v>
      </c>
      <c r="BD35" s="225">
        <v>55138</v>
      </c>
      <c r="BE35" s="225">
        <v>1</v>
      </c>
      <c r="BF35" s="225">
        <v>28000</v>
      </c>
      <c r="BG35" s="225">
        <v>2</v>
      </c>
      <c r="BH35" s="225">
        <v>33870</v>
      </c>
      <c r="BI35" s="225">
        <v>7</v>
      </c>
      <c r="BJ35" s="225">
        <v>3476</v>
      </c>
      <c r="BK35" s="227">
        <v>57.9</v>
      </c>
      <c r="BL35" s="225">
        <v>0</v>
      </c>
      <c r="BM35" s="225">
        <v>4</v>
      </c>
      <c r="BN35" s="225">
        <v>0</v>
      </c>
      <c r="BO35" s="225">
        <v>11381</v>
      </c>
      <c r="BP35" s="144" t="s">
        <v>1081</v>
      </c>
      <c r="BQ35" s="230">
        <v>0.92500000000000004</v>
      </c>
      <c r="BR35" s="227">
        <v>26.84</v>
      </c>
      <c r="BS35" s="230">
        <v>4.03</v>
      </c>
      <c r="BT35" s="227">
        <v>66.31</v>
      </c>
      <c r="BU35" s="225">
        <v>16</v>
      </c>
      <c r="BV35" s="225">
        <v>2921</v>
      </c>
      <c r="BW35" s="225">
        <v>222</v>
      </c>
      <c r="BX35" s="225">
        <v>667</v>
      </c>
      <c r="BY35" s="225">
        <v>2799</v>
      </c>
      <c r="BZ35" s="225">
        <v>837</v>
      </c>
      <c r="CA35" s="225">
        <v>223</v>
      </c>
      <c r="CB35" s="225">
        <v>327</v>
      </c>
      <c r="CC35" s="241">
        <v>1.6</v>
      </c>
      <c r="CD35" s="225" t="s">
        <v>608</v>
      </c>
      <c r="CE35" s="225">
        <v>4</v>
      </c>
      <c r="CF35" s="225">
        <v>18</v>
      </c>
      <c r="CG35" s="225">
        <v>2</v>
      </c>
      <c r="CH35" s="225">
        <v>1</v>
      </c>
      <c r="CI35" s="225">
        <v>50</v>
      </c>
      <c r="CJ35" s="225">
        <v>20</v>
      </c>
      <c r="CK35" s="225">
        <v>1172</v>
      </c>
      <c r="CL35" s="225">
        <v>7</v>
      </c>
      <c r="CM35" s="225">
        <v>674</v>
      </c>
      <c r="CN35" s="225">
        <v>25</v>
      </c>
      <c r="CO35" s="225">
        <v>402</v>
      </c>
      <c r="CP35" s="225">
        <v>12</v>
      </c>
      <c r="CQ35" s="225">
        <v>123</v>
      </c>
      <c r="CR35" s="225">
        <v>2</v>
      </c>
      <c r="CS35" s="225">
        <v>44</v>
      </c>
      <c r="CT35" s="225">
        <v>7542</v>
      </c>
      <c r="CU35" s="225">
        <v>857</v>
      </c>
      <c r="CV35" s="225">
        <v>1773</v>
      </c>
      <c r="CW35" s="225">
        <v>775746.853</v>
      </c>
      <c r="CX35" s="225">
        <v>187142.54399999999</v>
      </c>
      <c r="CY35" s="225">
        <v>470910.06900000002</v>
      </c>
      <c r="CZ35" s="225">
        <v>86869</v>
      </c>
      <c r="DA35" s="225">
        <v>25</v>
      </c>
      <c r="DB35" s="225">
        <v>12887</v>
      </c>
      <c r="DC35" s="225">
        <v>1504</v>
      </c>
      <c r="DD35" s="225">
        <v>1358</v>
      </c>
      <c r="DE35" s="225">
        <v>411</v>
      </c>
      <c r="DF35" s="225">
        <v>2409</v>
      </c>
      <c r="DG35" s="225">
        <v>27789</v>
      </c>
      <c r="DH35" s="225">
        <v>13139</v>
      </c>
      <c r="DI35" s="225">
        <v>2949</v>
      </c>
      <c r="DJ35" s="225">
        <v>2302</v>
      </c>
      <c r="DK35" s="225">
        <v>122</v>
      </c>
      <c r="DL35" s="225">
        <v>231</v>
      </c>
      <c r="DM35" s="225">
        <v>4</v>
      </c>
      <c r="DN35" s="225">
        <v>1214</v>
      </c>
      <c r="DO35" s="225">
        <v>30</v>
      </c>
      <c r="DP35" s="225">
        <v>16489</v>
      </c>
      <c r="DQ35" s="225">
        <v>68</v>
      </c>
      <c r="DR35" s="225">
        <v>10411</v>
      </c>
      <c r="DS35" s="225">
        <v>6952</v>
      </c>
      <c r="DT35" s="225">
        <v>0</v>
      </c>
      <c r="DU35" s="225">
        <v>872</v>
      </c>
      <c r="DV35" s="225">
        <v>54</v>
      </c>
      <c r="DW35" s="225">
        <v>75</v>
      </c>
      <c r="DX35" s="227">
        <v>49.3</v>
      </c>
      <c r="DY35" s="225">
        <v>35</v>
      </c>
      <c r="DZ35" s="225">
        <v>59</v>
      </c>
      <c r="EA35" s="225">
        <v>1107</v>
      </c>
      <c r="EB35" s="225">
        <v>208</v>
      </c>
      <c r="EC35" s="225">
        <v>86</v>
      </c>
      <c r="ED35" s="225">
        <v>3861</v>
      </c>
      <c r="EE35" s="225">
        <v>3848</v>
      </c>
      <c r="EF35" s="227">
        <v>96.6</v>
      </c>
      <c r="EG35" s="227">
        <v>96.4</v>
      </c>
      <c r="EH35" s="225">
        <v>106</v>
      </c>
      <c r="EI35" s="227">
        <v>5.55</v>
      </c>
      <c r="EJ35" s="225">
        <v>94610</v>
      </c>
      <c r="EK35" s="227">
        <v>37</v>
      </c>
      <c r="EL35" s="225">
        <v>313014</v>
      </c>
      <c r="EM35" s="273">
        <v>4.5199999999999996</v>
      </c>
      <c r="EN35" s="225">
        <v>816</v>
      </c>
      <c r="EO35" s="225">
        <v>152</v>
      </c>
      <c r="EP35" s="243">
        <v>10539</v>
      </c>
      <c r="EQ35" s="225">
        <v>245</v>
      </c>
      <c r="ER35" s="225">
        <v>2443</v>
      </c>
      <c r="ES35" s="227">
        <v>100</v>
      </c>
      <c r="ET35" s="225">
        <v>148715</v>
      </c>
      <c r="EU35" s="225">
        <v>19438</v>
      </c>
      <c r="EV35" s="225">
        <v>8591</v>
      </c>
      <c r="EW35" s="225">
        <v>123418</v>
      </c>
      <c r="EX35" s="225">
        <v>103021</v>
      </c>
      <c r="EY35" s="225">
        <v>18209</v>
      </c>
      <c r="EZ35" s="225">
        <v>2188</v>
      </c>
      <c r="FA35" s="225">
        <v>5859</v>
      </c>
      <c r="FB35" s="227">
        <v>22.4</v>
      </c>
      <c r="FC35" s="225">
        <v>181</v>
      </c>
      <c r="FD35" s="227">
        <v>10.99</v>
      </c>
      <c r="FE35" s="225">
        <v>9532</v>
      </c>
      <c r="FF35" s="225">
        <v>80</v>
      </c>
      <c r="FG35" s="225">
        <v>104</v>
      </c>
      <c r="FH35" s="225">
        <v>392</v>
      </c>
      <c r="FI35" s="245">
        <v>4</v>
      </c>
      <c r="FJ35" s="245">
        <v>148</v>
      </c>
      <c r="FK35" s="230">
        <v>64.459999999999994</v>
      </c>
      <c r="FL35" s="227">
        <v>99.95</v>
      </c>
      <c r="FM35" s="227">
        <v>89.76</v>
      </c>
      <c r="FN35" s="227">
        <v>67.599999999999994</v>
      </c>
      <c r="FO35" s="227">
        <v>24.3</v>
      </c>
      <c r="FP35" s="225">
        <v>194</v>
      </c>
      <c r="FQ35" s="225">
        <v>16</v>
      </c>
      <c r="FR35" s="225">
        <v>108</v>
      </c>
      <c r="FS35" s="225">
        <v>1857</v>
      </c>
      <c r="FT35" s="225">
        <v>10</v>
      </c>
      <c r="FU35" s="225">
        <v>3490</v>
      </c>
      <c r="FV35" s="225">
        <v>2542</v>
      </c>
      <c r="FW35" s="225">
        <v>7</v>
      </c>
      <c r="FX35" s="225">
        <v>10593740</v>
      </c>
      <c r="FY35" s="225">
        <v>3067</v>
      </c>
      <c r="FZ35" s="225" t="s">
        <v>608</v>
      </c>
      <c r="GA35" s="225" t="s">
        <v>608</v>
      </c>
      <c r="GB35" s="225">
        <v>13981</v>
      </c>
      <c r="GC35" s="225">
        <v>72</v>
      </c>
      <c r="GD35" s="225">
        <v>3009</v>
      </c>
      <c r="GE35" s="225">
        <v>10900</v>
      </c>
      <c r="GF35" s="225">
        <v>253165</v>
      </c>
      <c r="GG35" s="225">
        <v>1007</v>
      </c>
      <c r="GH35" s="225">
        <v>123237</v>
      </c>
      <c r="GI35" s="225">
        <v>128921</v>
      </c>
      <c r="GJ35" s="225">
        <v>435</v>
      </c>
      <c r="GK35" s="225">
        <v>5470</v>
      </c>
      <c r="GL35" s="225">
        <v>1331115</v>
      </c>
      <c r="GM35" s="225">
        <v>1862</v>
      </c>
      <c r="GN35" s="225">
        <v>16288</v>
      </c>
      <c r="GO35" s="225">
        <v>341753</v>
      </c>
      <c r="GP35" s="225">
        <v>860</v>
      </c>
      <c r="GQ35" s="225">
        <v>105996</v>
      </c>
      <c r="GR35" s="224">
        <v>13084731.98</v>
      </c>
      <c r="GS35" s="225">
        <v>813</v>
      </c>
      <c r="GT35" s="225">
        <v>26940</v>
      </c>
      <c r="GU35" s="225">
        <v>874952</v>
      </c>
      <c r="GV35" s="230">
        <v>75.09</v>
      </c>
      <c r="GW35" s="225">
        <v>5174</v>
      </c>
      <c r="GX35" s="225">
        <v>6322</v>
      </c>
      <c r="GY35" s="225">
        <v>2581</v>
      </c>
      <c r="GZ35" s="222">
        <v>256</v>
      </c>
      <c r="HA35" s="225">
        <v>268</v>
      </c>
      <c r="HB35" s="225">
        <v>2537128</v>
      </c>
      <c r="HC35" s="225">
        <v>16893449</v>
      </c>
      <c r="HD35" s="225">
        <v>1887386</v>
      </c>
      <c r="HE35" s="225">
        <v>2410588</v>
      </c>
      <c r="HF35" s="225">
        <v>413154</v>
      </c>
      <c r="HG35" s="225">
        <v>8790</v>
      </c>
      <c r="HH35" s="225">
        <v>4070</v>
      </c>
      <c r="HI35" s="225">
        <v>305040</v>
      </c>
      <c r="HJ35" s="225">
        <v>195850</v>
      </c>
      <c r="HK35" s="220">
        <v>22521</v>
      </c>
      <c r="HL35" s="220">
        <v>1813575</v>
      </c>
      <c r="HM35" s="220">
        <v>2448732</v>
      </c>
      <c r="HN35" s="220">
        <v>43</v>
      </c>
      <c r="HO35" s="220">
        <v>50</v>
      </c>
      <c r="HP35" s="220">
        <v>19</v>
      </c>
      <c r="HQ35" s="220">
        <v>47</v>
      </c>
      <c r="HR35" s="220">
        <v>49275</v>
      </c>
      <c r="HS35" s="225">
        <v>278255</v>
      </c>
      <c r="HT35" s="220">
        <v>320</v>
      </c>
      <c r="HU35" s="225">
        <v>0</v>
      </c>
      <c r="HV35" s="230">
        <v>40.33</v>
      </c>
      <c r="HW35" s="225">
        <v>241352</v>
      </c>
      <c r="HX35" s="230">
        <v>-3.28</v>
      </c>
      <c r="HY35" s="230">
        <v>7.4</v>
      </c>
      <c r="HZ35" s="230">
        <v>5.9</v>
      </c>
      <c r="IA35" s="225">
        <v>1148.9000000000001</v>
      </c>
      <c r="IB35" s="225">
        <v>1049.3</v>
      </c>
      <c r="IC35" s="225">
        <v>57162</v>
      </c>
      <c r="ID35" s="227">
        <v>65.599999999999994</v>
      </c>
      <c r="IE35" s="227">
        <v>68.599999999999994</v>
      </c>
      <c r="IF35" s="227">
        <v>44.8</v>
      </c>
      <c r="IG35" s="227">
        <v>71.599999999999994</v>
      </c>
      <c r="IH35" s="227">
        <v>24.9</v>
      </c>
      <c r="II35" s="144" t="s">
        <v>1081</v>
      </c>
      <c r="IJ35" s="144" t="s">
        <v>1081</v>
      </c>
      <c r="IK35" s="225">
        <v>82.7</v>
      </c>
      <c r="IL35" s="154">
        <v>1.036</v>
      </c>
      <c r="IM35" s="153">
        <v>67.099999999999994</v>
      </c>
      <c r="IN35" s="285">
        <v>4.3</v>
      </c>
      <c r="IO35" s="153">
        <v>5.6</v>
      </c>
      <c r="IP35" s="143">
        <v>81131425</v>
      </c>
      <c r="IQ35" s="286">
        <v>74.5</v>
      </c>
      <c r="IR35" s="286">
        <v>37.6</v>
      </c>
      <c r="IS35" s="245" t="s">
        <v>608</v>
      </c>
      <c r="IT35" s="245" t="s">
        <v>608</v>
      </c>
      <c r="IU35" s="286" t="s">
        <v>608</v>
      </c>
      <c r="IV35" s="144" t="s">
        <v>1081</v>
      </c>
      <c r="IW35" s="143">
        <v>3280</v>
      </c>
      <c r="IX35" s="144" t="s">
        <v>1081</v>
      </c>
      <c r="IY35" s="286">
        <v>22.31</v>
      </c>
      <c r="IZ35" s="276">
        <v>109382</v>
      </c>
      <c r="JA35" s="276">
        <v>926</v>
      </c>
      <c r="JB35" s="276">
        <v>1901</v>
      </c>
      <c r="JC35" s="276">
        <v>8491</v>
      </c>
      <c r="JD35" s="276">
        <v>8979</v>
      </c>
      <c r="JE35" s="276">
        <v>8303</v>
      </c>
      <c r="JF35" s="276">
        <v>9944</v>
      </c>
      <c r="JG35" s="276">
        <v>9504</v>
      </c>
      <c r="JH35" s="276">
        <v>8566</v>
      </c>
      <c r="JI35" s="276">
        <v>7946</v>
      </c>
      <c r="JJ35" s="276">
        <v>7934</v>
      </c>
      <c r="JK35" s="276">
        <v>6833</v>
      </c>
      <c r="JL35" s="276">
        <v>3335</v>
      </c>
      <c r="JM35" s="276">
        <v>1487</v>
      </c>
      <c r="JN35" s="276">
        <v>776</v>
      </c>
      <c r="JO35" s="276">
        <v>396</v>
      </c>
      <c r="JP35" s="276">
        <v>173</v>
      </c>
      <c r="JQ35" s="276">
        <v>10171</v>
      </c>
      <c r="JR35" s="276">
        <v>11253</v>
      </c>
      <c r="JS35" s="276">
        <v>12416</v>
      </c>
      <c r="JT35" s="276">
        <v>13699</v>
      </c>
      <c r="JU35" s="276">
        <v>15647</v>
      </c>
      <c r="JV35" s="276">
        <v>13308</v>
      </c>
      <c r="JW35" s="276">
        <v>11532</v>
      </c>
      <c r="JX35" s="276">
        <v>11145</v>
      </c>
      <c r="JY35" s="276">
        <v>12857</v>
      </c>
      <c r="JZ35" s="276">
        <v>14951</v>
      </c>
      <c r="KA35" s="276">
        <v>11314</v>
      </c>
      <c r="KB35" s="276">
        <v>8051</v>
      </c>
      <c r="KC35" s="276">
        <v>6294</v>
      </c>
      <c r="KD35" s="276">
        <v>4966</v>
      </c>
      <c r="KE35" s="276">
        <v>5068</v>
      </c>
    </row>
    <row r="36" spans="1:291" ht="12">
      <c r="A36" s="3">
        <v>252018</v>
      </c>
      <c r="B36" s="2" t="s">
        <v>929</v>
      </c>
      <c r="C36" s="147">
        <v>464.51</v>
      </c>
      <c r="D36" s="144">
        <v>342031</v>
      </c>
      <c r="E36" s="146">
        <v>14.3</v>
      </c>
      <c r="F36" s="146">
        <v>61.7</v>
      </c>
      <c r="G36" s="146">
        <v>24</v>
      </c>
      <c r="H36" s="220">
        <v>18667</v>
      </c>
      <c r="I36" s="220">
        <v>38524</v>
      </c>
      <c r="J36" s="220">
        <v>59503</v>
      </c>
      <c r="K36" s="225">
        <v>36900</v>
      </c>
      <c r="L36" s="220">
        <v>142740</v>
      </c>
      <c r="M36" s="220">
        <v>3857</v>
      </c>
      <c r="N36" s="220">
        <v>11764</v>
      </c>
      <c r="O36" s="220">
        <v>11563</v>
      </c>
      <c r="P36" s="223">
        <v>341153</v>
      </c>
      <c r="Q36" s="220">
        <v>337634</v>
      </c>
      <c r="R36" s="220">
        <v>310912</v>
      </c>
      <c r="S36" s="225">
        <v>976446</v>
      </c>
      <c r="T36" s="225">
        <v>1718077</v>
      </c>
      <c r="U36" s="225">
        <v>545536</v>
      </c>
      <c r="V36" s="225">
        <v>844849</v>
      </c>
      <c r="W36" s="225">
        <v>55</v>
      </c>
      <c r="X36" s="225">
        <v>79</v>
      </c>
      <c r="Y36" s="225" t="s">
        <v>608</v>
      </c>
      <c r="Z36" s="225">
        <v>0</v>
      </c>
      <c r="AA36" s="147">
        <v>2161</v>
      </c>
      <c r="AB36" s="230">
        <v>850</v>
      </c>
      <c r="AC36" s="225">
        <v>1839</v>
      </c>
      <c r="AD36" s="225">
        <v>119295</v>
      </c>
      <c r="AE36" s="225">
        <v>1848</v>
      </c>
      <c r="AF36" s="225">
        <v>40</v>
      </c>
      <c r="AG36" s="225">
        <v>3404</v>
      </c>
      <c r="AH36" s="225">
        <v>37</v>
      </c>
      <c r="AI36" s="225">
        <v>18881</v>
      </c>
      <c r="AJ36" s="225">
        <v>1065</v>
      </c>
      <c r="AK36" s="225">
        <v>81</v>
      </c>
      <c r="AL36" s="225">
        <v>18</v>
      </c>
      <c r="AM36" s="225">
        <v>9131</v>
      </c>
      <c r="AN36" s="225">
        <v>629</v>
      </c>
      <c r="AO36" s="225">
        <v>9</v>
      </c>
      <c r="AP36" s="225">
        <v>214</v>
      </c>
      <c r="AQ36" s="225">
        <v>16</v>
      </c>
      <c r="AR36" s="225">
        <v>7</v>
      </c>
      <c r="AS36" s="227">
        <v>100</v>
      </c>
      <c r="AT36" s="227">
        <v>85.8</v>
      </c>
      <c r="AU36" s="227">
        <v>67.900000000000006</v>
      </c>
      <c r="AV36" s="225">
        <v>4</v>
      </c>
      <c r="AW36" s="225">
        <v>4</v>
      </c>
      <c r="AX36" s="225">
        <v>6</v>
      </c>
      <c r="AY36" s="225">
        <v>3</v>
      </c>
      <c r="AZ36" s="225">
        <v>3</v>
      </c>
      <c r="BA36" s="225">
        <v>3</v>
      </c>
      <c r="BB36" s="225">
        <v>6</v>
      </c>
      <c r="BC36" s="225">
        <v>4</v>
      </c>
      <c r="BD36" s="225">
        <v>4721</v>
      </c>
      <c r="BE36" s="225">
        <v>1</v>
      </c>
      <c r="BF36" s="225">
        <v>31852</v>
      </c>
      <c r="BG36" s="225">
        <v>1</v>
      </c>
      <c r="BH36" s="225">
        <v>21446</v>
      </c>
      <c r="BI36" s="225">
        <v>7</v>
      </c>
      <c r="BJ36" s="225">
        <v>4607</v>
      </c>
      <c r="BK36" s="227">
        <v>45.3</v>
      </c>
      <c r="BL36" s="225">
        <v>1</v>
      </c>
      <c r="BM36" s="225">
        <v>5</v>
      </c>
      <c r="BN36" s="225">
        <v>634</v>
      </c>
      <c r="BO36" s="225">
        <v>9612</v>
      </c>
      <c r="BP36" s="144" t="s">
        <v>1081</v>
      </c>
      <c r="BQ36" s="230">
        <v>0.79</v>
      </c>
      <c r="BR36" s="227">
        <v>33.5</v>
      </c>
      <c r="BS36" s="230">
        <v>5.0599999999999996</v>
      </c>
      <c r="BT36" s="227">
        <v>61.25</v>
      </c>
      <c r="BU36" s="225">
        <v>15</v>
      </c>
      <c r="BV36" s="225">
        <v>4140</v>
      </c>
      <c r="BW36" s="225">
        <v>279</v>
      </c>
      <c r="BX36" s="225">
        <v>1169</v>
      </c>
      <c r="BY36" s="225">
        <v>2886</v>
      </c>
      <c r="BZ36" s="225">
        <v>914</v>
      </c>
      <c r="CA36" s="225">
        <v>240</v>
      </c>
      <c r="CB36" s="225">
        <v>447</v>
      </c>
      <c r="CC36" s="241">
        <v>1.49</v>
      </c>
      <c r="CD36" s="225">
        <v>0</v>
      </c>
      <c r="CE36" s="225">
        <v>2</v>
      </c>
      <c r="CF36" s="225">
        <v>46</v>
      </c>
      <c r="CG36" s="225">
        <v>5</v>
      </c>
      <c r="CH36" s="225">
        <v>2</v>
      </c>
      <c r="CI36" s="225">
        <v>165</v>
      </c>
      <c r="CJ36" s="225">
        <v>14</v>
      </c>
      <c r="CK36" s="225">
        <v>1133</v>
      </c>
      <c r="CL36" s="225">
        <v>8</v>
      </c>
      <c r="CM36" s="225">
        <v>549</v>
      </c>
      <c r="CN36" s="225">
        <v>35</v>
      </c>
      <c r="CO36" s="225">
        <v>594</v>
      </c>
      <c r="CP36" s="225">
        <v>15</v>
      </c>
      <c r="CQ36" s="225">
        <v>160</v>
      </c>
      <c r="CR36" s="225">
        <v>14</v>
      </c>
      <c r="CS36" s="225">
        <v>344</v>
      </c>
      <c r="CT36" s="225">
        <v>10373</v>
      </c>
      <c r="CU36" s="225">
        <v>1098</v>
      </c>
      <c r="CV36" s="225">
        <v>1847</v>
      </c>
      <c r="CW36" s="225">
        <v>1050979.852</v>
      </c>
      <c r="CX36" s="225">
        <v>225056.85699999999</v>
      </c>
      <c r="CY36" s="225">
        <v>491068.859</v>
      </c>
      <c r="CZ36" s="225">
        <v>81884</v>
      </c>
      <c r="DA36" s="225">
        <v>7</v>
      </c>
      <c r="DB36" s="225">
        <v>15415</v>
      </c>
      <c r="DC36" s="225">
        <v>1715</v>
      </c>
      <c r="DD36" s="225">
        <v>1240</v>
      </c>
      <c r="DE36" s="225">
        <v>128</v>
      </c>
      <c r="DF36" s="225">
        <v>1449</v>
      </c>
      <c r="DG36" s="225">
        <v>10090</v>
      </c>
      <c r="DH36" s="220">
        <v>13507</v>
      </c>
      <c r="DI36" s="220">
        <v>2556</v>
      </c>
      <c r="DJ36" s="220">
        <v>1938</v>
      </c>
      <c r="DK36" s="220">
        <v>248</v>
      </c>
      <c r="DL36" s="220">
        <v>176</v>
      </c>
      <c r="DM36" s="220">
        <v>7</v>
      </c>
      <c r="DN36" s="225">
        <v>1422</v>
      </c>
      <c r="DO36" s="225">
        <v>11</v>
      </c>
      <c r="DP36" s="225" t="s">
        <v>608</v>
      </c>
      <c r="DQ36" s="225">
        <v>67</v>
      </c>
      <c r="DR36" s="225">
        <v>7261</v>
      </c>
      <c r="DS36" s="225">
        <v>7168</v>
      </c>
      <c r="DT36" s="225">
        <v>0</v>
      </c>
      <c r="DU36" s="225">
        <v>1144</v>
      </c>
      <c r="DV36" s="225">
        <v>82</v>
      </c>
      <c r="DW36" s="225">
        <v>81</v>
      </c>
      <c r="DX36" s="227">
        <v>38.5</v>
      </c>
      <c r="DY36" s="225">
        <v>44</v>
      </c>
      <c r="DZ36" s="225">
        <v>96</v>
      </c>
      <c r="EA36" s="225">
        <v>1256</v>
      </c>
      <c r="EB36" s="225">
        <v>335</v>
      </c>
      <c r="EC36" s="225">
        <v>283</v>
      </c>
      <c r="ED36" s="225">
        <v>2855</v>
      </c>
      <c r="EE36" s="225">
        <v>3013</v>
      </c>
      <c r="EF36" s="227">
        <v>93.6</v>
      </c>
      <c r="EG36" s="227">
        <v>89.1</v>
      </c>
      <c r="EH36" s="225">
        <v>139</v>
      </c>
      <c r="EI36" s="227">
        <v>12.34</v>
      </c>
      <c r="EJ36" s="225">
        <v>79187</v>
      </c>
      <c r="EK36" s="227">
        <v>37.9</v>
      </c>
      <c r="EL36" s="225">
        <v>340419</v>
      </c>
      <c r="EM36" s="230">
        <v>2.2999999999999998</v>
      </c>
      <c r="EN36" s="225">
        <v>431</v>
      </c>
      <c r="EO36" s="225">
        <v>2</v>
      </c>
      <c r="EP36" s="243">
        <v>1127</v>
      </c>
      <c r="EQ36" s="225">
        <v>99</v>
      </c>
      <c r="ER36" s="225">
        <v>1567</v>
      </c>
      <c r="ES36" s="227">
        <v>70</v>
      </c>
      <c r="ET36" s="225">
        <v>106287</v>
      </c>
      <c r="EU36" s="225">
        <v>832</v>
      </c>
      <c r="EV36" s="225">
        <v>0</v>
      </c>
      <c r="EW36" s="225">
        <v>95721</v>
      </c>
      <c r="EX36" s="225">
        <v>82962</v>
      </c>
      <c r="EY36" s="225">
        <v>6972</v>
      </c>
      <c r="EZ36" s="225">
        <v>5787</v>
      </c>
      <c r="FA36" s="225">
        <v>9734</v>
      </c>
      <c r="FB36" s="227">
        <v>17.3</v>
      </c>
      <c r="FC36" s="225">
        <v>236</v>
      </c>
      <c r="FD36" s="227">
        <v>10.029999999999999</v>
      </c>
      <c r="FE36" s="225">
        <v>6232</v>
      </c>
      <c r="FF36" s="225">
        <v>134</v>
      </c>
      <c r="FG36" s="225">
        <v>112</v>
      </c>
      <c r="FH36" s="225">
        <v>316</v>
      </c>
      <c r="FI36" s="245">
        <v>16</v>
      </c>
      <c r="FJ36" s="245">
        <v>436</v>
      </c>
      <c r="FK36" s="230">
        <v>72.58</v>
      </c>
      <c r="FL36" s="227">
        <v>100</v>
      </c>
      <c r="FM36" s="227">
        <v>92.2</v>
      </c>
      <c r="FN36" s="227">
        <v>98</v>
      </c>
      <c r="FO36" s="227">
        <v>15.8</v>
      </c>
      <c r="FP36" s="225">
        <v>76</v>
      </c>
      <c r="FQ36" s="225">
        <v>10</v>
      </c>
      <c r="FR36" s="225">
        <v>55</v>
      </c>
      <c r="FS36" s="225">
        <v>1406</v>
      </c>
      <c r="FT36" s="225">
        <v>8</v>
      </c>
      <c r="FU36" s="225">
        <v>2831</v>
      </c>
      <c r="FV36" s="225">
        <v>2795</v>
      </c>
      <c r="FW36" s="225">
        <v>6</v>
      </c>
      <c r="FX36" s="225">
        <v>12000800</v>
      </c>
      <c r="FY36" s="225">
        <v>3931</v>
      </c>
      <c r="FZ36" s="225" t="s">
        <v>608</v>
      </c>
      <c r="GA36" s="225" t="s">
        <v>608</v>
      </c>
      <c r="GB36" s="225">
        <v>11560</v>
      </c>
      <c r="GC36" s="225">
        <v>24</v>
      </c>
      <c r="GD36" s="225">
        <v>1695</v>
      </c>
      <c r="GE36" s="225">
        <v>9841</v>
      </c>
      <c r="GF36" s="225">
        <v>116977</v>
      </c>
      <c r="GG36" s="225">
        <v>243</v>
      </c>
      <c r="GH36" s="225">
        <v>20848</v>
      </c>
      <c r="GI36" s="225">
        <v>95886</v>
      </c>
      <c r="GJ36" s="225">
        <v>342</v>
      </c>
      <c r="GK36" s="225">
        <v>2940</v>
      </c>
      <c r="GL36" s="225">
        <v>267541</v>
      </c>
      <c r="GM36" s="225">
        <v>1486</v>
      </c>
      <c r="GN36" s="225">
        <v>13979</v>
      </c>
      <c r="GO36" s="225">
        <v>251402</v>
      </c>
      <c r="GP36" s="225">
        <v>222</v>
      </c>
      <c r="GQ36" s="225">
        <v>11223</v>
      </c>
      <c r="GR36" s="224">
        <v>337467.89</v>
      </c>
      <c r="GS36" s="225">
        <v>215</v>
      </c>
      <c r="GT36" s="225">
        <v>6438</v>
      </c>
      <c r="GU36" s="225">
        <v>187124</v>
      </c>
      <c r="GV36" s="242">
        <v>33.28</v>
      </c>
      <c r="GW36" s="225">
        <v>1040</v>
      </c>
      <c r="GX36" s="225">
        <v>2955</v>
      </c>
      <c r="GY36" s="225">
        <v>1588</v>
      </c>
      <c r="GZ36" s="222">
        <v>21</v>
      </c>
      <c r="HA36" s="225">
        <v>50</v>
      </c>
      <c r="HB36" s="225">
        <v>1448010</v>
      </c>
      <c r="HC36" s="225">
        <v>9857997</v>
      </c>
      <c r="HD36" s="225">
        <v>1002527</v>
      </c>
      <c r="HE36" s="225">
        <v>1381778.9</v>
      </c>
      <c r="HF36" s="225">
        <v>194778.4</v>
      </c>
      <c r="HG36" s="225">
        <v>4430</v>
      </c>
      <c r="HH36" s="225">
        <v>8010</v>
      </c>
      <c r="HI36" s="225">
        <v>202120</v>
      </c>
      <c r="HJ36" s="225">
        <v>101710</v>
      </c>
      <c r="HK36" s="220">
        <v>53826</v>
      </c>
      <c r="HL36" s="220">
        <v>10369248</v>
      </c>
      <c r="HM36" s="220" t="s">
        <v>608</v>
      </c>
      <c r="HN36" s="220">
        <v>203</v>
      </c>
      <c r="HO36" s="220" t="s">
        <v>608</v>
      </c>
      <c r="HP36" s="220">
        <v>56</v>
      </c>
      <c r="HQ36" s="220" t="s">
        <v>608</v>
      </c>
      <c r="HR36" s="220">
        <v>40489</v>
      </c>
      <c r="HS36" s="220">
        <v>151651</v>
      </c>
      <c r="HT36" s="220" t="s">
        <v>608</v>
      </c>
      <c r="HU36" s="220">
        <v>1250</v>
      </c>
      <c r="HV36" s="230">
        <v>37.68</v>
      </c>
      <c r="HW36" s="220">
        <v>262946</v>
      </c>
      <c r="HX36" s="230">
        <v>7.36</v>
      </c>
      <c r="HY36" s="230">
        <v>2.1</v>
      </c>
      <c r="HZ36" s="230">
        <v>2.1</v>
      </c>
      <c r="IA36" s="225">
        <v>783</v>
      </c>
      <c r="IB36" s="225">
        <v>750.3</v>
      </c>
      <c r="IC36" s="225">
        <v>31416</v>
      </c>
      <c r="ID36" s="227">
        <v>70.5</v>
      </c>
      <c r="IE36" s="227">
        <v>68</v>
      </c>
      <c r="IF36" s="227">
        <v>44.4</v>
      </c>
      <c r="IG36" s="227">
        <v>74</v>
      </c>
      <c r="IH36" s="227">
        <v>26.9</v>
      </c>
      <c r="II36" s="144" t="s">
        <v>1081</v>
      </c>
      <c r="IJ36" s="144" t="s">
        <v>1081</v>
      </c>
      <c r="IK36" s="225">
        <v>63.8</v>
      </c>
      <c r="IL36" s="154">
        <v>0.79600000000000004</v>
      </c>
      <c r="IM36" s="153">
        <v>89.4</v>
      </c>
      <c r="IN36" s="285">
        <v>7.5</v>
      </c>
      <c r="IO36" s="153">
        <v>2.2999999999999998</v>
      </c>
      <c r="IP36" s="143">
        <v>114516814</v>
      </c>
      <c r="IQ36" s="286">
        <v>52.1</v>
      </c>
      <c r="IR36" s="286">
        <v>54.3</v>
      </c>
      <c r="IS36" s="245" t="s">
        <v>608</v>
      </c>
      <c r="IT36" s="245" t="s">
        <v>608</v>
      </c>
      <c r="IU36" s="286">
        <v>20.8</v>
      </c>
      <c r="IV36" s="144" t="s">
        <v>1081</v>
      </c>
      <c r="IW36" s="143">
        <v>3024</v>
      </c>
      <c r="IX36" s="144" t="s">
        <v>1081</v>
      </c>
      <c r="IY36" s="286">
        <v>27.6</v>
      </c>
      <c r="IZ36" s="276">
        <v>70574</v>
      </c>
      <c r="JA36" s="276">
        <v>949</v>
      </c>
      <c r="JB36" s="276">
        <v>1314</v>
      </c>
      <c r="JC36" s="276">
        <v>5915</v>
      </c>
      <c r="JD36" s="276">
        <v>6984</v>
      </c>
      <c r="JE36" s="276">
        <v>6800</v>
      </c>
      <c r="JF36" s="276">
        <v>7998</v>
      </c>
      <c r="JG36" s="276">
        <v>7909</v>
      </c>
      <c r="JH36" s="276">
        <v>7904</v>
      </c>
      <c r="JI36" s="276">
        <v>7064</v>
      </c>
      <c r="JJ36" s="276">
        <v>6390</v>
      </c>
      <c r="JK36" s="276">
        <v>5743</v>
      </c>
      <c r="JL36" s="276">
        <v>2600</v>
      </c>
      <c r="JM36" s="276">
        <v>1262</v>
      </c>
      <c r="JN36" s="276">
        <v>575</v>
      </c>
      <c r="JO36" s="276">
        <v>315</v>
      </c>
      <c r="JP36" s="276">
        <v>138</v>
      </c>
      <c r="JQ36" s="276">
        <v>8085</v>
      </c>
      <c r="JR36" s="276">
        <v>8530</v>
      </c>
      <c r="JS36" s="276">
        <v>8827</v>
      </c>
      <c r="JT36" s="276">
        <v>10377</v>
      </c>
      <c r="JU36" s="276">
        <v>12881</v>
      </c>
      <c r="JV36" s="276">
        <v>11490</v>
      </c>
      <c r="JW36" s="276">
        <v>10789</v>
      </c>
      <c r="JX36" s="276">
        <v>10072</v>
      </c>
      <c r="JY36" s="276">
        <v>10742</v>
      </c>
      <c r="JZ36" s="276">
        <v>12886</v>
      </c>
      <c r="KA36" s="276">
        <v>9713</v>
      </c>
      <c r="KB36" s="276">
        <v>7390</v>
      </c>
      <c r="KC36" s="276">
        <v>6558</v>
      </c>
      <c r="KD36" s="276">
        <v>5091</v>
      </c>
      <c r="KE36" s="276">
        <v>5681</v>
      </c>
    </row>
    <row r="37" spans="1:291" ht="12">
      <c r="A37" s="3">
        <v>272035</v>
      </c>
      <c r="B37" s="2" t="s">
        <v>930</v>
      </c>
      <c r="C37" s="147">
        <v>36.6</v>
      </c>
      <c r="D37" s="144">
        <v>401705</v>
      </c>
      <c r="E37" s="146">
        <v>13.8</v>
      </c>
      <c r="F37" s="146">
        <v>61.5</v>
      </c>
      <c r="G37" s="146">
        <v>24.7</v>
      </c>
      <c r="H37" s="220">
        <v>22191</v>
      </c>
      <c r="I37" s="220">
        <v>44096</v>
      </c>
      <c r="J37" s="220">
        <v>66943</v>
      </c>
      <c r="K37" s="225">
        <v>45872</v>
      </c>
      <c r="L37" s="220">
        <v>184674</v>
      </c>
      <c r="M37" s="220">
        <v>4636</v>
      </c>
      <c r="N37" s="220">
        <v>19965</v>
      </c>
      <c r="O37" s="220">
        <v>19251</v>
      </c>
      <c r="P37" s="274">
        <v>395974</v>
      </c>
      <c r="Q37" s="220">
        <v>389341</v>
      </c>
      <c r="R37" s="220">
        <v>347467</v>
      </c>
      <c r="S37" s="225">
        <v>458673</v>
      </c>
      <c r="T37" s="225">
        <v>3521280</v>
      </c>
      <c r="U37" s="225">
        <v>1007945</v>
      </c>
      <c r="V37" s="225">
        <v>1124198</v>
      </c>
      <c r="W37" s="225">
        <v>39</v>
      </c>
      <c r="X37" s="225">
        <v>41</v>
      </c>
      <c r="Y37" s="225">
        <v>41</v>
      </c>
      <c r="Z37" s="225" t="s">
        <v>608</v>
      </c>
      <c r="AA37" s="147">
        <v>53.4</v>
      </c>
      <c r="AB37" s="230">
        <v>1774.45</v>
      </c>
      <c r="AC37" s="225" t="s">
        <v>608</v>
      </c>
      <c r="AD37" s="225">
        <v>64889</v>
      </c>
      <c r="AE37" s="225" t="s">
        <v>608</v>
      </c>
      <c r="AF37" s="225">
        <v>24</v>
      </c>
      <c r="AG37" s="225">
        <v>5231</v>
      </c>
      <c r="AH37" s="225">
        <v>41</v>
      </c>
      <c r="AI37" s="225">
        <v>21244</v>
      </c>
      <c r="AJ37" s="225">
        <v>1225</v>
      </c>
      <c r="AK37" s="225">
        <v>108</v>
      </c>
      <c r="AL37" s="225">
        <v>18</v>
      </c>
      <c r="AM37" s="225">
        <v>9879</v>
      </c>
      <c r="AN37" s="225">
        <v>659</v>
      </c>
      <c r="AO37" s="225">
        <v>17</v>
      </c>
      <c r="AP37" s="225">
        <v>318</v>
      </c>
      <c r="AQ37" s="225">
        <v>0</v>
      </c>
      <c r="AR37" s="225">
        <v>98</v>
      </c>
      <c r="AS37" s="227">
        <v>88.2</v>
      </c>
      <c r="AT37" s="227">
        <v>117</v>
      </c>
      <c r="AU37" s="227">
        <v>105.4</v>
      </c>
      <c r="AV37" s="225">
        <v>10</v>
      </c>
      <c r="AW37" s="225">
        <v>4</v>
      </c>
      <c r="AX37" s="225">
        <v>6</v>
      </c>
      <c r="AY37" s="225">
        <v>2</v>
      </c>
      <c r="AZ37" s="225">
        <v>2</v>
      </c>
      <c r="BA37" s="225">
        <v>3</v>
      </c>
      <c r="BB37" s="225">
        <v>3</v>
      </c>
      <c r="BC37" s="225">
        <v>6</v>
      </c>
      <c r="BD37" s="225">
        <v>27511</v>
      </c>
      <c r="BE37" s="225" t="s">
        <v>608</v>
      </c>
      <c r="BF37" s="225" t="s">
        <v>608</v>
      </c>
      <c r="BG37" s="225">
        <v>4</v>
      </c>
      <c r="BH37" s="225">
        <v>40189</v>
      </c>
      <c r="BI37" s="225">
        <v>2</v>
      </c>
      <c r="BJ37" s="225">
        <v>1181</v>
      </c>
      <c r="BK37" s="227">
        <v>35.700000000000003</v>
      </c>
      <c r="BL37" s="225">
        <v>1</v>
      </c>
      <c r="BM37" s="225">
        <v>1</v>
      </c>
      <c r="BN37" s="225">
        <v>259</v>
      </c>
      <c r="BO37" s="225">
        <v>10483</v>
      </c>
      <c r="BP37" s="144" t="s">
        <v>1081</v>
      </c>
      <c r="BQ37" s="230">
        <v>1.1200000000000001</v>
      </c>
      <c r="BR37" s="227">
        <v>28.1</v>
      </c>
      <c r="BS37" s="230">
        <v>6.39</v>
      </c>
      <c r="BT37" s="227">
        <v>60.7</v>
      </c>
      <c r="BU37" s="225">
        <v>20</v>
      </c>
      <c r="BV37" s="225">
        <v>4072</v>
      </c>
      <c r="BW37" s="225">
        <v>422</v>
      </c>
      <c r="BX37" s="225">
        <v>836</v>
      </c>
      <c r="BY37" s="225">
        <v>3336</v>
      </c>
      <c r="BZ37" s="225">
        <v>1089</v>
      </c>
      <c r="CA37" s="225">
        <v>215</v>
      </c>
      <c r="CB37" s="225">
        <v>560</v>
      </c>
      <c r="CC37" s="241">
        <v>1.42</v>
      </c>
      <c r="CD37" s="225" t="s">
        <v>608</v>
      </c>
      <c r="CE37" s="225">
        <v>4</v>
      </c>
      <c r="CF37" s="225">
        <v>9</v>
      </c>
      <c r="CG37" s="225">
        <v>4</v>
      </c>
      <c r="CH37" s="225">
        <v>1</v>
      </c>
      <c r="CI37" s="225">
        <v>70</v>
      </c>
      <c r="CJ37" s="225">
        <v>14</v>
      </c>
      <c r="CK37" s="225">
        <v>1160</v>
      </c>
      <c r="CL37" s="225">
        <v>10</v>
      </c>
      <c r="CM37" s="225">
        <v>809</v>
      </c>
      <c r="CN37" s="225">
        <v>29</v>
      </c>
      <c r="CO37" s="225">
        <v>487</v>
      </c>
      <c r="CP37" s="225">
        <v>9</v>
      </c>
      <c r="CQ37" s="225">
        <v>66</v>
      </c>
      <c r="CR37" s="225">
        <v>18</v>
      </c>
      <c r="CS37" s="225">
        <v>454</v>
      </c>
      <c r="CT37" s="225">
        <v>13625</v>
      </c>
      <c r="CU37" s="225">
        <v>1049</v>
      </c>
      <c r="CV37" s="225">
        <v>1901</v>
      </c>
      <c r="CW37" s="225">
        <v>1444712.1089999999</v>
      </c>
      <c r="CX37" s="225">
        <v>240620.829</v>
      </c>
      <c r="CY37" s="225">
        <v>511168.12599999999</v>
      </c>
      <c r="CZ37" s="225">
        <v>99392</v>
      </c>
      <c r="DA37" s="225">
        <v>7</v>
      </c>
      <c r="DB37" s="225">
        <v>20594</v>
      </c>
      <c r="DC37" s="225">
        <v>2011</v>
      </c>
      <c r="DD37" s="225">
        <v>1766</v>
      </c>
      <c r="DE37" s="225">
        <v>44</v>
      </c>
      <c r="DF37" s="225">
        <v>1762</v>
      </c>
      <c r="DG37" s="225">
        <v>10120</v>
      </c>
      <c r="DH37" s="220">
        <v>14532</v>
      </c>
      <c r="DI37" s="225">
        <v>2766</v>
      </c>
      <c r="DJ37" s="225">
        <v>3065</v>
      </c>
      <c r="DK37" s="225">
        <v>259</v>
      </c>
      <c r="DL37" s="225">
        <v>217</v>
      </c>
      <c r="DM37" s="225">
        <v>10</v>
      </c>
      <c r="DN37" s="225">
        <v>1732</v>
      </c>
      <c r="DO37" s="225">
        <v>48</v>
      </c>
      <c r="DP37" s="225">
        <v>6290</v>
      </c>
      <c r="DQ37" s="225">
        <v>67</v>
      </c>
      <c r="DR37" s="225">
        <v>8828</v>
      </c>
      <c r="DS37" s="225">
        <v>7956</v>
      </c>
      <c r="DT37" s="225">
        <v>253</v>
      </c>
      <c r="DU37" s="225">
        <v>932</v>
      </c>
      <c r="DV37" s="225">
        <v>66</v>
      </c>
      <c r="DW37" s="225">
        <v>63</v>
      </c>
      <c r="DX37" s="227">
        <v>25</v>
      </c>
      <c r="DY37" s="225">
        <v>53</v>
      </c>
      <c r="DZ37" s="225">
        <v>324</v>
      </c>
      <c r="EA37" s="225">
        <v>1428</v>
      </c>
      <c r="EB37" s="225">
        <v>359</v>
      </c>
      <c r="EC37" s="225">
        <v>101</v>
      </c>
      <c r="ED37" s="225">
        <v>3345</v>
      </c>
      <c r="EE37" s="225">
        <v>3618</v>
      </c>
      <c r="EF37" s="227">
        <v>95.7</v>
      </c>
      <c r="EG37" s="227">
        <v>91.6</v>
      </c>
      <c r="EH37" s="225">
        <v>259</v>
      </c>
      <c r="EI37" s="227">
        <v>26</v>
      </c>
      <c r="EJ37" s="225">
        <v>101056</v>
      </c>
      <c r="EK37" s="227">
        <v>29.7</v>
      </c>
      <c r="EL37" s="225">
        <v>360089.40724944585</v>
      </c>
      <c r="EM37" s="230">
        <v>2.23</v>
      </c>
      <c r="EN37" s="225">
        <v>364</v>
      </c>
      <c r="EO37" s="225">
        <v>19</v>
      </c>
      <c r="EP37" s="243">
        <v>862</v>
      </c>
      <c r="EQ37" s="225">
        <v>101</v>
      </c>
      <c r="ER37" s="225">
        <v>1047</v>
      </c>
      <c r="ES37" s="227">
        <v>67</v>
      </c>
      <c r="ET37" s="225">
        <v>119800</v>
      </c>
      <c r="EU37" s="225">
        <v>5567</v>
      </c>
      <c r="EV37" s="225">
        <v>31</v>
      </c>
      <c r="EW37" s="225">
        <v>107524</v>
      </c>
      <c r="EX37" s="225">
        <v>94185</v>
      </c>
      <c r="EY37" s="225">
        <v>9875</v>
      </c>
      <c r="EZ37" s="225">
        <v>3464</v>
      </c>
      <c r="FA37" s="225">
        <v>6709</v>
      </c>
      <c r="FB37" s="227">
        <v>13.5</v>
      </c>
      <c r="FC37" s="225">
        <v>404</v>
      </c>
      <c r="FD37" s="227">
        <v>2.5</v>
      </c>
      <c r="FE37" s="225">
        <v>17115</v>
      </c>
      <c r="FF37" s="225">
        <v>0</v>
      </c>
      <c r="FG37" s="225">
        <v>62</v>
      </c>
      <c r="FH37" s="225">
        <v>890</v>
      </c>
      <c r="FI37" s="245">
        <v>25</v>
      </c>
      <c r="FJ37" s="245">
        <v>1121</v>
      </c>
      <c r="FK37" s="230">
        <v>52.52</v>
      </c>
      <c r="FL37" s="227">
        <v>100</v>
      </c>
      <c r="FM37" s="227">
        <v>96.2</v>
      </c>
      <c r="FN37" s="227">
        <v>99.9</v>
      </c>
      <c r="FO37" s="227">
        <v>81.7</v>
      </c>
      <c r="FP37" s="225">
        <v>110</v>
      </c>
      <c r="FQ37" s="225">
        <v>10</v>
      </c>
      <c r="FR37" s="225">
        <v>64</v>
      </c>
      <c r="FS37" s="225">
        <v>1344</v>
      </c>
      <c r="FT37" s="225">
        <v>4</v>
      </c>
      <c r="FU37" s="225">
        <v>4244</v>
      </c>
      <c r="FV37" s="225">
        <v>2945</v>
      </c>
      <c r="FW37" s="225">
        <v>7</v>
      </c>
      <c r="FX37" s="225" t="s">
        <v>608</v>
      </c>
      <c r="FY37" s="225">
        <v>1235</v>
      </c>
      <c r="FZ37" s="225" t="s">
        <v>608</v>
      </c>
      <c r="GA37" s="225" t="s">
        <v>608</v>
      </c>
      <c r="GB37" s="225">
        <v>13632</v>
      </c>
      <c r="GC37" s="225">
        <v>9</v>
      </c>
      <c r="GD37" s="225">
        <v>2123</v>
      </c>
      <c r="GE37" s="225">
        <v>11500</v>
      </c>
      <c r="GF37" s="225">
        <v>130814</v>
      </c>
      <c r="GG37" s="225">
        <v>57</v>
      </c>
      <c r="GH37" s="225">
        <v>21636</v>
      </c>
      <c r="GI37" s="225">
        <v>109121</v>
      </c>
      <c r="GJ37" s="225">
        <v>448</v>
      </c>
      <c r="GK37" s="225">
        <v>4300</v>
      </c>
      <c r="GL37" s="225">
        <v>965417</v>
      </c>
      <c r="GM37" s="225">
        <v>1612</v>
      </c>
      <c r="GN37" s="225">
        <v>13652</v>
      </c>
      <c r="GO37" s="225">
        <v>261511</v>
      </c>
      <c r="GP37" s="225">
        <v>532</v>
      </c>
      <c r="GQ37" s="225">
        <v>10132</v>
      </c>
      <c r="GR37" s="224">
        <v>254799.55</v>
      </c>
      <c r="GS37" s="225">
        <v>528</v>
      </c>
      <c r="GT37" s="225">
        <v>8226</v>
      </c>
      <c r="GU37" s="225">
        <v>18688</v>
      </c>
      <c r="GV37" s="242">
        <v>0.74</v>
      </c>
      <c r="GW37" s="225">
        <v>0</v>
      </c>
      <c r="GX37" s="225">
        <v>275</v>
      </c>
      <c r="GY37" s="225">
        <v>76</v>
      </c>
      <c r="GZ37" s="222">
        <v>0</v>
      </c>
      <c r="HA37" s="225">
        <v>0</v>
      </c>
      <c r="HB37" s="225">
        <v>618453</v>
      </c>
      <c r="HC37" s="225">
        <v>4104403</v>
      </c>
      <c r="HD37" s="225">
        <v>481075</v>
      </c>
      <c r="HE37" s="225">
        <v>610254</v>
      </c>
      <c r="HF37" s="225">
        <v>212498</v>
      </c>
      <c r="HG37" s="225">
        <v>2980</v>
      </c>
      <c r="HH37" s="225">
        <v>0</v>
      </c>
      <c r="HI37" s="225">
        <v>78340</v>
      </c>
      <c r="HJ37" s="225">
        <v>68516</v>
      </c>
      <c r="HK37" s="220">
        <v>75219</v>
      </c>
      <c r="HL37" s="220">
        <v>18479585</v>
      </c>
      <c r="HM37" s="220">
        <v>0</v>
      </c>
      <c r="HN37" s="220">
        <v>99</v>
      </c>
      <c r="HO37" s="220">
        <v>0</v>
      </c>
      <c r="HP37" s="220">
        <v>54</v>
      </c>
      <c r="HQ37" s="220">
        <v>0</v>
      </c>
      <c r="HR37" s="220">
        <v>31088</v>
      </c>
      <c r="HS37" s="220">
        <v>109620</v>
      </c>
      <c r="HT37" s="220">
        <v>1000</v>
      </c>
      <c r="HU37" s="225">
        <v>212</v>
      </c>
      <c r="HV37" s="230">
        <v>36.380000000000003</v>
      </c>
      <c r="HW37" s="220">
        <v>389341</v>
      </c>
      <c r="HX37" s="230" t="s">
        <v>608</v>
      </c>
      <c r="HY37" s="230">
        <v>1.8</v>
      </c>
      <c r="HZ37" s="230">
        <v>1.8</v>
      </c>
      <c r="IA37" s="225">
        <v>153.80000000000001</v>
      </c>
      <c r="IB37" s="225">
        <v>153.80000000000001</v>
      </c>
      <c r="IC37" s="225">
        <v>146152</v>
      </c>
      <c r="ID37" s="227">
        <v>72.900000000000006</v>
      </c>
      <c r="IE37" s="227">
        <v>65</v>
      </c>
      <c r="IF37" s="227">
        <v>37.200000000000003</v>
      </c>
      <c r="IG37" s="227">
        <v>68.599999999999994</v>
      </c>
      <c r="IH37" s="227">
        <v>28.5</v>
      </c>
      <c r="II37" s="144" t="s">
        <v>1081</v>
      </c>
      <c r="IJ37" s="144" t="s">
        <v>1081</v>
      </c>
      <c r="IK37" s="225">
        <v>46.7</v>
      </c>
      <c r="IL37" s="154">
        <v>0.89100000000000001</v>
      </c>
      <c r="IM37" s="153">
        <v>93.2</v>
      </c>
      <c r="IN37" s="285">
        <v>8</v>
      </c>
      <c r="IO37" s="153">
        <v>1.7</v>
      </c>
      <c r="IP37" s="143">
        <v>91681797</v>
      </c>
      <c r="IQ37" s="286">
        <v>57.5</v>
      </c>
      <c r="IR37" s="286">
        <v>58</v>
      </c>
      <c r="IS37" s="245" t="s">
        <v>608</v>
      </c>
      <c r="IT37" s="245" t="s">
        <v>608</v>
      </c>
      <c r="IU37" s="286">
        <v>14.1</v>
      </c>
      <c r="IV37" s="144" t="s">
        <v>1081</v>
      </c>
      <c r="IW37" s="143">
        <v>3678</v>
      </c>
      <c r="IX37" s="144" t="s">
        <v>1081</v>
      </c>
      <c r="IY37" s="286">
        <v>28.7</v>
      </c>
      <c r="IZ37" s="276">
        <v>77656</v>
      </c>
      <c r="JA37" s="276">
        <v>1048</v>
      </c>
      <c r="JB37" s="276">
        <v>1287</v>
      </c>
      <c r="JC37" s="276">
        <v>6053</v>
      </c>
      <c r="JD37" s="276">
        <v>7766</v>
      </c>
      <c r="JE37" s="276">
        <v>7818</v>
      </c>
      <c r="JF37" s="276">
        <v>9162</v>
      </c>
      <c r="JG37" s="276">
        <v>9322</v>
      </c>
      <c r="JH37" s="276">
        <v>8854</v>
      </c>
      <c r="JI37" s="276">
        <v>7201</v>
      </c>
      <c r="JJ37" s="276">
        <v>6785</v>
      </c>
      <c r="JK37" s="276">
        <v>6709</v>
      </c>
      <c r="JL37" s="276">
        <v>3716</v>
      </c>
      <c r="JM37" s="276">
        <v>1713</v>
      </c>
      <c r="JN37" s="276">
        <v>885</v>
      </c>
      <c r="JO37" s="276">
        <v>366</v>
      </c>
      <c r="JP37" s="276">
        <v>197</v>
      </c>
      <c r="JQ37" s="276">
        <v>8484</v>
      </c>
      <c r="JR37" s="276">
        <v>9077</v>
      </c>
      <c r="JS37" s="276">
        <v>9946</v>
      </c>
      <c r="JT37" s="276">
        <v>12358</v>
      </c>
      <c r="JU37" s="276">
        <v>15665</v>
      </c>
      <c r="JV37" s="276">
        <v>14592</v>
      </c>
      <c r="JW37" s="276">
        <v>12801</v>
      </c>
      <c r="JX37" s="276">
        <v>10635</v>
      </c>
      <c r="JY37" s="276">
        <v>11482</v>
      </c>
      <c r="JZ37" s="276">
        <v>14644</v>
      </c>
      <c r="KA37" s="276">
        <v>12710</v>
      </c>
      <c r="KB37" s="276">
        <v>10181</v>
      </c>
      <c r="KC37" s="276">
        <v>8099</v>
      </c>
      <c r="KD37" s="276">
        <v>5544</v>
      </c>
      <c r="KE37" s="276">
        <v>5743</v>
      </c>
    </row>
    <row r="38" spans="1:291" ht="12">
      <c r="A38" s="3">
        <v>272078</v>
      </c>
      <c r="B38" s="2" t="s">
        <v>931</v>
      </c>
      <c r="C38" s="147">
        <v>105.29</v>
      </c>
      <c r="D38" s="144">
        <v>355240</v>
      </c>
      <c r="E38" s="146">
        <v>13.16</v>
      </c>
      <c r="F38" s="146">
        <v>59.74</v>
      </c>
      <c r="G38" s="146">
        <v>27.08</v>
      </c>
      <c r="H38" s="220">
        <v>17563</v>
      </c>
      <c r="I38" s="220">
        <v>36774</v>
      </c>
      <c r="J38" s="220">
        <v>57022</v>
      </c>
      <c r="K38" s="225">
        <v>42555</v>
      </c>
      <c r="L38" s="220">
        <v>157367</v>
      </c>
      <c r="M38" s="220">
        <v>2808</v>
      </c>
      <c r="N38" s="220">
        <v>11096</v>
      </c>
      <c r="O38" s="220">
        <v>11805</v>
      </c>
      <c r="P38" s="275">
        <v>353706</v>
      </c>
      <c r="Q38" s="220">
        <v>357359</v>
      </c>
      <c r="R38" s="220">
        <v>309233</v>
      </c>
      <c r="S38" s="225">
        <v>627034</v>
      </c>
      <c r="T38" s="225">
        <v>3043604</v>
      </c>
      <c r="U38" s="225">
        <v>947203</v>
      </c>
      <c r="V38" s="225">
        <v>1626265</v>
      </c>
      <c r="W38" s="225">
        <v>18</v>
      </c>
      <c r="X38" s="225">
        <v>40</v>
      </c>
      <c r="Y38" s="225">
        <v>13</v>
      </c>
      <c r="Z38" s="225" t="s">
        <v>608</v>
      </c>
      <c r="AA38" s="147">
        <v>1283</v>
      </c>
      <c r="AB38" s="230">
        <v>2115</v>
      </c>
      <c r="AC38" s="225">
        <v>1564</v>
      </c>
      <c r="AD38" s="225" t="s">
        <v>608</v>
      </c>
      <c r="AE38" s="225" t="s">
        <v>608</v>
      </c>
      <c r="AF38" s="225">
        <v>30</v>
      </c>
      <c r="AG38" s="225">
        <v>3589</v>
      </c>
      <c r="AH38" s="225">
        <v>41</v>
      </c>
      <c r="AI38" s="225">
        <v>18789</v>
      </c>
      <c r="AJ38" s="225">
        <v>1179</v>
      </c>
      <c r="AK38" s="225">
        <v>82</v>
      </c>
      <c r="AL38" s="225">
        <v>18</v>
      </c>
      <c r="AM38" s="225">
        <v>9087</v>
      </c>
      <c r="AN38" s="225">
        <v>638</v>
      </c>
      <c r="AO38" s="225">
        <v>7</v>
      </c>
      <c r="AP38" s="225">
        <v>226</v>
      </c>
      <c r="AQ38" s="225">
        <v>23</v>
      </c>
      <c r="AR38" s="225">
        <v>63</v>
      </c>
      <c r="AS38" s="227">
        <v>88.5</v>
      </c>
      <c r="AT38" s="227">
        <v>110.5</v>
      </c>
      <c r="AU38" s="227">
        <v>104.1</v>
      </c>
      <c r="AV38" s="225">
        <v>8</v>
      </c>
      <c r="AW38" s="225">
        <v>8</v>
      </c>
      <c r="AX38" s="225">
        <v>26</v>
      </c>
      <c r="AY38" s="225">
        <v>0</v>
      </c>
      <c r="AZ38" s="225">
        <v>0</v>
      </c>
      <c r="BA38" s="225">
        <v>0</v>
      </c>
      <c r="BB38" s="225">
        <v>0</v>
      </c>
      <c r="BC38" s="225">
        <v>3</v>
      </c>
      <c r="BD38" s="225">
        <v>14693</v>
      </c>
      <c r="BE38" s="225">
        <v>1</v>
      </c>
      <c r="BF38" s="225">
        <v>26058</v>
      </c>
      <c r="BG38" s="225">
        <v>3</v>
      </c>
      <c r="BH38" s="225">
        <v>33943</v>
      </c>
      <c r="BI38" s="225">
        <v>4</v>
      </c>
      <c r="BJ38" s="225">
        <v>4056</v>
      </c>
      <c r="BK38" s="227">
        <v>29.7</v>
      </c>
      <c r="BL38" s="225">
        <v>1</v>
      </c>
      <c r="BM38" s="225">
        <v>4</v>
      </c>
      <c r="BN38" s="225" t="s">
        <v>608</v>
      </c>
      <c r="BO38" s="225" t="s">
        <v>608</v>
      </c>
      <c r="BP38" s="144" t="s">
        <v>1081</v>
      </c>
      <c r="BQ38" s="230">
        <v>0.83</v>
      </c>
      <c r="BR38" s="227">
        <v>31.6</v>
      </c>
      <c r="BS38" s="230">
        <v>6.89</v>
      </c>
      <c r="BT38" s="227">
        <v>57.2</v>
      </c>
      <c r="BU38" s="225">
        <v>19</v>
      </c>
      <c r="BV38" s="225">
        <v>4423</v>
      </c>
      <c r="BW38" s="225">
        <v>277</v>
      </c>
      <c r="BX38" s="225">
        <v>1324</v>
      </c>
      <c r="BY38" s="225">
        <v>3061</v>
      </c>
      <c r="BZ38" s="225">
        <v>1033</v>
      </c>
      <c r="CA38" s="225">
        <v>222</v>
      </c>
      <c r="CB38" s="225">
        <v>510</v>
      </c>
      <c r="CC38" s="241">
        <v>1.37</v>
      </c>
      <c r="CD38" s="225" t="s">
        <v>608</v>
      </c>
      <c r="CE38" s="225">
        <v>2</v>
      </c>
      <c r="CF38" s="225">
        <v>9</v>
      </c>
      <c r="CG38" s="225">
        <v>5</v>
      </c>
      <c r="CH38" s="225">
        <v>2</v>
      </c>
      <c r="CI38" s="225">
        <v>100</v>
      </c>
      <c r="CJ38" s="225">
        <v>22</v>
      </c>
      <c r="CK38" s="225">
        <v>1443</v>
      </c>
      <c r="CL38" s="225">
        <v>7</v>
      </c>
      <c r="CM38" s="225">
        <v>662</v>
      </c>
      <c r="CN38" s="225">
        <v>24</v>
      </c>
      <c r="CO38" s="225">
        <v>340</v>
      </c>
      <c r="CP38" s="225">
        <v>11</v>
      </c>
      <c r="CQ38" s="225">
        <v>113</v>
      </c>
      <c r="CR38" s="225">
        <v>8</v>
      </c>
      <c r="CS38" s="225">
        <v>200</v>
      </c>
      <c r="CT38" s="225">
        <v>10441</v>
      </c>
      <c r="CU38" s="225">
        <v>690</v>
      </c>
      <c r="CV38" s="225">
        <v>1717</v>
      </c>
      <c r="CW38" s="225">
        <v>1028620.127</v>
      </c>
      <c r="CX38" s="225">
        <v>151397.53200000001</v>
      </c>
      <c r="CY38" s="225">
        <v>453588.42700000003</v>
      </c>
      <c r="CZ38" s="225">
        <v>96380</v>
      </c>
      <c r="DA38" s="225">
        <v>12</v>
      </c>
      <c r="DB38" s="225">
        <v>15480</v>
      </c>
      <c r="DC38" s="225">
        <v>1234</v>
      </c>
      <c r="DD38" s="225">
        <v>1216</v>
      </c>
      <c r="DE38" s="225">
        <v>75</v>
      </c>
      <c r="DF38" s="225">
        <v>1183</v>
      </c>
      <c r="DG38" s="225">
        <v>15146</v>
      </c>
      <c r="DH38" s="225">
        <v>12629</v>
      </c>
      <c r="DI38" s="225">
        <v>2855</v>
      </c>
      <c r="DJ38" s="225">
        <v>2698</v>
      </c>
      <c r="DK38" s="225">
        <v>279</v>
      </c>
      <c r="DL38" s="225">
        <v>234</v>
      </c>
      <c r="DM38" s="225">
        <v>3</v>
      </c>
      <c r="DN38" s="225">
        <v>1376</v>
      </c>
      <c r="DO38" s="225">
        <v>33</v>
      </c>
      <c r="DP38" s="225">
        <v>8871</v>
      </c>
      <c r="DQ38" s="225">
        <v>50</v>
      </c>
      <c r="DR38" s="225">
        <v>5876</v>
      </c>
      <c r="DS38" s="225">
        <v>6195</v>
      </c>
      <c r="DT38" s="225">
        <v>0</v>
      </c>
      <c r="DU38" s="225">
        <v>443</v>
      </c>
      <c r="DV38" s="225">
        <v>46</v>
      </c>
      <c r="DW38" s="225">
        <v>46</v>
      </c>
      <c r="DX38" s="272">
        <v>70.5</v>
      </c>
      <c r="DY38" s="225">
        <v>36</v>
      </c>
      <c r="DZ38" s="225">
        <v>87</v>
      </c>
      <c r="EA38" s="225">
        <v>1865</v>
      </c>
      <c r="EB38" s="225">
        <v>518</v>
      </c>
      <c r="EC38" s="225">
        <v>337</v>
      </c>
      <c r="ED38" s="225">
        <v>2253</v>
      </c>
      <c r="EE38" s="225">
        <v>2868</v>
      </c>
      <c r="EF38" s="227">
        <v>93.9</v>
      </c>
      <c r="EG38" s="227">
        <v>96</v>
      </c>
      <c r="EH38" s="225">
        <v>321</v>
      </c>
      <c r="EI38" s="227">
        <v>17.600000000000001</v>
      </c>
      <c r="EJ38" s="225">
        <v>92727</v>
      </c>
      <c r="EK38" s="227">
        <v>40.799999999999997</v>
      </c>
      <c r="EL38" s="225">
        <v>377590.76485813194</v>
      </c>
      <c r="EM38" s="230">
        <v>2.3398327180871537</v>
      </c>
      <c r="EN38" s="225">
        <v>158</v>
      </c>
      <c r="EO38" s="225">
        <v>4</v>
      </c>
      <c r="EP38" s="243">
        <v>4230</v>
      </c>
      <c r="EQ38" s="225">
        <v>103</v>
      </c>
      <c r="ER38" s="225">
        <v>619</v>
      </c>
      <c r="ES38" s="227">
        <v>100</v>
      </c>
      <c r="ET38" s="225">
        <v>119153</v>
      </c>
      <c r="EU38" s="225">
        <v>5575</v>
      </c>
      <c r="EV38" s="225">
        <v>0</v>
      </c>
      <c r="EW38" s="225">
        <v>101951</v>
      </c>
      <c r="EX38" s="225">
        <v>91106</v>
      </c>
      <c r="EY38" s="225">
        <v>4357</v>
      </c>
      <c r="EZ38" s="225">
        <v>6488</v>
      </c>
      <c r="FA38" s="225">
        <v>11627</v>
      </c>
      <c r="FB38" s="227">
        <v>13.108356482841389</v>
      </c>
      <c r="FC38" s="225">
        <v>219</v>
      </c>
      <c r="FD38" s="227">
        <v>5.0999999999999996</v>
      </c>
      <c r="FE38" s="225">
        <v>15702</v>
      </c>
      <c r="FF38" s="225">
        <v>0</v>
      </c>
      <c r="FG38" s="225">
        <v>1</v>
      </c>
      <c r="FH38" s="225">
        <v>19</v>
      </c>
      <c r="FI38" s="245">
        <v>7</v>
      </c>
      <c r="FJ38" s="245">
        <v>356</v>
      </c>
      <c r="FK38" s="230">
        <v>64.37</v>
      </c>
      <c r="FL38" s="227">
        <v>99.99</v>
      </c>
      <c r="FM38" s="227">
        <v>95.22</v>
      </c>
      <c r="FN38" s="227">
        <v>99.451999999999998</v>
      </c>
      <c r="FO38" s="227">
        <v>46.1</v>
      </c>
      <c r="FP38" s="225">
        <v>50</v>
      </c>
      <c r="FQ38" s="225">
        <v>9</v>
      </c>
      <c r="FR38" s="225">
        <v>55</v>
      </c>
      <c r="FS38" s="225">
        <v>1342</v>
      </c>
      <c r="FT38" s="225">
        <v>4</v>
      </c>
      <c r="FU38" s="225">
        <v>3484</v>
      </c>
      <c r="FV38" s="225">
        <v>3434</v>
      </c>
      <c r="FW38" s="225">
        <v>5</v>
      </c>
      <c r="FX38" s="225">
        <v>792775</v>
      </c>
      <c r="FY38" s="225">
        <v>294</v>
      </c>
      <c r="FZ38" s="225" t="s">
        <v>608</v>
      </c>
      <c r="GA38" s="225" t="s">
        <v>608</v>
      </c>
      <c r="GB38" s="225">
        <v>9680</v>
      </c>
      <c r="GC38" s="225">
        <v>14</v>
      </c>
      <c r="GD38" s="225">
        <v>1223</v>
      </c>
      <c r="GE38" s="225">
        <v>8443</v>
      </c>
      <c r="GF38" s="225">
        <v>104175</v>
      </c>
      <c r="GG38" s="225">
        <v>83</v>
      </c>
      <c r="GH38" s="225">
        <v>16948</v>
      </c>
      <c r="GI38" s="225">
        <v>87144</v>
      </c>
      <c r="GJ38" s="225">
        <v>235</v>
      </c>
      <c r="GK38" s="225">
        <v>2622</v>
      </c>
      <c r="GL38" s="225">
        <v>237814</v>
      </c>
      <c r="GM38" s="225">
        <v>1348</v>
      </c>
      <c r="GN38" s="225">
        <v>14310</v>
      </c>
      <c r="GO38" s="225">
        <v>278082</v>
      </c>
      <c r="GP38" s="225">
        <v>213</v>
      </c>
      <c r="GQ38" s="225">
        <v>10708</v>
      </c>
      <c r="GR38" s="224">
        <v>383785.57</v>
      </c>
      <c r="GS38" s="225">
        <v>206</v>
      </c>
      <c r="GT38" s="225">
        <v>6018</v>
      </c>
      <c r="GU38" s="225">
        <v>137517</v>
      </c>
      <c r="GV38" s="242">
        <v>6.63</v>
      </c>
      <c r="GW38" s="225">
        <v>41.4</v>
      </c>
      <c r="GX38" s="225">
        <v>1343</v>
      </c>
      <c r="GY38" s="225">
        <v>495</v>
      </c>
      <c r="GZ38" s="222">
        <v>6</v>
      </c>
      <c r="HA38" s="225">
        <v>0</v>
      </c>
      <c r="HB38" s="225">
        <v>884073</v>
      </c>
      <c r="HC38" s="225">
        <v>5474485</v>
      </c>
      <c r="HD38" s="225">
        <v>668154</v>
      </c>
      <c r="HE38" s="225">
        <v>787259</v>
      </c>
      <c r="HF38" s="225">
        <v>110037</v>
      </c>
      <c r="HG38" s="225">
        <v>5290</v>
      </c>
      <c r="HH38" s="225">
        <v>9630</v>
      </c>
      <c r="HI38" s="225">
        <v>114710</v>
      </c>
      <c r="HJ38" s="225">
        <v>54762</v>
      </c>
      <c r="HK38" s="220">
        <v>49353</v>
      </c>
      <c r="HL38" s="225" t="s">
        <v>608</v>
      </c>
      <c r="HM38" s="220">
        <v>19071459</v>
      </c>
      <c r="HN38" s="220" t="s">
        <v>608</v>
      </c>
      <c r="HO38" s="220">
        <v>161</v>
      </c>
      <c r="HP38" s="220" t="s">
        <v>608</v>
      </c>
      <c r="HQ38" s="220">
        <v>107</v>
      </c>
      <c r="HR38" s="220" t="s">
        <v>608</v>
      </c>
      <c r="HS38" s="220">
        <v>109369</v>
      </c>
      <c r="HT38" s="220">
        <v>0</v>
      </c>
      <c r="HU38" s="225">
        <v>0</v>
      </c>
      <c r="HV38" s="230">
        <v>33.200000000000003</v>
      </c>
      <c r="HW38" s="220">
        <v>344050</v>
      </c>
      <c r="HX38" s="247">
        <v>-9.98</v>
      </c>
      <c r="HY38" s="230">
        <v>5.6</v>
      </c>
      <c r="HZ38" s="230">
        <v>5.6</v>
      </c>
      <c r="IA38" s="225">
        <v>147.66</v>
      </c>
      <c r="IB38" s="225">
        <v>147.66</v>
      </c>
      <c r="IC38" s="225">
        <v>38301</v>
      </c>
      <c r="ID38" s="227">
        <v>79.099999999999994</v>
      </c>
      <c r="IE38" s="227">
        <v>54.5</v>
      </c>
      <c r="IF38" s="227">
        <v>57.5</v>
      </c>
      <c r="IG38" s="227">
        <v>68.7</v>
      </c>
      <c r="IH38" s="227">
        <v>30.6</v>
      </c>
      <c r="II38" s="144" t="s">
        <v>1081</v>
      </c>
      <c r="IJ38" s="144" t="s">
        <v>1081</v>
      </c>
      <c r="IK38" s="225">
        <v>64.3</v>
      </c>
      <c r="IL38" s="154">
        <v>0.77700000000000002</v>
      </c>
      <c r="IM38" s="153">
        <v>93.8</v>
      </c>
      <c r="IN38" s="285">
        <v>-0.2</v>
      </c>
      <c r="IO38" s="153">
        <v>0.6</v>
      </c>
      <c r="IP38" s="143">
        <v>50488273</v>
      </c>
      <c r="IQ38" s="286">
        <v>51.8</v>
      </c>
      <c r="IR38" s="286">
        <v>52.4</v>
      </c>
      <c r="IS38" s="245" t="s">
        <v>608</v>
      </c>
      <c r="IT38" s="245" t="s">
        <v>608</v>
      </c>
      <c r="IU38" s="286" t="s">
        <v>608</v>
      </c>
      <c r="IV38" s="144" t="s">
        <v>1081</v>
      </c>
      <c r="IW38" s="143">
        <v>2554</v>
      </c>
      <c r="IX38" s="144" t="s">
        <v>1081</v>
      </c>
      <c r="IY38" s="286">
        <v>29.3</v>
      </c>
      <c r="IZ38" s="276">
        <v>72516</v>
      </c>
      <c r="JA38" s="276">
        <v>844</v>
      </c>
      <c r="JB38" s="276">
        <v>1189</v>
      </c>
      <c r="JC38" s="276">
        <v>5796</v>
      </c>
      <c r="JD38" s="276">
        <v>7534</v>
      </c>
      <c r="JE38" s="276">
        <v>7521</v>
      </c>
      <c r="JF38" s="276">
        <v>8731</v>
      </c>
      <c r="JG38" s="276">
        <v>8165</v>
      </c>
      <c r="JH38" s="276">
        <v>7071</v>
      </c>
      <c r="JI38" s="276">
        <v>6135</v>
      </c>
      <c r="JJ38" s="276">
        <v>6304</v>
      </c>
      <c r="JK38" s="276">
        <v>5821</v>
      </c>
      <c r="JL38" s="276">
        <v>2763</v>
      </c>
      <c r="JM38" s="276">
        <v>1041</v>
      </c>
      <c r="JN38" s="276">
        <v>448</v>
      </c>
      <c r="JO38" s="276">
        <v>178</v>
      </c>
      <c r="JP38" s="276">
        <v>87</v>
      </c>
      <c r="JQ38" s="276">
        <v>7494</v>
      </c>
      <c r="JR38" s="276">
        <v>8444</v>
      </c>
      <c r="JS38" s="276">
        <v>9479</v>
      </c>
      <c r="JT38" s="276">
        <v>11479</v>
      </c>
      <c r="JU38" s="276">
        <v>14117</v>
      </c>
      <c r="JV38" s="276">
        <v>12247</v>
      </c>
      <c r="JW38" s="276">
        <v>10080</v>
      </c>
      <c r="JX38" s="276">
        <v>9251</v>
      </c>
      <c r="JY38" s="276">
        <v>11328</v>
      </c>
      <c r="JZ38" s="276">
        <v>15078</v>
      </c>
      <c r="KA38" s="276">
        <v>13537</v>
      </c>
      <c r="KB38" s="276">
        <v>10310</v>
      </c>
      <c r="KC38" s="276">
        <v>7908</v>
      </c>
      <c r="KD38" s="276">
        <v>5446</v>
      </c>
      <c r="KE38" s="276">
        <v>5611</v>
      </c>
    </row>
    <row r="39" spans="1:291" ht="12">
      <c r="A39" s="3">
        <v>272108</v>
      </c>
      <c r="B39" s="2" t="s">
        <v>932</v>
      </c>
      <c r="C39" s="147">
        <v>65.12</v>
      </c>
      <c r="D39" s="144">
        <v>406228</v>
      </c>
      <c r="E39" s="146">
        <v>13.555999999999999</v>
      </c>
      <c r="F39" s="146">
        <v>61.201000000000001</v>
      </c>
      <c r="G39" s="146">
        <v>25.242000000000001</v>
      </c>
      <c r="H39" s="220">
        <v>20136</v>
      </c>
      <c r="I39" s="220">
        <v>42784</v>
      </c>
      <c r="J39" s="220">
        <v>67723</v>
      </c>
      <c r="K39" s="225">
        <v>42637</v>
      </c>
      <c r="L39" s="220">
        <v>175698</v>
      </c>
      <c r="M39" s="220">
        <v>3966</v>
      </c>
      <c r="N39" s="220">
        <v>13113</v>
      </c>
      <c r="O39" s="220">
        <v>14082</v>
      </c>
      <c r="P39" s="275">
        <v>402984</v>
      </c>
      <c r="Q39" s="220">
        <v>407978</v>
      </c>
      <c r="R39" s="220">
        <v>358077</v>
      </c>
      <c r="S39" s="225">
        <v>837511</v>
      </c>
      <c r="T39" s="225">
        <v>3666276</v>
      </c>
      <c r="U39" s="225">
        <v>918284</v>
      </c>
      <c r="V39" s="225">
        <v>1267392</v>
      </c>
      <c r="W39" s="225">
        <v>19</v>
      </c>
      <c r="X39" s="225">
        <v>49</v>
      </c>
      <c r="Y39" s="225">
        <v>64</v>
      </c>
      <c r="Z39" s="225" t="s">
        <v>608</v>
      </c>
      <c r="AA39" s="147">
        <v>1381.09</v>
      </c>
      <c r="AB39" s="230">
        <v>3961.91</v>
      </c>
      <c r="AC39" s="225">
        <v>1448</v>
      </c>
      <c r="AD39" s="225" t="s">
        <v>608</v>
      </c>
      <c r="AE39" s="225" t="s">
        <v>608</v>
      </c>
      <c r="AF39" s="225">
        <v>22</v>
      </c>
      <c r="AG39" s="225">
        <v>4579</v>
      </c>
      <c r="AH39" s="225">
        <v>45</v>
      </c>
      <c r="AI39" s="225">
        <v>22108</v>
      </c>
      <c r="AJ39" s="225">
        <v>1292</v>
      </c>
      <c r="AK39" s="225">
        <v>52</v>
      </c>
      <c r="AL39" s="225">
        <v>19</v>
      </c>
      <c r="AM39" s="225">
        <v>11040</v>
      </c>
      <c r="AN39" s="225">
        <v>705</v>
      </c>
      <c r="AO39" s="225">
        <v>10</v>
      </c>
      <c r="AP39" s="225">
        <v>369</v>
      </c>
      <c r="AQ39" s="225">
        <v>19</v>
      </c>
      <c r="AR39" s="225">
        <v>65</v>
      </c>
      <c r="AS39" s="227">
        <v>100</v>
      </c>
      <c r="AT39" s="227">
        <v>79.3</v>
      </c>
      <c r="AU39" s="227">
        <v>94</v>
      </c>
      <c r="AV39" s="225">
        <v>17</v>
      </c>
      <c r="AW39" s="225">
        <v>21</v>
      </c>
      <c r="AX39" s="225">
        <v>16</v>
      </c>
      <c r="AY39" s="225">
        <v>2</v>
      </c>
      <c r="AZ39" s="225">
        <v>2</v>
      </c>
      <c r="BA39" s="225">
        <v>6</v>
      </c>
      <c r="BB39" s="225">
        <v>4</v>
      </c>
      <c r="BC39" s="225">
        <v>4</v>
      </c>
      <c r="BD39" s="225">
        <v>17904</v>
      </c>
      <c r="BE39" s="225">
        <v>1</v>
      </c>
      <c r="BF39" s="225">
        <v>25462</v>
      </c>
      <c r="BG39" s="225">
        <v>4</v>
      </c>
      <c r="BH39" s="225">
        <v>37178.22</v>
      </c>
      <c r="BI39" s="225">
        <v>2</v>
      </c>
      <c r="BJ39" s="225">
        <v>2792</v>
      </c>
      <c r="BK39" s="227">
        <v>37.799999999999997</v>
      </c>
      <c r="BL39" s="225">
        <v>0</v>
      </c>
      <c r="BM39" s="225">
        <v>6</v>
      </c>
      <c r="BN39" s="225">
        <v>0</v>
      </c>
      <c r="BO39" s="225">
        <v>18352</v>
      </c>
      <c r="BP39" s="144" t="s">
        <v>1081</v>
      </c>
      <c r="BQ39" s="230">
        <v>0.54</v>
      </c>
      <c r="BR39" s="227">
        <v>34.799999999999997</v>
      </c>
      <c r="BS39" s="230">
        <v>7.4</v>
      </c>
      <c r="BT39" s="227">
        <v>56.7</v>
      </c>
      <c r="BU39" s="225">
        <v>25</v>
      </c>
      <c r="BV39" s="225">
        <v>5608</v>
      </c>
      <c r="BW39" s="225">
        <v>276</v>
      </c>
      <c r="BX39" s="225">
        <v>1138</v>
      </c>
      <c r="BY39" s="225">
        <v>2322</v>
      </c>
      <c r="BZ39" s="225">
        <v>801</v>
      </c>
      <c r="CA39" s="225">
        <v>185</v>
      </c>
      <c r="CB39" s="225">
        <v>375</v>
      </c>
      <c r="CC39" s="241">
        <v>1.33</v>
      </c>
      <c r="CD39" s="225" t="s">
        <v>608</v>
      </c>
      <c r="CE39" s="225">
        <v>1</v>
      </c>
      <c r="CF39" s="225">
        <v>21</v>
      </c>
      <c r="CG39" s="225">
        <v>2</v>
      </c>
      <c r="CH39" s="225">
        <v>1</v>
      </c>
      <c r="CI39" s="225">
        <v>100</v>
      </c>
      <c r="CJ39" s="225">
        <v>20</v>
      </c>
      <c r="CK39" s="225">
        <v>1253</v>
      </c>
      <c r="CL39" s="225">
        <v>9</v>
      </c>
      <c r="CM39" s="225">
        <v>973</v>
      </c>
      <c r="CN39" s="225">
        <v>34</v>
      </c>
      <c r="CO39" s="225">
        <v>440</v>
      </c>
      <c r="CP39" s="225">
        <v>11</v>
      </c>
      <c r="CQ39" s="225">
        <v>44</v>
      </c>
      <c r="CR39" s="225">
        <v>5</v>
      </c>
      <c r="CS39" s="225">
        <v>110</v>
      </c>
      <c r="CT39" s="225">
        <v>12345</v>
      </c>
      <c r="CU39" s="225">
        <v>640</v>
      </c>
      <c r="CV39" s="225">
        <v>1925</v>
      </c>
      <c r="CW39" s="225">
        <v>1316546.3589999999</v>
      </c>
      <c r="CX39" s="225">
        <v>154941.51</v>
      </c>
      <c r="CY39" s="225">
        <v>543584.67599999998</v>
      </c>
      <c r="CZ39" s="225">
        <v>102567</v>
      </c>
      <c r="DA39" s="225">
        <v>13</v>
      </c>
      <c r="DB39" s="225">
        <v>18848</v>
      </c>
      <c r="DC39" s="225">
        <v>1885</v>
      </c>
      <c r="DD39" s="225">
        <v>1649</v>
      </c>
      <c r="DE39" s="225">
        <v>80</v>
      </c>
      <c r="DF39" s="225">
        <v>2620</v>
      </c>
      <c r="DG39" s="225">
        <v>13964</v>
      </c>
      <c r="DH39" s="225">
        <v>14551</v>
      </c>
      <c r="DI39" s="225">
        <v>2919</v>
      </c>
      <c r="DJ39" s="225">
        <v>2447</v>
      </c>
      <c r="DK39" s="225">
        <v>298</v>
      </c>
      <c r="DL39" s="225">
        <v>199</v>
      </c>
      <c r="DM39" s="225">
        <v>2</v>
      </c>
      <c r="DN39" s="225">
        <v>1660</v>
      </c>
      <c r="DO39" s="225">
        <v>52</v>
      </c>
      <c r="DP39" s="225">
        <v>10748</v>
      </c>
      <c r="DQ39" s="225">
        <v>61</v>
      </c>
      <c r="DR39" s="225">
        <v>8511</v>
      </c>
      <c r="DS39" s="225">
        <v>8683</v>
      </c>
      <c r="DT39" s="225">
        <v>36</v>
      </c>
      <c r="DU39" s="225">
        <v>1041</v>
      </c>
      <c r="DV39" s="225">
        <v>58</v>
      </c>
      <c r="DW39" s="225">
        <v>55</v>
      </c>
      <c r="DX39" s="227">
        <v>38.020000000000003</v>
      </c>
      <c r="DY39" s="225">
        <v>44</v>
      </c>
      <c r="DZ39" s="225">
        <v>137</v>
      </c>
      <c r="EA39" s="225">
        <v>1336</v>
      </c>
      <c r="EB39" s="225">
        <v>253</v>
      </c>
      <c r="EC39" s="225">
        <v>119</v>
      </c>
      <c r="ED39" s="225">
        <v>2292</v>
      </c>
      <c r="EE39" s="225">
        <v>3056</v>
      </c>
      <c r="EF39" s="227">
        <v>94</v>
      </c>
      <c r="EG39" s="227">
        <v>83.9</v>
      </c>
      <c r="EH39" s="225">
        <v>340</v>
      </c>
      <c r="EI39" s="227">
        <v>19.78</v>
      </c>
      <c r="EJ39" s="225">
        <v>104172</v>
      </c>
      <c r="EK39" s="227">
        <v>32.5</v>
      </c>
      <c r="EL39" s="225">
        <v>359879</v>
      </c>
      <c r="EM39" s="230">
        <v>4.95</v>
      </c>
      <c r="EN39" s="225">
        <v>332</v>
      </c>
      <c r="EO39" s="225">
        <v>9</v>
      </c>
      <c r="EP39" s="243">
        <v>1930</v>
      </c>
      <c r="EQ39" s="225">
        <v>134</v>
      </c>
      <c r="ER39" s="225">
        <v>1039</v>
      </c>
      <c r="ES39" s="227">
        <v>67</v>
      </c>
      <c r="ET39" s="225">
        <v>127532</v>
      </c>
      <c r="EU39" s="225">
        <v>743</v>
      </c>
      <c r="EV39" s="225">
        <v>2</v>
      </c>
      <c r="EW39" s="225">
        <v>108138</v>
      </c>
      <c r="EX39" s="225">
        <v>93247</v>
      </c>
      <c r="EY39" s="225">
        <v>8450</v>
      </c>
      <c r="EZ39" s="225">
        <v>6441</v>
      </c>
      <c r="FA39" s="225">
        <v>18650</v>
      </c>
      <c r="FB39" s="227">
        <v>21.9</v>
      </c>
      <c r="FC39" s="225">
        <v>471</v>
      </c>
      <c r="FD39" s="227">
        <v>5.3</v>
      </c>
      <c r="FE39" s="225">
        <v>15282</v>
      </c>
      <c r="FF39" s="225">
        <v>0</v>
      </c>
      <c r="FG39" s="225">
        <v>2</v>
      </c>
      <c r="FH39" s="225">
        <v>20</v>
      </c>
      <c r="FI39" s="245">
        <v>22</v>
      </c>
      <c r="FJ39" s="245">
        <v>1011</v>
      </c>
      <c r="FK39" s="230">
        <v>67.03</v>
      </c>
      <c r="FL39" s="227">
        <v>100</v>
      </c>
      <c r="FM39" s="227">
        <v>93.1</v>
      </c>
      <c r="FN39" s="227">
        <v>94.5</v>
      </c>
      <c r="FO39" s="227">
        <v>32.6</v>
      </c>
      <c r="FP39" s="225">
        <v>105</v>
      </c>
      <c r="FQ39" s="225">
        <v>11</v>
      </c>
      <c r="FR39" s="225">
        <v>43</v>
      </c>
      <c r="FS39" s="225">
        <v>1760</v>
      </c>
      <c r="FT39" s="225">
        <v>3</v>
      </c>
      <c r="FU39" s="225">
        <v>4115</v>
      </c>
      <c r="FV39" s="225">
        <v>3359</v>
      </c>
      <c r="FW39" s="225">
        <v>6</v>
      </c>
      <c r="FX39" s="225" t="s">
        <v>608</v>
      </c>
      <c r="FY39" s="225">
        <v>72</v>
      </c>
      <c r="FZ39" s="225" t="s">
        <v>608</v>
      </c>
      <c r="GA39" s="225" t="s">
        <v>608</v>
      </c>
      <c r="GB39" s="225">
        <v>10484</v>
      </c>
      <c r="GC39" s="225">
        <v>8</v>
      </c>
      <c r="GD39" s="225">
        <v>1405</v>
      </c>
      <c r="GE39" s="225">
        <v>9071</v>
      </c>
      <c r="GF39" s="225">
        <v>121368</v>
      </c>
      <c r="GG39" s="225">
        <v>28</v>
      </c>
      <c r="GH39" s="225">
        <v>24829</v>
      </c>
      <c r="GI39" s="225">
        <v>96511</v>
      </c>
      <c r="GJ39" s="225">
        <v>241</v>
      </c>
      <c r="GK39" s="225">
        <v>2234</v>
      </c>
      <c r="GL39" s="225">
        <v>162004</v>
      </c>
      <c r="GM39" s="225">
        <v>1471</v>
      </c>
      <c r="GN39" s="225">
        <v>13972</v>
      </c>
      <c r="GO39" s="225">
        <v>262768</v>
      </c>
      <c r="GP39" s="225">
        <v>297</v>
      </c>
      <c r="GQ39" s="225">
        <v>17070</v>
      </c>
      <c r="GR39" s="224">
        <v>736613.58</v>
      </c>
      <c r="GS39" s="225">
        <v>291</v>
      </c>
      <c r="GT39" s="225" t="s">
        <v>608</v>
      </c>
      <c r="GU39" s="225" t="s">
        <v>608</v>
      </c>
      <c r="GV39" s="242">
        <v>6.5229999999999997</v>
      </c>
      <c r="GW39" s="225">
        <v>38</v>
      </c>
      <c r="GX39" s="225">
        <v>1224</v>
      </c>
      <c r="GY39" s="225">
        <v>460</v>
      </c>
      <c r="GZ39" s="222">
        <v>7</v>
      </c>
      <c r="HA39" s="225">
        <v>0</v>
      </c>
      <c r="HB39" s="225">
        <v>735636</v>
      </c>
      <c r="HC39" s="225">
        <v>4814288</v>
      </c>
      <c r="HD39" s="225">
        <v>605506</v>
      </c>
      <c r="HE39" s="225">
        <v>712845</v>
      </c>
      <c r="HF39" s="225">
        <v>167628</v>
      </c>
      <c r="HG39" s="225">
        <v>640</v>
      </c>
      <c r="HH39" s="225">
        <v>640</v>
      </c>
      <c r="HI39" s="225">
        <v>106800</v>
      </c>
      <c r="HJ39" s="225">
        <v>65990</v>
      </c>
      <c r="HK39" s="220">
        <v>63282</v>
      </c>
      <c r="HL39" s="225">
        <v>36488260</v>
      </c>
      <c r="HM39" s="220">
        <v>0</v>
      </c>
      <c r="HN39" s="220">
        <v>183</v>
      </c>
      <c r="HO39" s="220">
        <v>0</v>
      </c>
      <c r="HP39" s="220">
        <v>101</v>
      </c>
      <c r="HQ39" s="220">
        <v>0</v>
      </c>
      <c r="HR39" s="220">
        <v>0</v>
      </c>
      <c r="HS39" s="220">
        <v>138776</v>
      </c>
      <c r="HT39" s="220">
        <v>1300</v>
      </c>
      <c r="HU39" s="225">
        <v>0</v>
      </c>
      <c r="HV39" s="230">
        <v>40.89</v>
      </c>
      <c r="HW39" s="220">
        <v>393370</v>
      </c>
      <c r="HX39" s="247" t="s">
        <v>608</v>
      </c>
      <c r="HY39" s="230">
        <v>3.56</v>
      </c>
      <c r="HZ39" s="230">
        <v>3.56</v>
      </c>
      <c r="IA39" s="225">
        <v>558</v>
      </c>
      <c r="IB39" s="225">
        <v>557</v>
      </c>
      <c r="IC39" s="225" t="s">
        <v>608</v>
      </c>
      <c r="ID39" s="227">
        <v>69.099999999999994</v>
      </c>
      <c r="IE39" s="227">
        <v>60.9</v>
      </c>
      <c r="IF39" s="227">
        <v>45.4</v>
      </c>
      <c r="IG39" s="227">
        <v>71.900000000000006</v>
      </c>
      <c r="IH39" s="227">
        <v>21.3</v>
      </c>
      <c r="II39" s="144" t="s">
        <v>1081</v>
      </c>
      <c r="IJ39" s="144" t="s">
        <v>1081</v>
      </c>
      <c r="IK39" s="225">
        <v>70.900000000000006</v>
      </c>
      <c r="IL39" s="154">
        <v>0.79200000000000004</v>
      </c>
      <c r="IM39" s="153">
        <v>87.2</v>
      </c>
      <c r="IN39" s="285">
        <v>0.8</v>
      </c>
      <c r="IO39" s="153">
        <v>2.4</v>
      </c>
      <c r="IP39" s="143">
        <v>96903574</v>
      </c>
      <c r="IQ39" s="286">
        <v>50.9</v>
      </c>
      <c r="IR39" s="286">
        <v>57.3</v>
      </c>
      <c r="IS39" s="245" t="s">
        <v>608</v>
      </c>
      <c r="IT39" s="245" t="s">
        <v>608</v>
      </c>
      <c r="IU39" s="286" t="s">
        <v>608</v>
      </c>
      <c r="IV39" s="144" t="s">
        <v>1081</v>
      </c>
      <c r="IW39" s="143">
        <v>2846</v>
      </c>
      <c r="IX39" s="144" t="s">
        <v>1081</v>
      </c>
      <c r="IY39" s="286">
        <v>34.299999999999997</v>
      </c>
      <c r="IZ39" s="276">
        <v>84259</v>
      </c>
      <c r="JA39" s="276">
        <v>1185</v>
      </c>
      <c r="JB39" s="276">
        <v>1563</v>
      </c>
      <c r="JC39" s="276">
        <v>6757</v>
      </c>
      <c r="JD39" s="276">
        <v>8044</v>
      </c>
      <c r="JE39" s="276">
        <v>7920</v>
      </c>
      <c r="JF39" s="276">
        <v>9572</v>
      </c>
      <c r="JG39" s="276">
        <v>9172</v>
      </c>
      <c r="JH39" s="276">
        <v>8484</v>
      </c>
      <c r="JI39" s="276">
        <v>7259</v>
      </c>
      <c r="JJ39" s="276">
        <v>7385</v>
      </c>
      <c r="JK39" s="276">
        <v>6595</v>
      </c>
      <c r="JL39" s="276">
        <v>2729</v>
      </c>
      <c r="JM39" s="276">
        <v>1042</v>
      </c>
      <c r="JN39" s="276">
        <v>443</v>
      </c>
      <c r="JO39" s="276">
        <v>189</v>
      </c>
      <c r="JP39" s="276">
        <v>89</v>
      </c>
      <c r="JQ39" s="276">
        <v>10061</v>
      </c>
      <c r="JR39" s="276">
        <v>10540</v>
      </c>
      <c r="JS39" s="276">
        <v>10326</v>
      </c>
      <c r="JT39" s="276">
        <v>12412</v>
      </c>
      <c r="JU39" s="276">
        <v>15783</v>
      </c>
      <c r="JV39" s="276">
        <v>14024</v>
      </c>
      <c r="JW39" s="276">
        <v>12271</v>
      </c>
      <c r="JX39" s="276">
        <v>11160</v>
      </c>
      <c r="JY39" s="276">
        <v>13653</v>
      </c>
      <c r="JZ39" s="276">
        <v>17798</v>
      </c>
      <c r="KA39" s="276">
        <v>14943</v>
      </c>
      <c r="KB39" s="276">
        <v>10999</v>
      </c>
      <c r="KC39" s="276">
        <v>8207</v>
      </c>
      <c r="KD39" s="276">
        <v>5721</v>
      </c>
      <c r="KE39" s="276">
        <v>6014</v>
      </c>
    </row>
    <row r="40" spans="1:291" ht="12">
      <c r="A40" s="3">
        <v>272124</v>
      </c>
      <c r="B40" s="2" t="s">
        <v>992</v>
      </c>
      <c r="C40" s="147" t="s">
        <v>616</v>
      </c>
      <c r="D40" s="147" t="s">
        <v>616</v>
      </c>
      <c r="E40" s="147" t="s">
        <v>616</v>
      </c>
      <c r="F40" s="147" t="s">
        <v>616</v>
      </c>
      <c r="G40" s="147" t="s">
        <v>616</v>
      </c>
      <c r="H40" s="147" t="s">
        <v>616</v>
      </c>
      <c r="I40" s="147" t="s">
        <v>616</v>
      </c>
      <c r="J40" s="147" t="s">
        <v>616</v>
      </c>
      <c r="K40" s="147" t="s">
        <v>616</v>
      </c>
      <c r="L40" s="147" t="s">
        <v>616</v>
      </c>
      <c r="M40" s="147" t="s">
        <v>616</v>
      </c>
      <c r="N40" s="147" t="s">
        <v>616</v>
      </c>
      <c r="O40" s="147" t="s">
        <v>616</v>
      </c>
      <c r="P40" s="147" t="s">
        <v>616</v>
      </c>
      <c r="Q40" s="147" t="s">
        <v>616</v>
      </c>
      <c r="R40" s="147" t="s">
        <v>616</v>
      </c>
      <c r="S40" s="147" t="s">
        <v>616</v>
      </c>
      <c r="T40" s="147" t="s">
        <v>616</v>
      </c>
      <c r="U40" s="147" t="s">
        <v>616</v>
      </c>
      <c r="V40" s="147" t="s">
        <v>616</v>
      </c>
      <c r="W40" s="147" t="s">
        <v>616</v>
      </c>
      <c r="X40" s="147" t="s">
        <v>616</v>
      </c>
      <c r="Y40" s="147" t="s">
        <v>616</v>
      </c>
      <c r="Z40" s="147" t="s">
        <v>616</v>
      </c>
      <c r="AA40" s="147" t="s">
        <v>616</v>
      </c>
      <c r="AB40" s="147" t="s">
        <v>616</v>
      </c>
      <c r="AC40" s="147" t="s">
        <v>616</v>
      </c>
      <c r="AD40" s="147" t="s">
        <v>616</v>
      </c>
      <c r="AE40" s="147" t="s">
        <v>616</v>
      </c>
      <c r="AF40" s="147" t="s">
        <v>616</v>
      </c>
      <c r="AG40" s="147" t="s">
        <v>616</v>
      </c>
      <c r="AH40" s="147" t="s">
        <v>616</v>
      </c>
      <c r="AI40" s="147" t="s">
        <v>616</v>
      </c>
      <c r="AJ40" s="147" t="s">
        <v>616</v>
      </c>
      <c r="AK40" s="147" t="s">
        <v>616</v>
      </c>
      <c r="AL40" s="147" t="s">
        <v>616</v>
      </c>
      <c r="AM40" s="147" t="s">
        <v>616</v>
      </c>
      <c r="AN40" s="147" t="s">
        <v>616</v>
      </c>
      <c r="AO40" s="147" t="s">
        <v>616</v>
      </c>
      <c r="AP40" s="147" t="s">
        <v>616</v>
      </c>
      <c r="AQ40" s="147" t="s">
        <v>616</v>
      </c>
      <c r="AR40" s="147" t="s">
        <v>616</v>
      </c>
      <c r="AS40" s="147" t="s">
        <v>616</v>
      </c>
      <c r="AT40" s="147" t="s">
        <v>616</v>
      </c>
      <c r="AU40" s="147" t="s">
        <v>616</v>
      </c>
      <c r="AV40" s="147" t="s">
        <v>616</v>
      </c>
      <c r="AW40" s="147" t="s">
        <v>616</v>
      </c>
      <c r="AX40" s="147" t="s">
        <v>616</v>
      </c>
      <c r="AY40" s="147" t="s">
        <v>616</v>
      </c>
      <c r="AZ40" s="147" t="s">
        <v>616</v>
      </c>
      <c r="BA40" s="147" t="s">
        <v>616</v>
      </c>
      <c r="BB40" s="147" t="s">
        <v>616</v>
      </c>
      <c r="BC40" s="147" t="s">
        <v>616</v>
      </c>
      <c r="BD40" s="147" t="s">
        <v>616</v>
      </c>
      <c r="BE40" s="147" t="s">
        <v>616</v>
      </c>
      <c r="BF40" s="147" t="s">
        <v>616</v>
      </c>
      <c r="BG40" s="147" t="s">
        <v>616</v>
      </c>
      <c r="BH40" s="147" t="s">
        <v>616</v>
      </c>
      <c r="BI40" s="147" t="s">
        <v>616</v>
      </c>
      <c r="BJ40" s="147" t="s">
        <v>616</v>
      </c>
      <c r="BK40" s="147" t="s">
        <v>616</v>
      </c>
      <c r="BL40" s="147" t="s">
        <v>616</v>
      </c>
      <c r="BM40" s="147" t="s">
        <v>616</v>
      </c>
      <c r="BN40" s="147" t="s">
        <v>616</v>
      </c>
      <c r="BO40" s="147" t="s">
        <v>616</v>
      </c>
      <c r="BP40" s="144" t="s">
        <v>1081</v>
      </c>
      <c r="BQ40" s="147" t="s">
        <v>616</v>
      </c>
      <c r="BR40" s="147" t="s">
        <v>616</v>
      </c>
      <c r="BS40" s="147" t="s">
        <v>616</v>
      </c>
      <c r="BT40" s="147" t="s">
        <v>616</v>
      </c>
      <c r="BU40" s="147" t="s">
        <v>616</v>
      </c>
      <c r="BV40" s="147" t="s">
        <v>616</v>
      </c>
      <c r="BW40" s="147" t="s">
        <v>616</v>
      </c>
      <c r="BX40" s="147" t="s">
        <v>616</v>
      </c>
      <c r="BY40" s="147" t="s">
        <v>616</v>
      </c>
      <c r="BZ40" s="147" t="s">
        <v>616</v>
      </c>
      <c r="CA40" s="147" t="s">
        <v>616</v>
      </c>
      <c r="CB40" s="147" t="s">
        <v>616</v>
      </c>
      <c r="CC40" s="147" t="s">
        <v>616</v>
      </c>
      <c r="CD40" s="147" t="s">
        <v>616</v>
      </c>
      <c r="CE40" s="147" t="s">
        <v>616</v>
      </c>
      <c r="CF40" s="147" t="s">
        <v>616</v>
      </c>
      <c r="CG40" s="147" t="s">
        <v>616</v>
      </c>
      <c r="CH40" s="147" t="s">
        <v>616</v>
      </c>
      <c r="CI40" s="147" t="s">
        <v>616</v>
      </c>
      <c r="CJ40" s="147" t="s">
        <v>616</v>
      </c>
      <c r="CK40" s="147" t="s">
        <v>616</v>
      </c>
      <c r="CL40" s="147" t="s">
        <v>616</v>
      </c>
      <c r="CM40" s="147" t="s">
        <v>616</v>
      </c>
      <c r="CN40" s="147" t="s">
        <v>616</v>
      </c>
      <c r="CO40" s="147" t="s">
        <v>616</v>
      </c>
      <c r="CP40" s="147" t="s">
        <v>616</v>
      </c>
      <c r="CQ40" s="147" t="s">
        <v>616</v>
      </c>
      <c r="CR40" s="147" t="s">
        <v>616</v>
      </c>
      <c r="CS40" s="147" t="s">
        <v>616</v>
      </c>
      <c r="CT40" s="147" t="s">
        <v>616</v>
      </c>
      <c r="CU40" s="147" t="s">
        <v>616</v>
      </c>
      <c r="CV40" s="147" t="s">
        <v>616</v>
      </c>
      <c r="CW40" s="147" t="s">
        <v>616</v>
      </c>
      <c r="CX40" s="147" t="s">
        <v>616</v>
      </c>
      <c r="CY40" s="147" t="s">
        <v>616</v>
      </c>
      <c r="CZ40" s="147" t="s">
        <v>616</v>
      </c>
      <c r="DA40" s="147" t="s">
        <v>616</v>
      </c>
      <c r="DB40" s="147" t="s">
        <v>616</v>
      </c>
      <c r="DC40" s="147" t="s">
        <v>616</v>
      </c>
      <c r="DD40" s="147" t="s">
        <v>616</v>
      </c>
      <c r="DE40" s="147" t="s">
        <v>616</v>
      </c>
      <c r="DF40" s="147" t="s">
        <v>616</v>
      </c>
      <c r="DG40" s="147" t="s">
        <v>616</v>
      </c>
      <c r="DH40" s="147" t="s">
        <v>616</v>
      </c>
      <c r="DI40" s="147" t="s">
        <v>616</v>
      </c>
      <c r="DJ40" s="147" t="s">
        <v>616</v>
      </c>
      <c r="DK40" s="147" t="s">
        <v>616</v>
      </c>
      <c r="DL40" s="147" t="s">
        <v>616</v>
      </c>
      <c r="DM40" s="147" t="s">
        <v>616</v>
      </c>
      <c r="DN40" s="147" t="s">
        <v>616</v>
      </c>
      <c r="DO40" s="147" t="s">
        <v>616</v>
      </c>
      <c r="DP40" s="147" t="s">
        <v>616</v>
      </c>
      <c r="DQ40" s="147" t="s">
        <v>616</v>
      </c>
      <c r="DR40" s="147" t="s">
        <v>616</v>
      </c>
      <c r="DS40" s="147" t="s">
        <v>616</v>
      </c>
      <c r="DT40" s="147" t="s">
        <v>616</v>
      </c>
      <c r="DU40" s="147" t="s">
        <v>616</v>
      </c>
      <c r="DV40" s="147" t="s">
        <v>616</v>
      </c>
      <c r="DW40" s="147" t="s">
        <v>616</v>
      </c>
      <c r="DX40" s="147" t="s">
        <v>616</v>
      </c>
      <c r="DY40" s="147" t="s">
        <v>616</v>
      </c>
      <c r="DZ40" s="147" t="s">
        <v>616</v>
      </c>
      <c r="EA40" s="147" t="s">
        <v>616</v>
      </c>
      <c r="EB40" s="147" t="s">
        <v>616</v>
      </c>
      <c r="EC40" s="147" t="s">
        <v>616</v>
      </c>
      <c r="ED40" s="147" t="s">
        <v>616</v>
      </c>
      <c r="EE40" s="147" t="s">
        <v>616</v>
      </c>
      <c r="EF40" s="147" t="s">
        <v>616</v>
      </c>
      <c r="EG40" s="147" t="s">
        <v>616</v>
      </c>
      <c r="EH40" s="147" t="s">
        <v>616</v>
      </c>
      <c r="EI40" s="147" t="s">
        <v>616</v>
      </c>
      <c r="EJ40" s="147" t="s">
        <v>616</v>
      </c>
      <c r="EK40" s="147" t="s">
        <v>616</v>
      </c>
      <c r="EL40" s="147" t="s">
        <v>616</v>
      </c>
      <c r="EM40" s="147" t="s">
        <v>616</v>
      </c>
      <c r="EN40" s="147" t="s">
        <v>616</v>
      </c>
      <c r="EO40" s="147" t="s">
        <v>616</v>
      </c>
      <c r="EP40" s="147" t="s">
        <v>616</v>
      </c>
      <c r="EQ40" s="147" t="s">
        <v>616</v>
      </c>
      <c r="ER40" s="147" t="s">
        <v>616</v>
      </c>
      <c r="ES40" s="147" t="s">
        <v>616</v>
      </c>
      <c r="ET40" s="147" t="s">
        <v>616</v>
      </c>
      <c r="EU40" s="147" t="s">
        <v>616</v>
      </c>
      <c r="EV40" s="147" t="s">
        <v>616</v>
      </c>
      <c r="EW40" s="147" t="s">
        <v>616</v>
      </c>
      <c r="EX40" s="147" t="s">
        <v>616</v>
      </c>
      <c r="EY40" s="147" t="s">
        <v>616</v>
      </c>
      <c r="EZ40" s="147" t="s">
        <v>616</v>
      </c>
      <c r="FA40" s="147" t="s">
        <v>616</v>
      </c>
      <c r="FB40" s="147" t="s">
        <v>616</v>
      </c>
      <c r="FC40" s="147" t="s">
        <v>616</v>
      </c>
      <c r="FD40" s="147" t="s">
        <v>616</v>
      </c>
      <c r="FE40" s="147" t="s">
        <v>616</v>
      </c>
      <c r="FF40" s="147" t="s">
        <v>616</v>
      </c>
      <c r="FG40" s="147" t="s">
        <v>616</v>
      </c>
      <c r="FH40" s="147" t="s">
        <v>616</v>
      </c>
      <c r="FI40" s="147" t="s">
        <v>616</v>
      </c>
      <c r="FJ40" s="147" t="s">
        <v>616</v>
      </c>
      <c r="FK40" s="147" t="s">
        <v>616</v>
      </c>
      <c r="FL40" s="147" t="s">
        <v>616</v>
      </c>
      <c r="FM40" s="147" t="s">
        <v>616</v>
      </c>
      <c r="FN40" s="147" t="s">
        <v>616</v>
      </c>
      <c r="FO40" s="147" t="s">
        <v>616</v>
      </c>
      <c r="FP40" s="147" t="s">
        <v>616</v>
      </c>
      <c r="FQ40" s="147" t="s">
        <v>616</v>
      </c>
      <c r="FR40" s="147" t="s">
        <v>616</v>
      </c>
      <c r="FS40" s="147" t="s">
        <v>616</v>
      </c>
      <c r="FT40" s="147" t="s">
        <v>616</v>
      </c>
      <c r="FU40" s="147" t="s">
        <v>616</v>
      </c>
      <c r="FV40" s="147" t="s">
        <v>616</v>
      </c>
      <c r="FW40" s="147" t="s">
        <v>616</v>
      </c>
      <c r="FX40" s="147" t="s">
        <v>616</v>
      </c>
      <c r="FY40" s="147" t="s">
        <v>616</v>
      </c>
      <c r="FZ40" s="147" t="s">
        <v>616</v>
      </c>
      <c r="GA40" s="147" t="s">
        <v>616</v>
      </c>
      <c r="GB40" s="147" t="s">
        <v>616</v>
      </c>
      <c r="GC40" s="147" t="s">
        <v>616</v>
      </c>
      <c r="GD40" s="147" t="s">
        <v>616</v>
      </c>
      <c r="GE40" s="147" t="s">
        <v>616</v>
      </c>
      <c r="GF40" s="147" t="s">
        <v>616</v>
      </c>
      <c r="GG40" s="147" t="s">
        <v>616</v>
      </c>
      <c r="GH40" s="147" t="s">
        <v>616</v>
      </c>
      <c r="GI40" s="147" t="s">
        <v>616</v>
      </c>
      <c r="GJ40" s="147" t="s">
        <v>616</v>
      </c>
      <c r="GK40" s="147" t="s">
        <v>616</v>
      </c>
      <c r="GL40" s="147" t="s">
        <v>616</v>
      </c>
      <c r="GM40" s="147" t="s">
        <v>616</v>
      </c>
      <c r="GN40" s="147" t="s">
        <v>616</v>
      </c>
      <c r="GO40" s="147" t="s">
        <v>616</v>
      </c>
      <c r="GP40" s="147" t="s">
        <v>616</v>
      </c>
      <c r="GQ40" s="147" t="s">
        <v>616</v>
      </c>
      <c r="GR40" s="147" t="s">
        <v>616</v>
      </c>
      <c r="GS40" s="147" t="s">
        <v>616</v>
      </c>
      <c r="GT40" s="147" t="s">
        <v>616</v>
      </c>
      <c r="GU40" s="147" t="s">
        <v>616</v>
      </c>
      <c r="GV40" s="147" t="s">
        <v>616</v>
      </c>
      <c r="GW40" s="147" t="s">
        <v>616</v>
      </c>
      <c r="GX40" s="147" t="s">
        <v>616</v>
      </c>
      <c r="GY40" s="147" t="s">
        <v>616</v>
      </c>
      <c r="GZ40" s="147" t="s">
        <v>616</v>
      </c>
      <c r="HA40" s="147" t="s">
        <v>616</v>
      </c>
      <c r="HB40" s="147" t="s">
        <v>616</v>
      </c>
      <c r="HC40" s="147" t="s">
        <v>616</v>
      </c>
      <c r="HD40" s="147" t="s">
        <v>616</v>
      </c>
      <c r="HE40" s="147" t="s">
        <v>616</v>
      </c>
      <c r="HF40" s="147" t="s">
        <v>616</v>
      </c>
      <c r="HG40" s="147" t="s">
        <v>616</v>
      </c>
      <c r="HH40" s="147" t="s">
        <v>616</v>
      </c>
      <c r="HI40" s="147" t="s">
        <v>616</v>
      </c>
      <c r="HJ40" s="147" t="s">
        <v>616</v>
      </c>
      <c r="HK40" s="147" t="s">
        <v>616</v>
      </c>
      <c r="HL40" s="147" t="s">
        <v>616</v>
      </c>
      <c r="HM40" s="147" t="s">
        <v>616</v>
      </c>
      <c r="HN40" s="147" t="s">
        <v>616</v>
      </c>
      <c r="HO40" s="147" t="s">
        <v>616</v>
      </c>
      <c r="HP40" s="147" t="s">
        <v>616</v>
      </c>
      <c r="HQ40" s="147" t="s">
        <v>616</v>
      </c>
      <c r="HR40" s="147" t="s">
        <v>616</v>
      </c>
      <c r="HS40" s="147" t="s">
        <v>616</v>
      </c>
      <c r="HT40" s="147" t="s">
        <v>616</v>
      </c>
      <c r="HU40" s="147" t="s">
        <v>616</v>
      </c>
      <c r="HV40" s="147" t="s">
        <v>616</v>
      </c>
      <c r="HW40" s="147" t="s">
        <v>616</v>
      </c>
      <c r="HX40" s="147" t="s">
        <v>616</v>
      </c>
      <c r="HY40" s="147" t="s">
        <v>616</v>
      </c>
      <c r="HZ40" s="147" t="s">
        <v>616</v>
      </c>
      <c r="IA40" s="147" t="s">
        <v>616</v>
      </c>
      <c r="IB40" s="147" t="s">
        <v>616</v>
      </c>
      <c r="IC40" s="147" t="s">
        <v>616</v>
      </c>
      <c r="ID40" s="147" t="s">
        <v>616</v>
      </c>
      <c r="IE40" s="147" t="s">
        <v>616</v>
      </c>
      <c r="IF40" s="147" t="s">
        <v>616</v>
      </c>
      <c r="IG40" s="147" t="s">
        <v>616</v>
      </c>
      <c r="IH40" s="147" t="s">
        <v>616</v>
      </c>
      <c r="II40" s="144" t="s">
        <v>1081</v>
      </c>
      <c r="IJ40" s="144" t="s">
        <v>1081</v>
      </c>
      <c r="IK40" s="147" t="s">
        <v>616</v>
      </c>
      <c r="IL40" s="147" t="s">
        <v>616</v>
      </c>
      <c r="IM40" s="147" t="s">
        <v>616</v>
      </c>
      <c r="IN40" s="147" t="s">
        <v>616</v>
      </c>
      <c r="IO40" s="147" t="s">
        <v>616</v>
      </c>
      <c r="IP40" s="147" t="s">
        <v>616</v>
      </c>
      <c r="IQ40" s="147" t="s">
        <v>616</v>
      </c>
      <c r="IR40" s="147" t="s">
        <v>616</v>
      </c>
      <c r="IS40" s="147" t="s">
        <v>616</v>
      </c>
      <c r="IT40" s="147" t="s">
        <v>616</v>
      </c>
      <c r="IU40" s="147" t="s">
        <v>616</v>
      </c>
      <c r="IV40" s="144" t="s">
        <v>1081</v>
      </c>
      <c r="IW40" s="147" t="s">
        <v>616</v>
      </c>
      <c r="IX40" s="144" t="s">
        <v>1081</v>
      </c>
      <c r="IY40" s="147" t="s">
        <v>616</v>
      </c>
      <c r="IZ40" s="147" t="s">
        <v>616</v>
      </c>
      <c r="JA40" s="147" t="s">
        <v>616</v>
      </c>
      <c r="JB40" s="147" t="s">
        <v>616</v>
      </c>
      <c r="JC40" s="147" t="s">
        <v>616</v>
      </c>
      <c r="JD40" s="147" t="s">
        <v>616</v>
      </c>
      <c r="JE40" s="147" t="s">
        <v>616</v>
      </c>
      <c r="JF40" s="147" t="s">
        <v>616</v>
      </c>
      <c r="JG40" s="147" t="s">
        <v>616</v>
      </c>
      <c r="JH40" s="147" t="s">
        <v>616</v>
      </c>
      <c r="JI40" s="147" t="s">
        <v>616</v>
      </c>
      <c r="JJ40" s="147" t="s">
        <v>616</v>
      </c>
      <c r="JK40" s="147" t="s">
        <v>616</v>
      </c>
      <c r="JL40" s="147" t="s">
        <v>616</v>
      </c>
      <c r="JM40" s="147" t="s">
        <v>616</v>
      </c>
      <c r="JN40" s="147" t="s">
        <v>616</v>
      </c>
      <c r="JO40" s="147" t="s">
        <v>616</v>
      </c>
      <c r="JP40" s="147" t="s">
        <v>616</v>
      </c>
      <c r="JQ40" s="147" t="s">
        <v>616</v>
      </c>
      <c r="JR40" s="147" t="s">
        <v>616</v>
      </c>
      <c r="JS40" s="147" t="s">
        <v>616</v>
      </c>
      <c r="JT40" s="147" t="s">
        <v>616</v>
      </c>
      <c r="JU40" s="147" t="s">
        <v>616</v>
      </c>
      <c r="JV40" s="147" t="s">
        <v>616</v>
      </c>
      <c r="JW40" s="147" t="s">
        <v>616</v>
      </c>
      <c r="JX40" s="147" t="s">
        <v>616</v>
      </c>
      <c r="JY40" s="147" t="s">
        <v>616</v>
      </c>
      <c r="JZ40" s="147" t="s">
        <v>616</v>
      </c>
      <c r="KA40" s="147" t="s">
        <v>616</v>
      </c>
      <c r="KB40" s="147" t="s">
        <v>616</v>
      </c>
      <c r="KC40" s="147" t="s">
        <v>616</v>
      </c>
      <c r="KD40" s="147" t="s">
        <v>616</v>
      </c>
      <c r="KE40" s="147" t="s">
        <v>616</v>
      </c>
    </row>
    <row r="41" spans="1:291" ht="12">
      <c r="A41" s="3">
        <v>272159</v>
      </c>
      <c r="B41" s="639" t="s">
        <v>991</v>
      </c>
      <c r="C41" s="147" t="s">
        <v>1080</v>
      </c>
      <c r="D41" s="147" t="s">
        <v>1080</v>
      </c>
      <c r="E41" s="147" t="s">
        <v>1080</v>
      </c>
      <c r="F41" s="147" t="s">
        <v>1080</v>
      </c>
      <c r="G41" s="147" t="s">
        <v>1080</v>
      </c>
      <c r="H41" s="147" t="s">
        <v>1080</v>
      </c>
      <c r="I41" s="147" t="s">
        <v>1080</v>
      </c>
      <c r="J41" s="147" t="s">
        <v>1080</v>
      </c>
      <c r="K41" s="147" t="s">
        <v>1080</v>
      </c>
      <c r="L41" s="147" t="s">
        <v>1080</v>
      </c>
      <c r="M41" s="147" t="s">
        <v>1080</v>
      </c>
      <c r="N41" s="147" t="s">
        <v>1080</v>
      </c>
      <c r="O41" s="147" t="s">
        <v>1080</v>
      </c>
      <c r="P41" s="147" t="s">
        <v>1080</v>
      </c>
      <c r="Q41" s="147" t="s">
        <v>1080</v>
      </c>
      <c r="R41" s="147" t="s">
        <v>1080</v>
      </c>
      <c r="S41" s="147" t="s">
        <v>1080</v>
      </c>
      <c r="T41" s="147" t="s">
        <v>1080</v>
      </c>
      <c r="U41" s="147" t="s">
        <v>1080</v>
      </c>
      <c r="V41" s="147" t="s">
        <v>1080</v>
      </c>
      <c r="W41" s="147" t="s">
        <v>1080</v>
      </c>
      <c r="X41" s="147" t="s">
        <v>1080</v>
      </c>
      <c r="Y41" s="147" t="s">
        <v>1080</v>
      </c>
      <c r="Z41" s="147" t="s">
        <v>1080</v>
      </c>
      <c r="AA41" s="147" t="s">
        <v>1080</v>
      </c>
      <c r="AB41" s="147" t="s">
        <v>1080</v>
      </c>
      <c r="AC41" s="147" t="s">
        <v>1080</v>
      </c>
      <c r="AD41" s="147" t="s">
        <v>1080</v>
      </c>
      <c r="AE41" s="147" t="s">
        <v>1080</v>
      </c>
      <c r="AF41" s="147" t="s">
        <v>1080</v>
      </c>
      <c r="AG41" s="147" t="s">
        <v>1080</v>
      </c>
      <c r="AH41" s="147" t="s">
        <v>1080</v>
      </c>
      <c r="AI41" s="147" t="s">
        <v>1080</v>
      </c>
      <c r="AJ41" s="147" t="s">
        <v>1080</v>
      </c>
      <c r="AK41" s="147" t="s">
        <v>1080</v>
      </c>
      <c r="AL41" s="147" t="s">
        <v>1080</v>
      </c>
      <c r="AM41" s="147" t="s">
        <v>1080</v>
      </c>
      <c r="AN41" s="147" t="s">
        <v>1080</v>
      </c>
      <c r="AO41" s="147" t="s">
        <v>1080</v>
      </c>
      <c r="AP41" s="147" t="s">
        <v>1080</v>
      </c>
      <c r="AQ41" s="147" t="s">
        <v>1080</v>
      </c>
      <c r="AR41" s="147" t="s">
        <v>1080</v>
      </c>
      <c r="AS41" s="147" t="s">
        <v>1080</v>
      </c>
      <c r="AT41" s="147" t="s">
        <v>1080</v>
      </c>
      <c r="AU41" s="147" t="s">
        <v>1080</v>
      </c>
      <c r="AV41" s="147" t="s">
        <v>1080</v>
      </c>
      <c r="AW41" s="147" t="s">
        <v>1080</v>
      </c>
      <c r="AX41" s="147" t="s">
        <v>1080</v>
      </c>
      <c r="AY41" s="147" t="s">
        <v>1080</v>
      </c>
      <c r="AZ41" s="147" t="s">
        <v>1080</v>
      </c>
      <c r="BA41" s="147" t="s">
        <v>1080</v>
      </c>
      <c r="BB41" s="147" t="s">
        <v>1080</v>
      </c>
      <c r="BC41" s="147" t="s">
        <v>1080</v>
      </c>
      <c r="BD41" s="147" t="s">
        <v>1080</v>
      </c>
      <c r="BE41" s="147" t="s">
        <v>1080</v>
      </c>
      <c r="BF41" s="147" t="s">
        <v>1080</v>
      </c>
      <c r="BG41" s="147" t="s">
        <v>1080</v>
      </c>
      <c r="BH41" s="147" t="s">
        <v>1080</v>
      </c>
      <c r="BI41" s="147" t="s">
        <v>1080</v>
      </c>
      <c r="BJ41" s="147" t="s">
        <v>1080</v>
      </c>
      <c r="BK41" s="147" t="s">
        <v>1080</v>
      </c>
      <c r="BL41" s="147" t="s">
        <v>1080</v>
      </c>
      <c r="BM41" s="147" t="s">
        <v>1080</v>
      </c>
      <c r="BN41" s="147" t="s">
        <v>1080</v>
      </c>
      <c r="BO41" s="147" t="s">
        <v>1080</v>
      </c>
      <c r="BP41" s="144" t="s">
        <v>1081</v>
      </c>
      <c r="BQ41" s="147" t="s">
        <v>1080</v>
      </c>
      <c r="BR41" s="147" t="s">
        <v>1080</v>
      </c>
      <c r="BS41" s="147" t="s">
        <v>1080</v>
      </c>
      <c r="BT41" s="147" t="s">
        <v>1080</v>
      </c>
      <c r="BU41" s="147" t="s">
        <v>1080</v>
      </c>
      <c r="BV41" s="147" t="s">
        <v>1080</v>
      </c>
      <c r="BW41" s="147" t="s">
        <v>1080</v>
      </c>
      <c r="BX41" s="147" t="s">
        <v>1080</v>
      </c>
      <c r="BY41" s="147" t="s">
        <v>1080</v>
      </c>
      <c r="BZ41" s="147" t="s">
        <v>1080</v>
      </c>
      <c r="CA41" s="147" t="s">
        <v>1080</v>
      </c>
      <c r="CB41" s="147" t="s">
        <v>1080</v>
      </c>
      <c r="CC41" s="147" t="s">
        <v>1080</v>
      </c>
      <c r="CD41" s="147" t="s">
        <v>1080</v>
      </c>
      <c r="CE41" s="147" t="s">
        <v>1080</v>
      </c>
      <c r="CF41" s="147" t="s">
        <v>1080</v>
      </c>
      <c r="CG41" s="147" t="s">
        <v>1080</v>
      </c>
      <c r="CH41" s="147" t="s">
        <v>1080</v>
      </c>
      <c r="CI41" s="147" t="s">
        <v>1080</v>
      </c>
      <c r="CJ41" s="147" t="s">
        <v>1080</v>
      </c>
      <c r="CK41" s="147" t="s">
        <v>1080</v>
      </c>
      <c r="CL41" s="147" t="s">
        <v>1080</v>
      </c>
      <c r="CM41" s="147" t="s">
        <v>1080</v>
      </c>
      <c r="CN41" s="147" t="s">
        <v>1080</v>
      </c>
      <c r="CO41" s="147" t="s">
        <v>1080</v>
      </c>
      <c r="CP41" s="147" t="s">
        <v>1080</v>
      </c>
      <c r="CQ41" s="147" t="s">
        <v>1080</v>
      </c>
      <c r="CR41" s="147" t="s">
        <v>1080</v>
      </c>
      <c r="CS41" s="147" t="s">
        <v>1080</v>
      </c>
      <c r="CT41" s="147" t="s">
        <v>1080</v>
      </c>
      <c r="CU41" s="147" t="s">
        <v>1080</v>
      </c>
      <c r="CV41" s="147" t="s">
        <v>1080</v>
      </c>
      <c r="CW41" s="147" t="s">
        <v>1080</v>
      </c>
      <c r="CX41" s="147" t="s">
        <v>1080</v>
      </c>
      <c r="CY41" s="147" t="s">
        <v>1080</v>
      </c>
      <c r="CZ41" s="147" t="s">
        <v>1080</v>
      </c>
      <c r="DA41" s="147" t="s">
        <v>1080</v>
      </c>
      <c r="DB41" s="147" t="s">
        <v>1080</v>
      </c>
      <c r="DC41" s="147" t="s">
        <v>1080</v>
      </c>
      <c r="DD41" s="147" t="s">
        <v>1080</v>
      </c>
      <c r="DE41" s="147" t="s">
        <v>1080</v>
      </c>
      <c r="DF41" s="147" t="s">
        <v>1080</v>
      </c>
      <c r="DG41" s="147" t="s">
        <v>1080</v>
      </c>
      <c r="DH41" s="147" t="s">
        <v>1080</v>
      </c>
      <c r="DI41" s="147" t="s">
        <v>1080</v>
      </c>
      <c r="DJ41" s="147" t="s">
        <v>1080</v>
      </c>
      <c r="DK41" s="147" t="s">
        <v>1080</v>
      </c>
      <c r="DL41" s="147" t="s">
        <v>1080</v>
      </c>
      <c r="DM41" s="147" t="s">
        <v>1080</v>
      </c>
      <c r="DN41" s="147" t="s">
        <v>1080</v>
      </c>
      <c r="DO41" s="147" t="s">
        <v>1080</v>
      </c>
      <c r="DP41" s="147" t="s">
        <v>1080</v>
      </c>
      <c r="DQ41" s="147" t="s">
        <v>1080</v>
      </c>
      <c r="DR41" s="147" t="s">
        <v>1080</v>
      </c>
      <c r="DS41" s="147" t="s">
        <v>1080</v>
      </c>
      <c r="DT41" s="147" t="s">
        <v>1080</v>
      </c>
      <c r="DU41" s="147" t="s">
        <v>1080</v>
      </c>
      <c r="DV41" s="147" t="s">
        <v>1080</v>
      </c>
      <c r="DW41" s="147" t="s">
        <v>1080</v>
      </c>
      <c r="DX41" s="147" t="s">
        <v>1080</v>
      </c>
      <c r="DY41" s="147" t="s">
        <v>1080</v>
      </c>
      <c r="DZ41" s="147" t="s">
        <v>1080</v>
      </c>
      <c r="EA41" s="147" t="s">
        <v>1080</v>
      </c>
      <c r="EB41" s="147" t="s">
        <v>1080</v>
      </c>
      <c r="EC41" s="147" t="s">
        <v>1080</v>
      </c>
      <c r="ED41" s="147" t="s">
        <v>1080</v>
      </c>
      <c r="EE41" s="147" t="s">
        <v>1080</v>
      </c>
      <c r="EF41" s="147" t="s">
        <v>1080</v>
      </c>
      <c r="EG41" s="147" t="s">
        <v>1080</v>
      </c>
      <c r="EH41" s="147" t="s">
        <v>1080</v>
      </c>
      <c r="EI41" s="147" t="s">
        <v>1080</v>
      </c>
      <c r="EJ41" s="147" t="s">
        <v>1080</v>
      </c>
      <c r="EK41" s="147" t="s">
        <v>1080</v>
      </c>
      <c r="EL41" s="147" t="s">
        <v>1080</v>
      </c>
      <c r="EM41" s="147" t="s">
        <v>1080</v>
      </c>
      <c r="EN41" s="147" t="s">
        <v>1080</v>
      </c>
      <c r="EO41" s="147" t="s">
        <v>1080</v>
      </c>
      <c r="EP41" s="147" t="s">
        <v>1080</v>
      </c>
      <c r="EQ41" s="147" t="s">
        <v>1080</v>
      </c>
      <c r="ER41" s="147" t="s">
        <v>1080</v>
      </c>
      <c r="ES41" s="147" t="s">
        <v>1080</v>
      </c>
      <c r="ET41" s="147" t="s">
        <v>1080</v>
      </c>
      <c r="EU41" s="147" t="s">
        <v>1080</v>
      </c>
      <c r="EV41" s="147" t="s">
        <v>1080</v>
      </c>
      <c r="EW41" s="147" t="s">
        <v>1080</v>
      </c>
      <c r="EX41" s="147" t="s">
        <v>1080</v>
      </c>
      <c r="EY41" s="147" t="s">
        <v>1080</v>
      </c>
      <c r="EZ41" s="147" t="s">
        <v>1080</v>
      </c>
      <c r="FA41" s="147" t="s">
        <v>1080</v>
      </c>
      <c r="FB41" s="147" t="s">
        <v>1080</v>
      </c>
      <c r="FC41" s="147" t="s">
        <v>1080</v>
      </c>
      <c r="FD41" s="147" t="s">
        <v>1080</v>
      </c>
      <c r="FE41" s="147" t="s">
        <v>1080</v>
      </c>
      <c r="FF41" s="147" t="s">
        <v>1080</v>
      </c>
      <c r="FG41" s="147" t="s">
        <v>1080</v>
      </c>
      <c r="FH41" s="147" t="s">
        <v>1080</v>
      </c>
      <c r="FI41" s="147" t="s">
        <v>1080</v>
      </c>
      <c r="FJ41" s="147" t="s">
        <v>1080</v>
      </c>
      <c r="FK41" s="147" t="s">
        <v>1080</v>
      </c>
      <c r="FL41" s="147" t="s">
        <v>1080</v>
      </c>
      <c r="FM41" s="147" t="s">
        <v>1080</v>
      </c>
      <c r="FN41" s="147" t="s">
        <v>1080</v>
      </c>
      <c r="FO41" s="147" t="s">
        <v>1080</v>
      </c>
      <c r="FP41" s="147" t="s">
        <v>1080</v>
      </c>
      <c r="FQ41" s="147" t="s">
        <v>1080</v>
      </c>
      <c r="FR41" s="147" t="s">
        <v>1080</v>
      </c>
      <c r="FS41" s="147" t="s">
        <v>1080</v>
      </c>
      <c r="FT41" s="147" t="s">
        <v>1080</v>
      </c>
      <c r="FU41" s="147" t="s">
        <v>1080</v>
      </c>
      <c r="FV41" s="147" t="s">
        <v>1080</v>
      </c>
      <c r="FW41" s="147" t="s">
        <v>1080</v>
      </c>
      <c r="FX41" s="147" t="s">
        <v>1080</v>
      </c>
      <c r="FY41" s="147" t="s">
        <v>1080</v>
      </c>
      <c r="FZ41" s="147" t="s">
        <v>1080</v>
      </c>
      <c r="GA41" s="147" t="s">
        <v>1080</v>
      </c>
      <c r="GB41" s="147" t="s">
        <v>1080</v>
      </c>
      <c r="GC41" s="147" t="s">
        <v>1080</v>
      </c>
      <c r="GD41" s="147" t="s">
        <v>1080</v>
      </c>
      <c r="GE41" s="147" t="s">
        <v>1080</v>
      </c>
      <c r="GF41" s="147" t="s">
        <v>1080</v>
      </c>
      <c r="GG41" s="147" t="s">
        <v>1080</v>
      </c>
      <c r="GH41" s="147" t="s">
        <v>1080</v>
      </c>
      <c r="GI41" s="147" t="s">
        <v>1080</v>
      </c>
      <c r="GJ41" s="147" t="s">
        <v>1080</v>
      </c>
      <c r="GK41" s="147" t="s">
        <v>1080</v>
      </c>
      <c r="GL41" s="147" t="s">
        <v>1080</v>
      </c>
      <c r="GM41" s="147" t="s">
        <v>1080</v>
      </c>
      <c r="GN41" s="147" t="s">
        <v>1080</v>
      </c>
      <c r="GO41" s="147" t="s">
        <v>1080</v>
      </c>
      <c r="GP41" s="147" t="s">
        <v>1080</v>
      </c>
      <c r="GQ41" s="147" t="s">
        <v>1080</v>
      </c>
      <c r="GR41" s="147" t="s">
        <v>1080</v>
      </c>
      <c r="GS41" s="147" t="s">
        <v>1080</v>
      </c>
      <c r="GT41" s="147" t="s">
        <v>1080</v>
      </c>
      <c r="GU41" s="147" t="s">
        <v>1080</v>
      </c>
      <c r="GV41" s="147" t="s">
        <v>1080</v>
      </c>
      <c r="GW41" s="147" t="s">
        <v>1080</v>
      </c>
      <c r="GX41" s="147" t="s">
        <v>1080</v>
      </c>
      <c r="GY41" s="147" t="s">
        <v>1080</v>
      </c>
      <c r="GZ41" s="147" t="s">
        <v>1080</v>
      </c>
      <c r="HA41" s="147" t="s">
        <v>1080</v>
      </c>
      <c r="HB41" s="147" t="s">
        <v>1080</v>
      </c>
      <c r="HC41" s="147" t="s">
        <v>1080</v>
      </c>
      <c r="HD41" s="147" t="s">
        <v>1080</v>
      </c>
      <c r="HE41" s="147" t="s">
        <v>1080</v>
      </c>
      <c r="HF41" s="147" t="s">
        <v>1080</v>
      </c>
      <c r="HG41" s="147" t="s">
        <v>1080</v>
      </c>
      <c r="HH41" s="147" t="s">
        <v>1080</v>
      </c>
      <c r="HI41" s="147" t="s">
        <v>1080</v>
      </c>
      <c r="HJ41" s="147" t="s">
        <v>1080</v>
      </c>
      <c r="HK41" s="147" t="s">
        <v>1080</v>
      </c>
      <c r="HL41" s="147" t="s">
        <v>1080</v>
      </c>
      <c r="HM41" s="147" t="s">
        <v>1080</v>
      </c>
      <c r="HN41" s="147" t="s">
        <v>1080</v>
      </c>
      <c r="HO41" s="147" t="s">
        <v>1080</v>
      </c>
      <c r="HP41" s="147" t="s">
        <v>1080</v>
      </c>
      <c r="HQ41" s="147" t="s">
        <v>1080</v>
      </c>
      <c r="HR41" s="147" t="s">
        <v>1080</v>
      </c>
      <c r="HS41" s="147" t="s">
        <v>1080</v>
      </c>
      <c r="HT41" s="147" t="s">
        <v>1080</v>
      </c>
      <c r="HU41" s="147" t="s">
        <v>1080</v>
      </c>
      <c r="HV41" s="147" t="s">
        <v>1080</v>
      </c>
      <c r="HW41" s="147" t="s">
        <v>1080</v>
      </c>
      <c r="HX41" s="147" t="s">
        <v>1080</v>
      </c>
      <c r="HY41" s="147" t="s">
        <v>1080</v>
      </c>
      <c r="HZ41" s="147" t="s">
        <v>1080</v>
      </c>
      <c r="IA41" s="147" t="s">
        <v>1080</v>
      </c>
      <c r="IB41" s="147" t="s">
        <v>1080</v>
      </c>
      <c r="IC41" s="147" t="s">
        <v>1080</v>
      </c>
      <c r="ID41" s="147" t="s">
        <v>1080</v>
      </c>
      <c r="IE41" s="147" t="s">
        <v>1080</v>
      </c>
      <c r="IF41" s="147" t="s">
        <v>1080</v>
      </c>
      <c r="IG41" s="147" t="s">
        <v>1080</v>
      </c>
      <c r="IH41" s="147" t="s">
        <v>1080</v>
      </c>
      <c r="II41" s="144" t="s">
        <v>1081</v>
      </c>
      <c r="IJ41" s="144" t="s">
        <v>1081</v>
      </c>
      <c r="IK41" s="147" t="s">
        <v>1080</v>
      </c>
      <c r="IL41" s="147" t="s">
        <v>1080</v>
      </c>
      <c r="IM41" s="147" t="s">
        <v>1080</v>
      </c>
      <c r="IN41" s="147" t="s">
        <v>1080</v>
      </c>
      <c r="IO41" s="147" t="s">
        <v>1080</v>
      </c>
      <c r="IP41" s="147" t="s">
        <v>1080</v>
      </c>
      <c r="IQ41" s="147" t="s">
        <v>1080</v>
      </c>
      <c r="IR41" s="147" t="s">
        <v>1080</v>
      </c>
      <c r="IS41" s="147" t="s">
        <v>1080</v>
      </c>
      <c r="IT41" s="147" t="s">
        <v>1080</v>
      </c>
      <c r="IU41" s="147" t="s">
        <v>1080</v>
      </c>
      <c r="IV41" s="144" t="s">
        <v>1081</v>
      </c>
      <c r="IW41" s="147" t="s">
        <v>1080</v>
      </c>
      <c r="IX41" s="144" t="s">
        <v>1081</v>
      </c>
      <c r="IY41" s="147" t="s">
        <v>1080</v>
      </c>
      <c r="IZ41" s="147" t="s">
        <v>1080</v>
      </c>
      <c r="JA41" s="147" t="s">
        <v>1080</v>
      </c>
      <c r="JB41" s="147" t="s">
        <v>1080</v>
      </c>
      <c r="JC41" s="147" t="s">
        <v>1080</v>
      </c>
      <c r="JD41" s="147" t="s">
        <v>1080</v>
      </c>
      <c r="JE41" s="147" t="s">
        <v>1080</v>
      </c>
      <c r="JF41" s="147" t="s">
        <v>1080</v>
      </c>
      <c r="JG41" s="147" t="s">
        <v>1080</v>
      </c>
      <c r="JH41" s="147" t="s">
        <v>1080</v>
      </c>
      <c r="JI41" s="147" t="s">
        <v>1080</v>
      </c>
      <c r="JJ41" s="147" t="s">
        <v>1080</v>
      </c>
      <c r="JK41" s="147" t="s">
        <v>1080</v>
      </c>
      <c r="JL41" s="147" t="s">
        <v>1080</v>
      </c>
      <c r="JM41" s="147" t="s">
        <v>1080</v>
      </c>
      <c r="JN41" s="147" t="s">
        <v>1080</v>
      </c>
      <c r="JO41" s="147" t="s">
        <v>1080</v>
      </c>
      <c r="JP41" s="147" t="s">
        <v>1080</v>
      </c>
      <c r="JQ41" s="147" t="s">
        <v>1080</v>
      </c>
      <c r="JR41" s="147" t="s">
        <v>1080</v>
      </c>
      <c r="JS41" s="147" t="s">
        <v>1080</v>
      </c>
      <c r="JT41" s="147" t="s">
        <v>1080</v>
      </c>
      <c r="JU41" s="147" t="s">
        <v>1080</v>
      </c>
      <c r="JV41" s="147" t="s">
        <v>1080</v>
      </c>
      <c r="JW41" s="147" t="s">
        <v>1080</v>
      </c>
      <c r="JX41" s="147" t="s">
        <v>1080</v>
      </c>
      <c r="JY41" s="147" t="s">
        <v>1080</v>
      </c>
      <c r="JZ41" s="147" t="s">
        <v>1080</v>
      </c>
      <c r="KA41" s="147" t="s">
        <v>1080</v>
      </c>
      <c r="KB41" s="147" t="s">
        <v>1080</v>
      </c>
      <c r="KC41" s="147" t="s">
        <v>1080</v>
      </c>
      <c r="KD41" s="147" t="s">
        <v>1080</v>
      </c>
      <c r="KE41" s="147" t="s">
        <v>1080</v>
      </c>
    </row>
    <row r="42" spans="1:291" ht="12">
      <c r="A42" s="3">
        <v>272272</v>
      </c>
      <c r="B42" s="2" t="s">
        <v>933</v>
      </c>
      <c r="C42" s="147">
        <v>61.78</v>
      </c>
      <c r="D42" s="144">
        <v>498023</v>
      </c>
      <c r="E42" s="149">
        <v>12.39</v>
      </c>
      <c r="F42" s="149">
        <v>61.22</v>
      </c>
      <c r="G42" s="149">
        <v>26.39</v>
      </c>
      <c r="H42" s="220">
        <v>22620</v>
      </c>
      <c r="I42" s="220">
        <v>47549</v>
      </c>
      <c r="J42" s="220">
        <v>76843</v>
      </c>
      <c r="K42" s="225">
        <v>57551</v>
      </c>
      <c r="L42" s="220">
        <v>232953</v>
      </c>
      <c r="M42" s="220">
        <v>16592</v>
      </c>
      <c r="N42" s="220">
        <v>14881</v>
      </c>
      <c r="O42" s="220">
        <v>15266</v>
      </c>
      <c r="P42" s="141">
        <v>502475</v>
      </c>
      <c r="Q42" s="220">
        <v>509533</v>
      </c>
      <c r="R42" s="220">
        <v>526015</v>
      </c>
      <c r="S42" s="225">
        <v>444595</v>
      </c>
      <c r="T42" s="225">
        <v>1896762</v>
      </c>
      <c r="U42" s="225">
        <v>616842</v>
      </c>
      <c r="V42" s="152">
        <v>720816</v>
      </c>
      <c r="W42" s="225">
        <v>25</v>
      </c>
      <c r="X42" s="225">
        <v>55</v>
      </c>
      <c r="Y42" s="225" t="s">
        <v>608</v>
      </c>
      <c r="Z42" s="225">
        <v>41107</v>
      </c>
      <c r="AA42" s="147">
        <v>4476</v>
      </c>
      <c r="AB42" s="230">
        <v>2861</v>
      </c>
      <c r="AC42" s="276" t="s">
        <v>608</v>
      </c>
      <c r="AD42" s="225">
        <v>263439</v>
      </c>
      <c r="AE42" s="225" t="s">
        <v>608</v>
      </c>
      <c r="AF42" s="143">
        <v>41</v>
      </c>
      <c r="AG42" s="143">
        <v>5894</v>
      </c>
      <c r="AH42" s="143">
        <v>53</v>
      </c>
      <c r="AI42" s="143">
        <v>23984</v>
      </c>
      <c r="AJ42" s="225">
        <v>1444</v>
      </c>
      <c r="AK42" s="225">
        <v>161</v>
      </c>
      <c r="AL42" s="143">
        <v>26</v>
      </c>
      <c r="AM42" s="152">
        <v>12529</v>
      </c>
      <c r="AN42" s="225">
        <v>873</v>
      </c>
      <c r="AO42" s="225">
        <v>7</v>
      </c>
      <c r="AP42" s="225">
        <v>434</v>
      </c>
      <c r="AQ42" s="225">
        <v>28</v>
      </c>
      <c r="AR42" s="225">
        <v>207</v>
      </c>
      <c r="AS42" s="227">
        <v>74.900000000000006</v>
      </c>
      <c r="AT42" s="227">
        <v>73.900000000000006</v>
      </c>
      <c r="AU42" s="227">
        <v>66.400000000000006</v>
      </c>
      <c r="AV42" s="225">
        <v>3</v>
      </c>
      <c r="AW42" s="225">
        <v>3</v>
      </c>
      <c r="AX42" s="225">
        <v>17</v>
      </c>
      <c r="AY42" s="225">
        <v>3</v>
      </c>
      <c r="AZ42" s="225">
        <v>1</v>
      </c>
      <c r="BA42" s="225">
        <v>2</v>
      </c>
      <c r="BB42" s="225">
        <v>6</v>
      </c>
      <c r="BC42" s="143">
        <v>2</v>
      </c>
      <c r="BD42" s="143">
        <v>16141</v>
      </c>
      <c r="BE42" s="143" t="s">
        <v>608</v>
      </c>
      <c r="BF42" s="143" t="s">
        <v>608</v>
      </c>
      <c r="BG42" s="243">
        <v>6</v>
      </c>
      <c r="BH42" s="243">
        <v>46820</v>
      </c>
      <c r="BI42" s="243">
        <v>1</v>
      </c>
      <c r="BJ42" s="143">
        <v>850.34</v>
      </c>
      <c r="BK42" s="227" t="s">
        <v>608</v>
      </c>
      <c r="BL42" s="225">
        <v>2</v>
      </c>
      <c r="BM42" s="225">
        <v>4</v>
      </c>
      <c r="BN42" s="225">
        <v>391</v>
      </c>
      <c r="BO42" s="225">
        <v>29638</v>
      </c>
      <c r="BP42" s="144" t="s">
        <v>1081</v>
      </c>
      <c r="BQ42" s="230">
        <v>0.88</v>
      </c>
      <c r="BR42" s="227">
        <v>33.200000000000003</v>
      </c>
      <c r="BS42" s="230">
        <v>7.55</v>
      </c>
      <c r="BT42" s="227">
        <v>61.2</v>
      </c>
      <c r="BU42" s="152">
        <v>23</v>
      </c>
      <c r="BV42" s="152">
        <v>4552</v>
      </c>
      <c r="BW42" s="152">
        <v>421</v>
      </c>
      <c r="BX42" s="143">
        <v>779</v>
      </c>
      <c r="BY42" s="225">
        <v>4715</v>
      </c>
      <c r="BZ42" s="225">
        <v>1515</v>
      </c>
      <c r="CA42" s="225">
        <v>327</v>
      </c>
      <c r="CB42" s="225">
        <v>811</v>
      </c>
      <c r="CC42" s="241">
        <v>1.27</v>
      </c>
      <c r="CD42" s="225" t="s">
        <v>608</v>
      </c>
      <c r="CE42" s="225">
        <v>1</v>
      </c>
      <c r="CF42" s="225">
        <v>12</v>
      </c>
      <c r="CG42" s="143">
        <v>6</v>
      </c>
      <c r="CH42" s="143">
        <v>1</v>
      </c>
      <c r="CI42" s="143">
        <v>150</v>
      </c>
      <c r="CJ42" s="143">
        <v>27</v>
      </c>
      <c r="CK42" s="143">
        <v>1811</v>
      </c>
      <c r="CL42" s="143">
        <v>12</v>
      </c>
      <c r="CM42" s="143">
        <v>1161</v>
      </c>
      <c r="CN42" s="225">
        <v>42</v>
      </c>
      <c r="CO42" s="225">
        <v>631</v>
      </c>
      <c r="CP42" s="225">
        <v>19</v>
      </c>
      <c r="CQ42" s="225">
        <v>171</v>
      </c>
      <c r="CR42" s="225">
        <v>7</v>
      </c>
      <c r="CS42" s="225">
        <v>174</v>
      </c>
      <c r="CT42" s="225">
        <v>18324</v>
      </c>
      <c r="CU42" s="225">
        <v>1008</v>
      </c>
      <c r="CV42" s="225">
        <v>2971</v>
      </c>
      <c r="CW42" s="225">
        <v>1903686.3119999999</v>
      </c>
      <c r="CX42" s="225">
        <v>211800.83199999999</v>
      </c>
      <c r="CY42" s="225">
        <v>812399.75</v>
      </c>
      <c r="CZ42" s="276">
        <v>131517</v>
      </c>
      <c r="DA42" s="276">
        <v>19</v>
      </c>
      <c r="DB42" s="225">
        <v>26937</v>
      </c>
      <c r="DC42" s="225">
        <v>2674</v>
      </c>
      <c r="DD42" s="225">
        <v>2360</v>
      </c>
      <c r="DE42" s="225">
        <v>132</v>
      </c>
      <c r="DF42" s="225">
        <v>1555</v>
      </c>
      <c r="DG42" s="225">
        <v>32509</v>
      </c>
      <c r="DH42" s="225">
        <v>24939</v>
      </c>
      <c r="DI42" s="225">
        <v>4580</v>
      </c>
      <c r="DJ42" s="225">
        <v>4083</v>
      </c>
      <c r="DK42" s="225">
        <v>442</v>
      </c>
      <c r="DL42" s="225">
        <v>265</v>
      </c>
      <c r="DM42" s="225">
        <v>11</v>
      </c>
      <c r="DN42" s="225">
        <v>2439</v>
      </c>
      <c r="DO42" s="225">
        <v>64</v>
      </c>
      <c r="DP42" s="225">
        <v>9873</v>
      </c>
      <c r="DQ42" s="152">
        <v>71</v>
      </c>
      <c r="DR42" s="143">
        <v>8571</v>
      </c>
      <c r="DS42" s="152">
        <v>8757</v>
      </c>
      <c r="DT42" s="225">
        <v>206</v>
      </c>
      <c r="DU42" s="225">
        <v>1265</v>
      </c>
      <c r="DV42" s="225">
        <v>66</v>
      </c>
      <c r="DW42" s="225">
        <v>64</v>
      </c>
      <c r="DX42" s="227">
        <v>27.5</v>
      </c>
      <c r="DY42" s="225">
        <v>62</v>
      </c>
      <c r="DZ42" s="225">
        <v>392</v>
      </c>
      <c r="EA42" s="225">
        <v>327</v>
      </c>
      <c r="EB42" s="225">
        <v>138</v>
      </c>
      <c r="EC42" s="225">
        <v>48</v>
      </c>
      <c r="ED42" s="143">
        <v>3543</v>
      </c>
      <c r="EE42" s="225">
        <v>3517</v>
      </c>
      <c r="EF42" s="227">
        <v>97.1</v>
      </c>
      <c r="EG42" s="227">
        <v>91.4</v>
      </c>
      <c r="EH42" s="225">
        <v>140</v>
      </c>
      <c r="EI42" s="153">
        <v>41.13</v>
      </c>
      <c r="EJ42" s="225">
        <v>143861</v>
      </c>
      <c r="EK42" s="227">
        <v>25.8</v>
      </c>
      <c r="EL42" s="225">
        <v>354729</v>
      </c>
      <c r="EM42" s="230">
        <v>3.49</v>
      </c>
      <c r="EN42" s="225">
        <v>85</v>
      </c>
      <c r="EO42" s="225">
        <v>2</v>
      </c>
      <c r="EP42" s="243">
        <v>3795</v>
      </c>
      <c r="EQ42" s="225">
        <v>314</v>
      </c>
      <c r="ER42" s="225">
        <v>18691</v>
      </c>
      <c r="ES42" s="227">
        <v>95.8</v>
      </c>
      <c r="ET42" s="143">
        <v>203511</v>
      </c>
      <c r="EU42" s="143">
        <v>6078</v>
      </c>
      <c r="EV42" s="143">
        <v>0</v>
      </c>
      <c r="EW42" s="152">
        <v>183548</v>
      </c>
      <c r="EX42" s="143" t="s">
        <v>608</v>
      </c>
      <c r="EY42" s="143">
        <v>7025</v>
      </c>
      <c r="EZ42" s="152">
        <v>176523</v>
      </c>
      <c r="FA42" s="225">
        <v>13885</v>
      </c>
      <c r="FB42" s="227">
        <v>10.199999999999999</v>
      </c>
      <c r="FC42" s="143">
        <v>254</v>
      </c>
      <c r="FD42" s="153">
        <v>2.7</v>
      </c>
      <c r="FE42" s="143">
        <v>11418</v>
      </c>
      <c r="FF42" s="225">
        <v>15</v>
      </c>
      <c r="FG42" s="225">
        <v>47</v>
      </c>
      <c r="FH42" s="225">
        <v>256</v>
      </c>
      <c r="FI42" s="245">
        <v>36</v>
      </c>
      <c r="FJ42" s="245">
        <v>1195</v>
      </c>
      <c r="FK42" s="230">
        <v>57.65</v>
      </c>
      <c r="FL42" s="153">
        <v>99.9</v>
      </c>
      <c r="FM42" s="153">
        <v>93.7</v>
      </c>
      <c r="FN42" s="153">
        <v>98.5</v>
      </c>
      <c r="FO42" s="227">
        <v>91.9</v>
      </c>
      <c r="FP42" s="225">
        <v>142</v>
      </c>
      <c r="FQ42" s="152">
        <v>15</v>
      </c>
      <c r="FR42" s="152">
        <v>64</v>
      </c>
      <c r="FS42" s="225">
        <v>2479</v>
      </c>
      <c r="FT42" s="225">
        <v>16</v>
      </c>
      <c r="FU42" s="225">
        <v>9557</v>
      </c>
      <c r="FV42" s="225">
        <v>3987</v>
      </c>
      <c r="FW42" s="225">
        <v>6</v>
      </c>
      <c r="FX42" s="225" t="s">
        <v>608</v>
      </c>
      <c r="FY42" s="225">
        <v>1057</v>
      </c>
      <c r="FZ42" s="225" t="s">
        <v>608</v>
      </c>
      <c r="GA42" s="225" t="s">
        <v>608</v>
      </c>
      <c r="GB42" s="225">
        <v>25839</v>
      </c>
      <c r="GC42" s="225">
        <v>12</v>
      </c>
      <c r="GD42" s="225">
        <v>7838</v>
      </c>
      <c r="GE42" s="225">
        <v>17989</v>
      </c>
      <c r="GF42" s="225">
        <v>237677</v>
      </c>
      <c r="GG42" s="225">
        <v>58</v>
      </c>
      <c r="GH42" s="225">
        <v>74862</v>
      </c>
      <c r="GI42" s="225">
        <v>162757</v>
      </c>
      <c r="GJ42" s="152">
        <v>1516</v>
      </c>
      <c r="GK42" s="225">
        <v>18259</v>
      </c>
      <c r="GL42" s="143">
        <v>1405733</v>
      </c>
      <c r="GM42" s="152">
        <v>2444</v>
      </c>
      <c r="GN42" s="225">
        <v>19507</v>
      </c>
      <c r="GO42" s="152">
        <v>370362</v>
      </c>
      <c r="GP42" s="225">
        <v>2595</v>
      </c>
      <c r="GQ42" s="225">
        <v>48060</v>
      </c>
      <c r="GR42" s="224">
        <v>1033262.34</v>
      </c>
      <c r="GS42" s="225">
        <v>2586</v>
      </c>
      <c r="GT42" s="225">
        <v>43786</v>
      </c>
      <c r="GU42" s="225">
        <v>869417</v>
      </c>
      <c r="GV42" s="242">
        <v>2.2200000000000002</v>
      </c>
      <c r="GW42" s="225" t="s">
        <v>608</v>
      </c>
      <c r="GX42" s="225">
        <v>556</v>
      </c>
      <c r="GY42" s="225">
        <v>131</v>
      </c>
      <c r="GZ42" s="222">
        <v>1</v>
      </c>
      <c r="HA42" s="225">
        <v>0</v>
      </c>
      <c r="HB42" s="225">
        <v>863565</v>
      </c>
      <c r="HC42" s="225">
        <v>5348161</v>
      </c>
      <c r="HD42" s="225">
        <v>583887</v>
      </c>
      <c r="HE42" s="225">
        <v>851081</v>
      </c>
      <c r="HF42" s="225">
        <v>166850</v>
      </c>
      <c r="HG42" s="225" t="s">
        <v>608</v>
      </c>
      <c r="HH42" s="225" t="s">
        <v>608</v>
      </c>
      <c r="HI42" s="225">
        <v>114610</v>
      </c>
      <c r="HJ42" s="225">
        <v>74420</v>
      </c>
      <c r="HK42" s="220">
        <v>79170</v>
      </c>
      <c r="HL42" s="225">
        <v>17563000</v>
      </c>
      <c r="HM42" s="220" t="s">
        <v>608</v>
      </c>
      <c r="HN42" s="220">
        <v>283</v>
      </c>
      <c r="HO42" s="220" t="s">
        <v>608</v>
      </c>
      <c r="HP42" s="220">
        <v>264</v>
      </c>
      <c r="HQ42" s="220" t="s">
        <v>608</v>
      </c>
      <c r="HR42" s="220" t="s">
        <v>608</v>
      </c>
      <c r="HS42" s="220">
        <v>154450</v>
      </c>
      <c r="HT42" s="220" t="s">
        <v>608</v>
      </c>
      <c r="HU42" s="225" t="s">
        <v>608</v>
      </c>
      <c r="HV42" s="230">
        <v>49.47</v>
      </c>
      <c r="HW42" s="220">
        <v>507906</v>
      </c>
      <c r="HX42" s="230" t="s">
        <v>608</v>
      </c>
      <c r="HY42" s="230">
        <v>4.07</v>
      </c>
      <c r="HZ42" s="230">
        <v>4.07</v>
      </c>
      <c r="IA42" s="225">
        <v>873</v>
      </c>
      <c r="IB42" s="225">
        <v>873</v>
      </c>
      <c r="IC42" s="225">
        <v>56053</v>
      </c>
      <c r="ID42" s="227">
        <v>69.8</v>
      </c>
      <c r="IE42" s="227">
        <v>58.9</v>
      </c>
      <c r="IF42" s="227">
        <v>40.200000000000003</v>
      </c>
      <c r="IG42" s="227">
        <v>56.1</v>
      </c>
      <c r="IH42" s="227">
        <v>20.3</v>
      </c>
      <c r="II42" s="144" t="s">
        <v>1081</v>
      </c>
      <c r="IJ42" s="144" t="s">
        <v>1081</v>
      </c>
      <c r="IK42" s="225">
        <v>75</v>
      </c>
      <c r="IL42" s="154">
        <v>0.72599999999999998</v>
      </c>
      <c r="IM42" s="153">
        <v>95.3</v>
      </c>
      <c r="IN42" s="285">
        <v>5.3</v>
      </c>
      <c r="IO42" s="153">
        <v>1.1000000000000001</v>
      </c>
      <c r="IP42" s="143">
        <v>176988062</v>
      </c>
      <c r="IQ42" s="286">
        <v>44.3</v>
      </c>
      <c r="IR42" s="286">
        <v>58.8</v>
      </c>
      <c r="IS42" s="245" t="s">
        <v>608</v>
      </c>
      <c r="IT42" s="245" t="s">
        <v>608</v>
      </c>
      <c r="IU42" s="286">
        <v>12.1</v>
      </c>
      <c r="IV42" s="144" t="s">
        <v>1081</v>
      </c>
      <c r="IW42" s="143">
        <v>3678</v>
      </c>
      <c r="IX42" s="144" t="s">
        <v>1081</v>
      </c>
      <c r="IY42" s="286">
        <v>28.4</v>
      </c>
      <c r="IZ42" s="276">
        <v>98410</v>
      </c>
      <c r="JA42" s="276">
        <v>1090</v>
      </c>
      <c r="JB42" s="276">
        <v>2119</v>
      </c>
      <c r="JC42" s="276">
        <v>7898</v>
      </c>
      <c r="JD42" s="276">
        <v>9099</v>
      </c>
      <c r="JE42" s="276">
        <v>9036</v>
      </c>
      <c r="JF42" s="276">
        <v>11571</v>
      </c>
      <c r="JG42" s="276">
        <v>11816</v>
      </c>
      <c r="JH42" s="276">
        <v>10484</v>
      </c>
      <c r="JI42" s="276">
        <v>8352</v>
      </c>
      <c r="JJ42" s="276">
        <v>8922</v>
      </c>
      <c r="JK42" s="276">
        <v>9592</v>
      </c>
      <c r="JL42" s="276">
        <v>5311</v>
      </c>
      <c r="JM42" s="276">
        <v>2430</v>
      </c>
      <c r="JN42" s="276">
        <v>1006</v>
      </c>
      <c r="JO42" s="276">
        <v>473</v>
      </c>
      <c r="JP42" s="276">
        <v>221</v>
      </c>
      <c r="JQ42" s="276">
        <v>11435</v>
      </c>
      <c r="JR42" s="276">
        <v>11634</v>
      </c>
      <c r="JS42" s="276">
        <v>11764</v>
      </c>
      <c r="JT42" s="276">
        <v>13632</v>
      </c>
      <c r="JU42" s="276">
        <v>18362</v>
      </c>
      <c r="JV42" s="276">
        <v>16946</v>
      </c>
      <c r="JW42" s="276">
        <v>14510</v>
      </c>
      <c r="JX42" s="276">
        <v>12114</v>
      </c>
      <c r="JY42" s="276">
        <v>14577</v>
      </c>
      <c r="JZ42" s="276">
        <v>19716</v>
      </c>
      <c r="KA42" s="276">
        <v>17525</v>
      </c>
      <c r="KB42" s="276">
        <v>13926</v>
      </c>
      <c r="KC42" s="276">
        <v>10313</v>
      </c>
      <c r="KD42" s="276">
        <v>6986</v>
      </c>
      <c r="KE42" s="276">
        <v>7317</v>
      </c>
    </row>
    <row r="43" spans="1:291" ht="12">
      <c r="A43" s="3">
        <v>282014</v>
      </c>
      <c r="B43" s="2" t="s">
        <v>934</v>
      </c>
      <c r="C43" s="151">
        <v>534.33000000000004</v>
      </c>
      <c r="D43" s="150">
        <v>541389</v>
      </c>
      <c r="E43" s="146">
        <v>15</v>
      </c>
      <c r="F43" s="146">
        <v>63.4</v>
      </c>
      <c r="G43" s="146">
        <v>21.6</v>
      </c>
      <c r="H43" s="220">
        <v>29313</v>
      </c>
      <c r="I43" s="220">
        <v>60189</v>
      </c>
      <c r="J43" s="220">
        <v>94743</v>
      </c>
      <c r="K43" s="225">
        <v>60194</v>
      </c>
      <c r="L43" s="220">
        <v>230179</v>
      </c>
      <c r="M43" s="220">
        <v>10127</v>
      </c>
      <c r="N43" s="220">
        <v>13924</v>
      </c>
      <c r="O43" s="220">
        <v>14409</v>
      </c>
      <c r="P43" s="223">
        <v>532971</v>
      </c>
      <c r="Q43" s="220">
        <v>536270</v>
      </c>
      <c r="R43" s="220">
        <v>542402</v>
      </c>
      <c r="S43" s="225">
        <v>1058747</v>
      </c>
      <c r="T43" s="225">
        <v>2419794</v>
      </c>
      <c r="U43" s="225">
        <v>828210</v>
      </c>
      <c r="V43" s="225">
        <v>1296238</v>
      </c>
      <c r="W43" s="225">
        <v>0</v>
      </c>
      <c r="X43" s="225">
        <v>69</v>
      </c>
      <c r="Y43" s="225">
        <v>1</v>
      </c>
      <c r="Z43" s="225">
        <v>78745</v>
      </c>
      <c r="AA43" s="147">
        <v>204</v>
      </c>
      <c r="AB43" s="230">
        <v>1952</v>
      </c>
      <c r="AC43" s="225">
        <v>800</v>
      </c>
      <c r="AD43" s="225">
        <v>259465</v>
      </c>
      <c r="AE43" s="225" t="s">
        <v>608</v>
      </c>
      <c r="AF43" s="225">
        <v>81</v>
      </c>
      <c r="AG43" s="225">
        <v>8181</v>
      </c>
      <c r="AH43" s="225">
        <v>69</v>
      </c>
      <c r="AI43" s="225">
        <v>30453</v>
      </c>
      <c r="AJ43" s="225">
        <v>1638</v>
      </c>
      <c r="AK43" s="225">
        <v>99</v>
      </c>
      <c r="AL43" s="225">
        <v>35</v>
      </c>
      <c r="AM43" s="225">
        <v>15667</v>
      </c>
      <c r="AN43" s="225">
        <v>999</v>
      </c>
      <c r="AO43" s="225">
        <v>4</v>
      </c>
      <c r="AP43" s="225">
        <v>398</v>
      </c>
      <c r="AQ43" s="225">
        <v>18</v>
      </c>
      <c r="AR43" s="225">
        <v>167</v>
      </c>
      <c r="AS43" s="227">
        <v>100</v>
      </c>
      <c r="AT43" s="227">
        <v>98.4</v>
      </c>
      <c r="AU43" s="227">
        <v>101</v>
      </c>
      <c r="AV43" s="225">
        <v>36</v>
      </c>
      <c r="AW43" s="225">
        <v>2</v>
      </c>
      <c r="AX43" s="225">
        <v>34</v>
      </c>
      <c r="AY43" s="225">
        <v>2</v>
      </c>
      <c r="AZ43" s="225">
        <v>2</v>
      </c>
      <c r="BA43" s="225">
        <v>1</v>
      </c>
      <c r="BB43" s="225">
        <v>3</v>
      </c>
      <c r="BC43" s="225">
        <v>7</v>
      </c>
      <c r="BD43" s="225">
        <v>29135</v>
      </c>
      <c r="BE43" s="225">
        <v>1</v>
      </c>
      <c r="BF43" s="225">
        <v>39600</v>
      </c>
      <c r="BG43" s="225">
        <v>8</v>
      </c>
      <c r="BH43" s="225">
        <v>127755</v>
      </c>
      <c r="BI43" s="225">
        <v>5</v>
      </c>
      <c r="BJ43" s="225">
        <v>2079</v>
      </c>
      <c r="BK43" s="227">
        <v>41.6</v>
      </c>
      <c r="BL43" s="225">
        <v>1</v>
      </c>
      <c r="BM43" s="225">
        <v>3</v>
      </c>
      <c r="BN43" s="225">
        <v>93</v>
      </c>
      <c r="BO43" s="225">
        <v>5340</v>
      </c>
      <c r="BP43" s="144" t="s">
        <v>1081</v>
      </c>
      <c r="BQ43" s="230">
        <v>1.1399999999999999</v>
      </c>
      <c r="BR43" s="227">
        <v>39</v>
      </c>
      <c r="BS43" s="230">
        <v>6.51</v>
      </c>
      <c r="BT43" s="227">
        <v>59.5</v>
      </c>
      <c r="BU43" s="225">
        <v>35</v>
      </c>
      <c r="BV43" s="225">
        <v>6464</v>
      </c>
      <c r="BW43" s="225">
        <v>408</v>
      </c>
      <c r="BX43" s="225">
        <v>1122</v>
      </c>
      <c r="BY43" s="225">
        <v>5021</v>
      </c>
      <c r="BZ43" s="225">
        <v>1531</v>
      </c>
      <c r="CA43" s="225">
        <v>405</v>
      </c>
      <c r="CB43" s="225">
        <v>864</v>
      </c>
      <c r="CC43" s="241">
        <v>1.55</v>
      </c>
      <c r="CD43" s="225" t="s">
        <v>608</v>
      </c>
      <c r="CE43" s="225">
        <v>4</v>
      </c>
      <c r="CF43" s="225">
        <v>393</v>
      </c>
      <c r="CG43" s="225">
        <v>4</v>
      </c>
      <c r="CH43" s="225">
        <v>3</v>
      </c>
      <c r="CI43" s="225">
        <v>250</v>
      </c>
      <c r="CJ43" s="225">
        <v>43</v>
      </c>
      <c r="CK43" s="225">
        <v>2171</v>
      </c>
      <c r="CL43" s="225">
        <v>11</v>
      </c>
      <c r="CM43" s="225">
        <v>968</v>
      </c>
      <c r="CN43" s="225">
        <v>23</v>
      </c>
      <c r="CO43" s="225">
        <v>402</v>
      </c>
      <c r="CP43" s="225">
        <v>6</v>
      </c>
      <c r="CQ43" s="225">
        <v>71</v>
      </c>
      <c r="CR43" s="225">
        <v>22</v>
      </c>
      <c r="CS43" s="225">
        <v>602</v>
      </c>
      <c r="CT43" s="225">
        <v>18159</v>
      </c>
      <c r="CU43" s="225">
        <v>1261</v>
      </c>
      <c r="CV43" s="225">
        <v>3115</v>
      </c>
      <c r="CW43" s="225">
        <v>1772079.4350000001</v>
      </c>
      <c r="CX43" s="225">
        <v>282435.62199999997</v>
      </c>
      <c r="CY43" s="225">
        <v>842976.99899999995</v>
      </c>
      <c r="CZ43" s="225">
        <v>132994</v>
      </c>
      <c r="DA43" s="225">
        <v>23</v>
      </c>
      <c r="DB43" s="225">
        <v>28182</v>
      </c>
      <c r="DC43" s="225">
        <v>2499</v>
      </c>
      <c r="DD43" s="225">
        <v>2326</v>
      </c>
      <c r="DE43" s="225" t="s">
        <v>608</v>
      </c>
      <c r="DF43" s="225">
        <v>3078</v>
      </c>
      <c r="DG43" s="225">
        <v>51346</v>
      </c>
      <c r="DH43" s="225">
        <v>22516</v>
      </c>
      <c r="DI43" s="225">
        <v>3977</v>
      </c>
      <c r="DJ43" s="225">
        <v>3028</v>
      </c>
      <c r="DK43" s="225">
        <v>340</v>
      </c>
      <c r="DL43" s="225">
        <v>624</v>
      </c>
      <c r="DM43" s="225">
        <v>1</v>
      </c>
      <c r="DN43" s="225">
        <v>2552</v>
      </c>
      <c r="DO43" s="225">
        <v>39</v>
      </c>
      <c r="DP43" s="225" t="s">
        <v>608</v>
      </c>
      <c r="DQ43" s="225">
        <v>98</v>
      </c>
      <c r="DR43" s="225">
        <v>13274</v>
      </c>
      <c r="DS43" s="225">
        <v>12537</v>
      </c>
      <c r="DT43" s="225">
        <v>67</v>
      </c>
      <c r="DU43" s="225">
        <v>1025</v>
      </c>
      <c r="DV43" s="225">
        <v>75</v>
      </c>
      <c r="DW43" s="225">
        <v>67</v>
      </c>
      <c r="DX43" s="227">
        <v>19.7</v>
      </c>
      <c r="DY43" s="225">
        <v>65</v>
      </c>
      <c r="DZ43" s="225">
        <v>165</v>
      </c>
      <c r="EA43" s="225">
        <v>1192</v>
      </c>
      <c r="EB43" s="225">
        <v>470</v>
      </c>
      <c r="EC43" s="225">
        <v>248</v>
      </c>
      <c r="ED43" s="225">
        <v>4557</v>
      </c>
      <c r="EE43" s="225">
        <v>4652</v>
      </c>
      <c r="EF43" s="227">
        <v>97.6</v>
      </c>
      <c r="EG43" s="227">
        <v>97.4</v>
      </c>
      <c r="EH43" s="225">
        <v>368</v>
      </c>
      <c r="EI43" s="227">
        <v>16.899999999999999</v>
      </c>
      <c r="EJ43" s="225">
        <v>137637</v>
      </c>
      <c r="EK43" s="227">
        <v>35.5</v>
      </c>
      <c r="EL43" s="225">
        <v>337848</v>
      </c>
      <c r="EM43" s="230">
        <v>2.29</v>
      </c>
      <c r="EN43" s="225">
        <v>593</v>
      </c>
      <c r="EO43" s="225">
        <v>15</v>
      </c>
      <c r="EP43" s="243">
        <v>4214</v>
      </c>
      <c r="EQ43" s="225">
        <v>212</v>
      </c>
      <c r="ER43" s="225">
        <v>2146</v>
      </c>
      <c r="ES43" s="227">
        <v>100</v>
      </c>
      <c r="ET43" s="225">
        <v>194098</v>
      </c>
      <c r="EU43" s="225">
        <v>26617</v>
      </c>
      <c r="EV43" s="225">
        <v>17</v>
      </c>
      <c r="EW43" s="225">
        <v>161119</v>
      </c>
      <c r="EX43" s="225">
        <v>140678</v>
      </c>
      <c r="EY43" s="225">
        <v>11651</v>
      </c>
      <c r="EZ43" s="225">
        <v>8790</v>
      </c>
      <c r="FA43" s="225">
        <v>6362</v>
      </c>
      <c r="FB43" s="227">
        <v>16.899999999999999</v>
      </c>
      <c r="FC43" s="225">
        <v>869</v>
      </c>
      <c r="FD43" s="227">
        <v>8.7899999999999991</v>
      </c>
      <c r="FE43" s="225">
        <v>12769</v>
      </c>
      <c r="FF43" s="225">
        <v>169</v>
      </c>
      <c r="FG43" s="225">
        <v>138</v>
      </c>
      <c r="FH43" s="225">
        <v>618</v>
      </c>
      <c r="FI43" s="245">
        <v>32</v>
      </c>
      <c r="FJ43" s="245">
        <v>1149</v>
      </c>
      <c r="FK43" s="230">
        <v>65.8</v>
      </c>
      <c r="FL43" s="227">
        <v>99.6</v>
      </c>
      <c r="FM43" s="227">
        <v>89.3</v>
      </c>
      <c r="FN43" s="227">
        <v>90.8</v>
      </c>
      <c r="FO43" s="227">
        <v>36.299999999999997</v>
      </c>
      <c r="FP43" s="225">
        <v>196</v>
      </c>
      <c r="FQ43" s="225">
        <v>20</v>
      </c>
      <c r="FR43" s="225">
        <v>86</v>
      </c>
      <c r="FS43" s="225">
        <v>4034</v>
      </c>
      <c r="FT43" s="225">
        <v>18</v>
      </c>
      <c r="FU43" s="225">
        <v>7528</v>
      </c>
      <c r="FV43" s="225">
        <v>3963</v>
      </c>
      <c r="FW43" s="225">
        <v>6</v>
      </c>
      <c r="FX43" s="225">
        <v>9148</v>
      </c>
      <c r="FY43" s="225">
        <v>5182</v>
      </c>
      <c r="FZ43" s="225">
        <v>10468392</v>
      </c>
      <c r="GA43" s="225">
        <v>18795996</v>
      </c>
      <c r="GB43" s="225">
        <v>24939</v>
      </c>
      <c r="GC43" s="225">
        <v>61</v>
      </c>
      <c r="GD43" s="225">
        <v>4401</v>
      </c>
      <c r="GE43" s="225">
        <v>20477</v>
      </c>
      <c r="GF43" s="225">
        <v>249578</v>
      </c>
      <c r="GG43" s="225">
        <v>1032</v>
      </c>
      <c r="GH43" s="225">
        <v>70170</v>
      </c>
      <c r="GI43" s="225">
        <v>178376</v>
      </c>
      <c r="GJ43" s="225">
        <v>1320</v>
      </c>
      <c r="GK43" s="225">
        <v>11767</v>
      </c>
      <c r="GL43" s="225">
        <v>1034235</v>
      </c>
      <c r="GM43" s="225">
        <v>3622</v>
      </c>
      <c r="GN43" s="225">
        <v>26242</v>
      </c>
      <c r="GO43" s="225">
        <v>511763</v>
      </c>
      <c r="GP43" s="225">
        <v>1055</v>
      </c>
      <c r="GQ43" s="225">
        <v>46540</v>
      </c>
      <c r="GR43" s="224">
        <v>2408740.41</v>
      </c>
      <c r="GS43" s="225">
        <v>1031</v>
      </c>
      <c r="GT43" s="225">
        <v>26106</v>
      </c>
      <c r="GU43" s="225">
        <v>817363</v>
      </c>
      <c r="GV43" s="242">
        <v>53.420999999999999</v>
      </c>
      <c r="GW43" s="225">
        <v>2072</v>
      </c>
      <c r="GX43" s="225">
        <v>7144</v>
      </c>
      <c r="GY43" s="225">
        <v>2514</v>
      </c>
      <c r="GZ43" s="222">
        <v>50</v>
      </c>
      <c r="HA43" s="225">
        <v>7</v>
      </c>
      <c r="HB43" s="225">
        <v>2455073</v>
      </c>
      <c r="HC43" s="225">
        <v>16710540</v>
      </c>
      <c r="HD43" s="225">
        <v>1665736.29</v>
      </c>
      <c r="HE43" s="225">
        <v>2416318.7400000002</v>
      </c>
      <c r="HF43" s="225">
        <v>454521.81</v>
      </c>
      <c r="HG43" s="225">
        <v>27659</v>
      </c>
      <c r="HH43" s="225">
        <v>36323</v>
      </c>
      <c r="HI43" s="225">
        <v>322370</v>
      </c>
      <c r="HJ43" s="225">
        <v>209210</v>
      </c>
      <c r="HK43" s="220">
        <v>42801</v>
      </c>
      <c r="HL43" s="220">
        <v>14175870</v>
      </c>
      <c r="HM43" s="220" t="s">
        <v>608</v>
      </c>
      <c r="HN43" s="220">
        <v>207</v>
      </c>
      <c r="HO43" s="220" t="s">
        <v>608</v>
      </c>
      <c r="HP43" s="220">
        <v>274</v>
      </c>
      <c r="HQ43" s="220">
        <v>0</v>
      </c>
      <c r="HR43" s="220">
        <v>209671</v>
      </c>
      <c r="HS43" s="220">
        <v>280824</v>
      </c>
      <c r="HT43" s="220">
        <v>3100</v>
      </c>
      <c r="HU43" s="220">
        <v>3056</v>
      </c>
      <c r="HV43" s="230">
        <v>92.78</v>
      </c>
      <c r="HW43" s="220">
        <v>384137</v>
      </c>
      <c r="HX43" s="247">
        <v>13.71</v>
      </c>
      <c r="HY43" s="230">
        <v>2.41</v>
      </c>
      <c r="HZ43" s="230">
        <v>2.41</v>
      </c>
      <c r="IA43" s="225">
        <v>2886.1</v>
      </c>
      <c r="IB43" s="225">
        <v>2800.2</v>
      </c>
      <c r="IC43" s="225">
        <v>94106</v>
      </c>
      <c r="ID43" s="227">
        <v>74.3</v>
      </c>
      <c r="IE43" s="227">
        <v>58.3</v>
      </c>
      <c r="IF43" s="227">
        <v>42.8</v>
      </c>
      <c r="IG43" s="227">
        <v>64.599999999999994</v>
      </c>
      <c r="IH43" s="227">
        <v>19.2</v>
      </c>
      <c r="II43" s="144" t="s">
        <v>1081</v>
      </c>
      <c r="IJ43" s="144" t="s">
        <v>1081</v>
      </c>
      <c r="IK43" s="225">
        <v>90.2</v>
      </c>
      <c r="IL43" s="154">
        <v>0.85199999999999998</v>
      </c>
      <c r="IM43" s="153">
        <v>83.7</v>
      </c>
      <c r="IN43" s="285">
        <v>6.4</v>
      </c>
      <c r="IO43" s="153">
        <v>3</v>
      </c>
      <c r="IP43" s="143">
        <v>199272765</v>
      </c>
      <c r="IQ43" s="286">
        <v>58.6</v>
      </c>
      <c r="IR43" s="286">
        <v>50</v>
      </c>
      <c r="IS43" s="245" t="s">
        <v>608</v>
      </c>
      <c r="IT43" s="245" t="s">
        <v>608</v>
      </c>
      <c r="IU43" s="286">
        <v>25.1</v>
      </c>
      <c r="IV43" s="144" t="s">
        <v>1081</v>
      </c>
      <c r="IW43" s="143">
        <v>3816</v>
      </c>
      <c r="IX43" s="144" t="s">
        <v>1081</v>
      </c>
      <c r="IY43" s="286">
        <v>25.5</v>
      </c>
      <c r="IZ43" s="276">
        <v>113681</v>
      </c>
      <c r="JA43" s="276">
        <v>1420</v>
      </c>
      <c r="JB43" s="276">
        <v>2071</v>
      </c>
      <c r="JC43" s="276">
        <v>8872</v>
      </c>
      <c r="JD43" s="276">
        <v>10450</v>
      </c>
      <c r="JE43" s="276">
        <v>10880</v>
      </c>
      <c r="JF43" s="276">
        <v>13689</v>
      </c>
      <c r="JG43" s="276">
        <v>12811</v>
      </c>
      <c r="JH43" s="276">
        <v>12306</v>
      </c>
      <c r="JI43" s="276">
        <v>10233</v>
      </c>
      <c r="JJ43" s="276">
        <v>9870</v>
      </c>
      <c r="JK43" s="276">
        <v>8720</v>
      </c>
      <c r="JL43" s="276">
        <v>4204</v>
      </c>
      <c r="JM43" s="276">
        <v>1820</v>
      </c>
      <c r="JN43" s="276">
        <v>939</v>
      </c>
      <c r="JO43" s="276">
        <v>424</v>
      </c>
      <c r="JP43" s="276">
        <v>225</v>
      </c>
      <c r="JQ43" s="276">
        <v>13195</v>
      </c>
      <c r="JR43" s="276">
        <v>12624</v>
      </c>
      <c r="JS43" s="276">
        <v>14164</v>
      </c>
      <c r="JT43" s="276">
        <v>16852</v>
      </c>
      <c r="JU43" s="276">
        <v>20918</v>
      </c>
      <c r="JV43" s="276">
        <v>18180</v>
      </c>
      <c r="JW43" s="276">
        <v>16786</v>
      </c>
      <c r="JX43" s="276">
        <v>14971</v>
      </c>
      <c r="JY43" s="276">
        <v>16938</v>
      </c>
      <c r="JZ43" s="276">
        <v>21025</v>
      </c>
      <c r="KA43" s="276">
        <v>17972</v>
      </c>
      <c r="KB43" s="276">
        <v>14292</v>
      </c>
      <c r="KC43" s="276">
        <v>12574</v>
      </c>
      <c r="KD43" s="276">
        <v>9280</v>
      </c>
      <c r="KE43" s="276">
        <v>9337</v>
      </c>
    </row>
    <row r="44" spans="1:291" ht="12">
      <c r="A44" s="3">
        <v>282022</v>
      </c>
      <c r="B44" s="2" t="s">
        <v>935</v>
      </c>
      <c r="C44" s="151">
        <v>50.27</v>
      </c>
      <c r="D44" s="150">
        <v>464562</v>
      </c>
      <c r="E44" s="146">
        <v>12.2</v>
      </c>
      <c r="F44" s="146">
        <v>61.7</v>
      </c>
      <c r="G44" s="146">
        <v>26.1</v>
      </c>
      <c r="H44" s="220">
        <v>22827</v>
      </c>
      <c r="I44" s="220">
        <v>45073</v>
      </c>
      <c r="J44" s="220">
        <v>68827</v>
      </c>
      <c r="K44" s="225">
        <v>55804</v>
      </c>
      <c r="L44" s="220">
        <v>226568</v>
      </c>
      <c r="M44" s="220">
        <v>10778</v>
      </c>
      <c r="N44" s="220">
        <v>18268</v>
      </c>
      <c r="O44" s="220">
        <v>19406</v>
      </c>
      <c r="P44" s="223">
        <v>446125</v>
      </c>
      <c r="Q44" s="220">
        <v>453748</v>
      </c>
      <c r="R44" s="220">
        <v>439358</v>
      </c>
      <c r="S44" s="225">
        <v>278669</v>
      </c>
      <c r="T44" s="225">
        <v>1367819</v>
      </c>
      <c r="U44" s="225">
        <v>605357</v>
      </c>
      <c r="V44" s="220">
        <v>737606</v>
      </c>
      <c r="W44" s="225">
        <v>0</v>
      </c>
      <c r="X44" s="225">
        <v>51</v>
      </c>
      <c r="Y44" s="225">
        <v>42</v>
      </c>
      <c r="Z44" s="225" t="s">
        <v>608</v>
      </c>
      <c r="AA44" s="147">
        <v>744</v>
      </c>
      <c r="AB44" s="230">
        <v>1052</v>
      </c>
      <c r="AC44" s="225">
        <v>250</v>
      </c>
      <c r="AD44" s="225">
        <v>522540</v>
      </c>
      <c r="AE44" s="225" t="s">
        <v>608</v>
      </c>
      <c r="AF44" s="220">
        <v>35</v>
      </c>
      <c r="AG44" s="220">
        <v>4683</v>
      </c>
      <c r="AH44" s="220">
        <v>42</v>
      </c>
      <c r="AI44" s="220">
        <v>21626</v>
      </c>
      <c r="AJ44" s="225">
        <v>1178</v>
      </c>
      <c r="AK44" s="225">
        <v>121</v>
      </c>
      <c r="AL44" s="220">
        <v>20</v>
      </c>
      <c r="AM44" s="220">
        <v>10081</v>
      </c>
      <c r="AN44" s="225">
        <v>620</v>
      </c>
      <c r="AO44" s="225">
        <v>2</v>
      </c>
      <c r="AP44" s="225">
        <v>421</v>
      </c>
      <c r="AQ44" s="225">
        <v>10</v>
      </c>
      <c r="AR44" s="225">
        <v>45</v>
      </c>
      <c r="AS44" s="227">
        <v>82</v>
      </c>
      <c r="AT44" s="227">
        <v>114.3</v>
      </c>
      <c r="AU44" s="227">
        <v>110.3</v>
      </c>
      <c r="AV44" s="225">
        <v>18</v>
      </c>
      <c r="AW44" s="225">
        <v>18</v>
      </c>
      <c r="AX44" s="225">
        <v>19</v>
      </c>
      <c r="AY44" s="225">
        <v>0</v>
      </c>
      <c r="AZ44" s="225">
        <v>0</v>
      </c>
      <c r="BA44" s="225">
        <v>0</v>
      </c>
      <c r="BB44" s="225">
        <v>0</v>
      </c>
      <c r="BC44" s="220">
        <v>7</v>
      </c>
      <c r="BD44" s="220">
        <v>23557</v>
      </c>
      <c r="BE44" s="220">
        <v>1</v>
      </c>
      <c r="BF44" s="220">
        <v>30215</v>
      </c>
      <c r="BG44" s="220">
        <v>6</v>
      </c>
      <c r="BH44" s="220">
        <v>52035</v>
      </c>
      <c r="BI44" s="220">
        <v>3</v>
      </c>
      <c r="BJ44" s="220">
        <v>4606</v>
      </c>
      <c r="BK44" s="227" t="s">
        <v>608</v>
      </c>
      <c r="BL44" s="225">
        <v>2</v>
      </c>
      <c r="BM44" s="225">
        <v>1</v>
      </c>
      <c r="BN44" s="225">
        <v>645</v>
      </c>
      <c r="BO44" s="225">
        <v>1522</v>
      </c>
      <c r="BP44" s="144" t="s">
        <v>1081</v>
      </c>
      <c r="BQ44" s="230">
        <v>1.08</v>
      </c>
      <c r="BR44" s="227">
        <v>31</v>
      </c>
      <c r="BS44" s="230">
        <v>7.51</v>
      </c>
      <c r="BT44" s="227">
        <v>62.5</v>
      </c>
      <c r="BU44" s="220">
        <v>25</v>
      </c>
      <c r="BV44" s="220">
        <v>4127</v>
      </c>
      <c r="BW44" s="220">
        <v>501</v>
      </c>
      <c r="BX44" s="220">
        <v>1149</v>
      </c>
      <c r="BY44" s="225">
        <v>4599</v>
      </c>
      <c r="BZ44" s="225">
        <v>1407</v>
      </c>
      <c r="CA44" s="225">
        <v>423</v>
      </c>
      <c r="CB44" s="225">
        <v>659</v>
      </c>
      <c r="CC44" s="241">
        <v>1.42</v>
      </c>
      <c r="CD44" s="225" t="s">
        <v>608</v>
      </c>
      <c r="CE44" s="225">
        <v>3</v>
      </c>
      <c r="CF44" s="225">
        <v>17</v>
      </c>
      <c r="CG44" s="220">
        <v>5</v>
      </c>
      <c r="CH44" s="220">
        <v>1</v>
      </c>
      <c r="CI44" s="220">
        <v>100</v>
      </c>
      <c r="CJ44" s="220">
        <v>22</v>
      </c>
      <c r="CK44" s="220">
        <v>1432</v>
      </c>
      <c r="CL44" s="220">
        <v>12</v>
      </c>
      <c r="CM44" s="220">
        <v>1054</v>
      </c>
      <c r="CN44" s="225">
        <v>24</v>
      </c>
      <c r="CO44" s="225">
        <v>431</v>
      </c>
      <c r="CP44" s="225">
        <v>14</v>
      </c>
      <c r="CQ44" s="225">
        <v>165</v>
      </c>
      <c r="CR44" s="225">
        <v>9</v>
      </c>
      <c r="CS44" s="225">
        <v>196</v>
      </c>
      <c r="CT44" s="225">
        <v>17512</v>
      </c>
      <c r="CU44" s="220">
        <v>867</v>
      </c>
      <c r="CV44" s="225">
        <v>2609</v>
      </c>
      <c r="CW44" s="220">
        <v>1881714.6</v>
      </c>
      <c r="CX44" s="220">
        <v>177626.13699999999</v>
      </c>
      <c r="CY44" s="220">
        <v>701835.53300000005</v>
      </c>
      <c r="CZ44" s="220">
        <v>121507</v>
      </c>
      <c r="DA44" s="220">
        <v>12</v>
      </c>
      <c r="DB44" s="220">
        <v>25873</v>
      </c>
      <c r="DC44" s="220">
        <v>2566</v>
      </c>
      <c r="DD44" s="220">
        <v>2202</v>
      </c>
      <c r="DE44" s="225">
        <v>266</v>
      </c>
      <c r="DF44" s="225">
        <v>5134</v>
      </c>
      <c r="DG44" s="220">
        <v>21188</v>
      </c>
      <c r="DH44" s="225">
        <v>23232</v>
      </c>
      <c r="DI44" s="225">
        <v>4444</v>
      </c>
      <c r="DJ44" s="225">
        <v>4106</v>
      </c>
      <c r="DK44" s="225">
        <v>259</v>
      </c>
      <c r="DL44" s="225">
        <v>412</v>
      </c>
      <c r="DM44" s="225">
        <v>3</v>
      </c>
      <c r="DN44" s="225">
        <v>2297</v>
      </c>
      <c r="DO44" s="225">
        <v>18</v>
      </c>
      <c r="DP44" s="225">
        <v>13608</v>
      </c>
      <c r="DQ44" s="220">
        <v>88</v>
      </c>
      <c r="DR44" s="220">
        <v>8726</v>
      </c>
      <c r="DS44" s="220">
        <v>8672</v>
      </c>
      <c r="DT44" s="225">
        <v>68</v>
      </c>
      <c r="DU44" s="220">
        <v>1040</v>
      </c>
      <c r="DV44" s="225">
        <v>73</v>
      </c>
      <c r="DW44" s="225">
        <v>81</v>
      </c>
      <c r="DX44" s="227">
        <v>16.3</v>
      </c>
      <c r="DY44" s="225">
        <v>56</v>
      </c>
      <c r="DZ44" s="225">
        <v>137</v>
      </c>
      <c r="EA44" s="225">
        <v>1332</v>
      </c>
      <c r="EB44" s="225">
        <v>373</v>
      </c>
      <c r="EC44" s="225">
        <v>83</v>
      </c>
      <c r="ED44" s="225">
        <v>3611</v>
      </c>
      <c r="EE44" s="225">
        <v>3916</v>
      </c>
      <c r="EF44" s="227">
        <v>94.4</v>
      </c>
      <c r="EG44" s="227">
        <v>92.2</v>
      </c>
      <c r="EH44" s="225">
        <v>1752</v>
      </c>
      <c r="EI44" s="268">
        <v>41</v>
      </c>
      <c r="EJ44" s="225">
        <v>125403</v>
      </c>
      <c r="EK44" s="227">
        <v>39.5</v>
      </c>
      <c r="EL44" s="225">
        <v>345273</v>
      </c>
      <c r="EM44" s="230">
        <v>1.95</v>
      </c>
      <c r="EN44" s="225">
        <v>229</v>
      </c>
      <c r="EO44" s="225">
        <v>62</v>
      </c>
      <c r="EP44" s="243">
        <v>436</v>
      </c>
      <c r="EQ44" s="225">
        <v>285</v>
      </c>
      <c r="ER44" s="225">
        <v>1260</v>
      </c>
      <c r="ES44" s="227">
        <v>100</v>
      </c>
      <c r="ET44" s="220">
        <v>160413</v>
      </c>
      <c r="EU44" s="220">
        <v>7314</v>
      </c>
      <c r="EV44" s="220">
        <v>4</v>
      </c>
      <c r="EW44" s="220">
        <v>144810</v>
      </c>
      <c r="EX44" s="220">
        <v>125074</v>
      </c>
      <c r="EY44" s="220">
        <v>15712</v>
      </c>
      <c r="EZ44" s="220">
        <v>4024</v>
      </c>
      <c r="FA44" s="225">
        <v>8289</v>
      </c>
      <c r="FB44" s="227">
        <v>13.767587414985069</v>
      </c>
      <c r="FC44" s="220">
        <v>343</v>
      </c>
      <c r="FD44" s="268">
        <v>4.5</v>
      </c>
      <c r="FE44" s="220">
        <v>17467</v>
      </c>
      <c r="FF44" s="225">
        <v>349</v>
      </c>
      <c r="FG44" s="225">
        <v>489</v>
      </c>
      <c r="FH44" s="225">
        <v>3279</v>
      </c>
      <c r="FI44" s="245">
        <v>30</v>
      </c>
      <c r="FJ44" s="245">
        <v>1003</v>
      </c>
      <c r="FK44" s="230">
        <v>50.25</v>
      </c>
      <c r="FL44" s="268">
        <v>100</v>
      </c>
      <c r="FM44" s="268">
        <v>91.1</v>
      </c>
      <c r="FN44" s="268">
        <v>99.9</v>
      </c>
      <c r="FO44" s="227">
        <v>99.3</v>
      </c>
      <c r="FP44" s="225">
        <v>148</v>
      </c>
      <c r="FQ44" s="220">
        <v>10</v>
      </c>
      <c r="FR44" s="220">
        <v>50</v>
      </c>
      <c r="FS44" s="225">
        <v>2415</v>
      </c>
      <c r="FT44" s="225">
        <v>9</v>
      </c>
      <c r="FU44" s="225">
        <v>8641</v>
      </c>
      <c r="FV44" s="225">
        <v>3494</v>
      </c>
      <c r="FW44" s="225">
        <v>8</v>
      </c>
      <c r="FX44" s="225">
        <v>2110359</v>
      </c>
      <c r="FY44" s="225">
        <v>1648</v>
      </c>
      <c r="FZ44" s="225" t="s">
        <v>608</v>
      </c>
      <c r="GA44" s="225" t="s">
        <v>608</v>
      </c>
      <c r="GB44" s="225">
        <v>18149</v>
      </c>
      <c r="GC44" s="225">
        <v>15</v>
      </c>
      <c r="GD44" s="225">
        <v>3261</v>
      </c>
      <c r="GE44" s="225">
        <v>14873</v>
      </c>
      <c r="GF44" s="225">
        <v>194509</v>
      </c>
      <c r="GG44" s="225">
        <v>297</v>
      </c>
      <c r="GH44" s="225">
        <v>54139</v>
      </c>
      <c r="GI44" s="225">
        <v>140073</v>
      </c>
      <c r="GJ44" s="220">
        <v>679</v>
      </c>
      <c r="GK44" s="225">
        <v>5782</v>
      </c>
      <c r="GL44" s="220">
        <v>568427</v>
      </c>
      <c r="GM44" s="220">
        <v>2335</v>
      </c>
      <c r="GN44" s="225">
        <v>18190</v>
      </c>
      <c r="GO44" s="220">
        <v>346075</v>
      </c>
      <c r="GP44" s="225">
        <v>783</v>
      </c>
      <c r="GQ44" s="225">
        <v>32645</v>
      </c>
      <c r="GR44" s="224">
        <v>1314443.3799999999</v>
      </c>
      <c r="GS44" s="225">
        <v>766</v>
      </c>
      <c r="GT44" s="225">
        <v>21690</v>
      </c>
      <c r="GU44" s="225">
        <v>625208</v>
      </c>
      <c r="GV44" s="242">
        <v>1</v>
      </c>
      <c r="GW44" s="225">
        <v>0</v>
      </c>
      <c r="GX44" s="225">
        <v>294</v>
      </c>
      <c r="GY44" s="225">
        <v>127</v>
      </c>
      <c r="GZ44" s="222">
        <v>0</v>
      </c>
      <c r="HA44" s="225">
        <v>1</v>
      </c>
      <c r="HB44" s="225">
        <v>833922</v>
      </c>
      <c r="HC44" s="225">
        <v>5645231</v>
      </c>
      <c r="HD44" s="225">
        <v>673798</v>
      </c>
      <c r="HE44" s="225">
        <v>812739</v>
      </c>
      <c r="HF44" s="225">
        <v>283261</v>
      </c>
      <c r="HG44" s="225">
        <v>12910</v>
      </c>
      <c r="HH44" s="225">
        <v>13260</v>
      </c>
      <c r="HI44" s="225">
        <v>170520</v>
      </c>
      <c r="HJ44" s="225">
        <v>146440</v>
      </c>
      <c r="HK44" s="220">
        <v>81836</v>
      </c>
      <c r="HL44" s="220" t="s">
        <v>608</v>
      </c>
      <c r="HM44" s="220">
        <v>12484584</v>
      </c>
      <c r="HN44" s="220" t="s">
        <v>608</v>
      </c>
      <c r="HO44" s="220">
        <v>123</v>
      </c>
      <c r="HP44" s="220" t="s">
        <v>608</v>
      </c>
      <c r="HQ44" s="220">
        <v>123</v>
      </c>
      <c r="HR44" s="220" t="s">
        <v>608</v>
      </c>
      <c r="HS44" s="220">
        <v>123212</v>
      </c>
      <c r="HT44" s="220">
        <v>5980</v>
      </c>
      <c r="HU44" s="220" t="s">
        <v>608</v>
      </c>
      <c r="HV44" s="230">
        <v>49.97</v>
      </c>
      <c r="HW44" s="220">
        <v>453748</v>
      </c>
      <c r="HX44" s="230" t="s">
        <v>608</v>
      </c>
      <c r="HY44" s="230">
        <v>16.100000000000001</v>
      </c>
      <c r="HZ44" s="230">
        <v>16.100000000000001</v>
      </c>
      <c r="IA44" s="225">
        <v>2668.5</v>
      </c>
      <c r="IB44" s="225">
        <v>2668.5</v>
      </c>
      <c r="IC44" s="225">
        <v>156600</v>
      </c>
      <c r="ID44" s="227">
        <v>73.5</v>
      </c>
      <c r="IE44" s="227">
        <v>53.1</v>
      </c>
      <c r="IF44" s="227">
        <v>40.9</v>
      </c>
      <c r="IG44" s="227">
        <v>57.2</v>
      </c>
      <c r="IH44" s="227">
        <v>20.2</v>
      </c>
      <c r="II44" s="144" t="s">
        <v>1081</v>
      </c>
      <c r="IJ44" s="144" t="s">
        <v>1081</v>
      </c>
      <c r="IK44" s="225">
        <v>54.8</v>
      </c>
      <c r="IL44" s="154">
        <v>0.81399999999999995</v>
      </c>
      <c r="IM44" s="153">
        <v>96.2</v>
      </c>
      <c r="IN44" s="285">
        <v>13.5</v>
      </c>
      <c r="IO44" s="153">
        <v>0.2</v>
      </c>
      <c r="IP44" s="143">
        <v>260812768</v>
      </c>
      <c r="IQ44" s="286">
        <v>50.2</v>
      </c>
      <c r="IR44" s="286">
        <v>63.6</v>
      </c>
      <c r="IS44" s="245" t="s">
        <v>608</v>
      </c>
      <c r="IT44" s="245" t="s">
        <v>608</v>
      </c>
      <c r="IU44" s="286">
        <v>136</v>
      </c>
      <c r="IV44" s="144" t="s">
        <v>1081</v>
      </c>
      <c r="IW44" s="143">
        <v>3196</v>
      </c>
      <c r="IX44" s="144" t="s">
        <v>1081</v>
      </c>
      <c r="IY44" s="286">
        <v>37.1</v>
      </c>
      <c r="IZ44" s="276">
        <v>91642</v>
      </c>
      <c r="JA44" s="276">
        <v>1151</v>
      </c>
      <c r="JB44" s="276">
        <v>1663</v>
      </c>
      <c r="JC44" s="276">
        <v>7316</v>
      </c>
      <c r="JD44" s="276">
        <v>9574</v>
      </c>
      <c r="JE44" s="276">
        <v>9735</v>
      </c>
      <c r="JF44" s="276">
        <v>11264</v>
      </c>
      <c r="JG44" s="276">
        <v>10663</v>
      </c>
      <c r="JH44" s="276">
        <v>9670</v>
      </c>
      <c r="JI44" s="276">
        <v>8164</v>
      </c>
      <c r="JJ44" s="276">
        <v>8619</v>
      </c>
      <c r="JK44" s="276">
        <v>8404</v>
      </c>
      <c r="JL44" s="276">
        <v>4286</v>
      </c>
      <c r="JM44" s="276">
        <v>2032</v>
      </c>
      <c r="JN44" s="276">
        <v>936</v>
      </c>
      <c r="JO44" s="276">
        <v>484</v>
      </c>
      <c r="JP44" s="276">
        <v>228</v>
      </c>
      <c r="JQ44" s="276">
        <v>9054</v>
      </c>
      <c r="JR44" s="276">
        <v>10353</v>
      </c>
      <c r="JS44" s="276">
        <v>12396</v>
      </c>
      <c r="JT44" s="276">
        <v>14535</v>
      </c>
      <c r="JU44" s="276">
        <v>17297</v>
      </c>
      <c r="JV44" s="276">
        <v>15049</v>
      </c>
      <c r="JW44" s="276">
        <v>13010</v>
      </c>
      <c r="JX44" s="276">
        <v>11438</v>
      </c>
      <c r="JY44" s="276">
        <v>13696</v>
      </c>
      <c r="JZ44" s="276">
        <v>17465</v>
      </c>
      <c r="KA44" s="276">
        <v>14616</v>
      </c>
      <c r="KB44" s="276">
        <v>12059</v>
      </c>
      <c r="KC44" s="276">
        <v>9803</v>
      </c>
      <c r="KD44" s="276">
        <v>6985</v>
      </c>
      <c r="KE44" s="276">
        <v>6940</v>
      </c>
    </row>
    <row r="45" spans="1:291" ht="12">
      <c r="A45" s="3">
        <v>282031</v>
      </c>
      <c r="B45" s="2" t="s">
        <v>990</v>
      </c>
      <c r="C45" s="147" t="s">
        <v>616</v>
      </c>
      <c r="D45" s="147" t="s">
        <v>616</v>
      </c>
      <c r="E45" s="147" t="s">
        <v>616</v>
      </c>
      <c r="F45" s="147" t="s">
        <v>616</v>
      </c>
      <c r="G45" s="147" t="s">
        <v>616</v>
      </c>
      <c r="H45" s="147" t="s">
        <v>616</v>
      </c>
      <c r="I45" s="147" t="s">
        <v>616</v>
      </c>
      <c r="J45" s="147" t="s">
        <v>616</v>
      </c>
      <c r="K45" s="147" t="s">
        <v>616</v>
      </c>
      <c r="L45" s="147" t="s">
        <v>616</v>
      </c>
      <c r="M45" s="147" t="s">
        <v>616</v>
      </c>
      <c r="N45" s="147" t="s">
        <v>616</v>
      </c>
      <c r="O45" s="147" t="s">
        <v>616</v>
      </c>
      <c r="P45" s="147" t="s">
        <v>616</v>
      </c>
      <c r="Q45" s="147" t="s">
        <v>616</v>
      </c>
      <c r="R45" s="147" t="s">
        <v>616</v>
      </c>
      <c r="S45" s="147" t="s">
        <v>616</v>
      </c>
      <c r="T45" s="147" t="s">
        <v>616</v>
      </c>
      <c r="U45" s="147" t="s">
        <v>616</v>
      </c>
      <c r="V45" s="147" t="s">
        <v>616</v>
      </c>
      <c r="W45" s="147" t="s">
        <v>616</v>
      </c>
      <c r="X45" s="147" t="s">
        <v>616</v>
      </c>
      <c r="Y45" s="147" t="s">
        <v>616</v>
      </c>
      <c r="Z45" s="147" t="s">
        <v>616</v>
      </c>
      <c r="AA45" s="147" t="s">
        <v>616</v>
      </c>
      <c r="AB45" s="147" t="s">
        <v>616</v>
      </c>
      <c r="AC45" s="147" t="s">
        <v>616</v>
      </c>
      <c r="AD45" s="147" t="s">
        <v>616</v>
      </c>
      <c r="AE45" s="147" t="s">
        <v>616</v>
      </c>
      <c r="AF45" s="147" t="s">
        <v>616</v>
      </c>
      <c r="AG45" s="147" t="s">
        <v>616</v>
      </c>
      <c r="AH45" s="147" t="s">
        <v>616</v>
      </c>
      <c r="AI45" s="147" t="s">
        <v>616</v>
      </c>
      <c r="AJ45" s="147" t="s">
        <v>616</v>
      </c>
      <c r="AK45" s="147" t="s">
        <v>616</v>
      </c>
      <c r="AL45" s="147" t="s">
        <v>616</v>
      </c>
      <c r="AM45" s="147" t="s">
        <v>616</v>
      </c>
      <c r="AN45" s="147" t="s">
        <v>616</v>
      </c>
      <c r="AO45" s="147" t="s">
        <v>616</v>
      </c>
      <c r="AP45" s="147" t="s">
        <v>616</v>
      </c>
      <c r="AQ45" s="147" t="s">
        <v>616</v>
      </c>
      <c r="AR45" s="147" t="s">
        <v>616</v>
      </c>
      <c r="AS45" s="147" t="s">
        <v>616</v>
      </c>
      <c r="AT45" s="147" t="s">
        <v>616</v>
      </c>
      <c r="AU45" s="147" t="s">
        <v>616</v>
      </c>
      <c r="AV45" s="147" t="s">
        <v>616</v>
      </c>
      <c r="AW45" s="147" t="s">
        <v>616</v>
      </c>
      <c r="AX45" s="147" t="s">
        <v>616</v>
      </c>
      <c r="AY45" s="147" t="s">
        <v>616</v>
      </c>
      <c r="AZ45" s="147" t="s">
        <v>616</v>
      </c>
      <c r="BA45" s="147" t="s">
        <v>616</v>
      </c>
      <c r="BB45" s="147" t="s">
        <v>616</v>
      </c>
      <c r="BC45" s="147" t="s">
        <v>616</v>
      </c>
      <c r="BD45" s="147" t="s">
        <v>616</v>
      </c>
      <c r="BE45" s="147" t="s">
        <v>616</v>
      </c>
      <c r="BF45" s="147" t="s">
        <v>616</v>
      </c>
      <c r="BG45" s="147" t="s">
        <v>616</v>
      </c>
      <c r="BH45" s="147" t="s">
        <v>616</v>
      </c>
      <c r="BI45" s="147" t="s">
        <v>616</v>
      </c>
      <c r="BJ45" s="147" t="s">
        <v>616</v>
      </c>
      <c r="BK45" s="147" t="s">
        <v>616</v>
      </c>
      <c r="BL45" s="147" t="s">
        <v>616</v>
      </c>
      <c r="BM45" s="147" t="s">
        <v>616</v>
      </c>
      <c r="BN45" s="147" t="s">
        <v>616</v>
      </c>
      <c r="BO45" s="147" t="s">
        <v>616</v>
      </c>
      <c r="BP45" s="144" t="s">
        <v>1081</v>
      </c>
      <c r="BQ45" s="147" t="s">
        <v>616</v>
      </c>
      <c r="BR45" s="147" t="s">
        <v>616</v>
      </c>
      <c r="BS45" s="147" t="s">
        <v>616</v>
      </c>
      <c r="BT45" s="147" t="s">
        <v>616</v>
      </c>
      <c r="BU45" s="147" t="s">
        <v>616</v>
      </c>
      <c r="BV45" s="147" t="s">
        <v>616</v>
      </c>
      <c r="BW45" s="147" t="s">
        <v>616</v>
      </c>
      <c r="BX45" s="147" t="s">
        <v>616</v>
      </c>
      <c r="BY45" s="147" t="s">
        <v>616</v>
      </c>
      <c r="BZ45" s="147" t="s">
        <v>616</v>
      </c>
      <c r="CA45" s="147" t="s">
        <v>616</v>
      </c>
      <c r="CB45" s="147" t="s">
        <v>616</v>
      </c>
      <c r="CC45" s="147" t="s">
        <v>616</v>
      </c>
      <c r="CD45" s="147" t="s">
        <v>616</v>
      </c>
      <c r="CE45" s="147" t="s">
        <v>616</v>
      </c>
      <c r="CF45" s="147" t="s">
        <v>616</v>
      </c>
      <c r="CG45" s="147" t="s">
        <v>616</v>
      </c>
      <c r="CH45" s="147" t="s">
        <v>616</v>
      </c>
      <c r="CI45" s="147" t="s">
        <v>616</v>
      </c>
      <c r="CJ45" s="147" t="s">
        <v>616</v>
      </c>
      <c r="CK45" s="147" t="s">
        <v>616</v>
      </c>
      <c r="CL45" s="147" t="s">
        <v>616</v>
      </c>
      <c r="CM45" s="147" t="s">
        <v>616</v>
      </c>
      <c r="CN45" s="147" t="s">
        <v>616</v>
      </c>
      <c r="CO45" s="147" t="s">
        <v>616</v>
      </c>
      <c r="CP45" s="147" t="s">
        <v>616</v>
      </c>
      <c r="CQ45" s="147" t="s">
        <v>616</v>
      </c>
      <c r="CR45" s="147" t="s">
        <v>616</v>
      </c>
      <c r="CS45" s="147" t="s">
        <v>616</v>
      </c>
      <c r="CT45" s="147" t="s">
        <v>616</v>
      </c>
      <c r="CU45" s="147" t="s">
        <v>616</v>
      </c>
      <c r="CV45" s="147" t="s">
        <v>616</v>
      </c>
      <c r="CW45" s="147" t="s">
        <v>616</v>
      </c>
      <c r="CX45" s="147" t="s">
        <v>616</v>
      </c>
      <c r="CY45" s="147" t="s">
        <v>616</v>
      </c>
      <c r="CZ45" s="147" t="s">
        <v>616</v>
      </c>
      <c r="DA45" s="147" t="s">
        <v>616</v>
      </c>
      <c r="DB45" s="147" t="s">
        <v>616</v>
      </c>
      <c r="DC45" s="147" t="s">
        <v>616</v>
      </c>
      <c r="DD45" s="147" t="s">
        <v>616</v>
      </c>
      <c r="DE45" s="147" t="s">
        <v>616</v>
      </c>
      <c r="DF45" s="147" t="s">
        <v>616</v>
      </c>
      <c r="DG45" s="147" t="s">
        <v>616</v>
      </c>
      <c r="DH45" s="147" t="s">
        <v>616</v>
      </c>
      <c r="DI45" s="147" t="s">
        <v>616</v>
      </c>
      <c r="DJ45" s="147" t="s">
        <v>616</v>
      </c>
      <c r="DK45" s="147" t="s">
        <v>616</v>
      </c>
      <c r="DL45" s="147" t="s">
        <v>616</v>
      </c>
      <c r="DM45" s="147" t="s">
        <v>616</v>
      </c>
      <c r="DN45" s="147" t="s">
        <v>616</v>
      </c>
      <c r="DO45" s="147" t="s">
        <v>616</v>
      </c>
      <c r="DP45" s="147" t="s">
        <v>616</v>
      </c>
      <c r="DQ45" s="147" t="s">
        <v>616</v>
      </c>
      <c r="DR45" s="147" t="s">
        <v>616</v>
      </c>
      <c r="DS45" s="147" t="s">
        <v>616</v>
      </c>
      <c r="DT45" s="147" t="s">
        <v>616</v>
      </c>
      <c r="DU45" s="147" t="s">
        <v>616</v>
      </c>
      <c r="DV45" s="147" t="s">
        <v>616</v>
      </c>
      <c r="DW45" s="147" t="s">
        <v>616</v>
      </c>
      <c r="DX45" s="147" t="s">
        <v>616</v>
      </c>
      <c r="DY45" s="147" t="s">
        <v>616</v>
      </c>
      <c r="DZ45" s="147" t="s">
        <v>616</v>
      </c>
      <c r="EA45" s="147" t="s">
        <v>616</v>
      </c>
      <c r="EB45" s="147" t="s">
        <v>616</v>
      </c>
      <c r="EC45" s="147" t="s">
        <v>616</v>
      </c>
      <c r="ED45" s="147" t="s">
        <v>616</v>
      </c>
      <c r="EE45" s="147" t="s">
        <v>616</v>
      </c>
      <c r="EF45" s="147" t="s">
        <v>616</v>
      </c>
      <c r="EG45" s="147" t="s">
        <v>616</v>
      </c>
      <c r="EH45" s="147" t="s">
        <v>616</v>
      </c>
      <c r="EI45" s="147" t="s">
        <v>616</v>
      </c>
      <c r="EJ45" s="147" t="s">
        <v>616</v>
      </c>
      <c r="EK45" s="147" t="s">
        <v>616</v>
      </c>
      <c r="EL45" s="147" t="s">
        <v>616</v>
      </c>
      <c r="EM45" s="147" t="s">
        <v>616</v>
      </c>
      <c r="EN45" s="147" t="s">
        <v>616</v>
      </c>
      <c r="EO45" s="147" t="s">
        <v>616</v>
      </c>
      <c r="EP45" s="147" t="s">
        <v>616</v>
      </c>
      <c r="EQ45" s="147" t="s">
        <v>616</v>
      </c>
      <c r="ER45" s="147" t="s">
        <v>616</v>
      </c>
      <c r="ES45" s="147" t="s">
        <v>616</v>
      </c>
      <c r="ET45" s="147" t="s">
        <v>616</v>
      </c>
      <c r="EU45" s="147" t="s">
        <v>616</v>
      </c>
      <c r="EV45" s="147" t="s">
        <v>616</v>
      </c>
      <c r="EW45" s="147" t="s">
        <v>616</v>
      </c>
      <c r="EX45" s="147" t="s">
        <v>616</v>
      </c>
      <c r="EY45" s="147" t="s">
        <v>616</v>
      </c>
      <c r="EZ45" s="147" t="s">
        <v>616</v>
      </c>
      <c r="FA45" s="147" t="s">
        <v>616</v>
      </c>
      <c r="FB45" s="147" t="s">
        <v>616</v>
      </c>
      <c r="FC45" s="147" t="s">
        <v>616</v>
      </c>
      <c r="FD45" s="147" t="s">
        <v>616</v>
      </c>
      <c r="FE45" s="147" t="s">
        <v>616</v>
      </c>
      <c r="FF45" s="147" t="s">
        <v>616</v>
      </c>
      <c r="FG45" s="147" t="s">
        <v>616</v>
      </c>
      <c r="FH45" s="147" t="s">
        <v>616</v>
      </c>
      <c r="FI45" s="147" t="s">
        <v>616</v>
      </c>
      <c r="FJ45" s="147" t="s">
        <v>616</v>
      </c>
      <c r="FK45" s="147" t="s">
        <v>616</v>
      </c>
      <c r="FL45" s="147" t="s">
        <v>616</v>
      </c>
      <c r="FM45" s="147" t="s">
        <v>616</v>
      </c>
      <c r="FN45" s="147" t="s">
        <v>616</v>
      </c>
      <c r="FO45" s="147" t="s">
        <v>616</v>
      </c>
      <c r="FP45" s="147" t="s">
        <v>616</v>
      </c>
      <c r="FQ45" s="147" t="s">
        <v>616</v>
      </c>
      <c r="FR45" s="147" t="s">
        <v>616</v>
      </c>
      <c r="FS45" s="147" t="s">
        <v>616</v>
      </c>
      <c r="FT45" s="147" t="s">
        <v>616</v>
      </c>
      <c r="FU45" s="147" t="s">
        <v>616</v>
      </c>
      <c r="FV45" s="147" t="s">
        <v>616</v>
      </c>
      <c r="FW45" s="147" t="s">
        <v>616</v>
      </c>
      <c r="FX45" s="147" t="s">
        <v>616</v>
      </c>
      <c r="FY45" s="147" t="s">
        <v>616</v>
      </c>
      <c r="FZ45" s="147" t="s">
        <v>616</v>
      </c>
      <c r="GA45" s="147" t="s">
        <v>616</v>
      </c>
      <c r="GB45" s="147" t="s">
        <v>616</v>
      </c>
      <c r="GC45" s="147" t="s">
        <v>616</v>
      </c>
      <c r="GD45" s="147" t="s">
        <v>616</v>
      </c>
      <c r="GE45" s="147" t="s">
        <v>616</v>
      </c>
      <c r="GF45" s="147" t="s">
        <v>616</v>
      </c>
      <c r="GG45" s="147" t="s">
        <v>616</v>
      </c>
      <c r="GH45" s="147" t="s">
        <v>616</v>
      </c>
      <c r="GI45" s="147" t="s">
        <v>616</v>
      </c>
      <c r="GJ45" s="147" t="s">
        <v>616</v>
      </c>
      <c r="GK45" s="147" t="s">
        <v>616</v>
      </c>
      <c r="GL45" s="147" t="s">
        <v>616</v>
      </c>
      <c r="GM45" s="147" t="s">
        <v>616</v>
      </c>
      <c r="GN45" s="147" t="s">
        <v>616</v>
      </c>
      <c r="GO45" s="147" t="s">
        <v>616</v>
      </c>
      <c r="GP45" s="147" t="s">
        <v>616</v>
      </c>
      <c r="GQ45" s="147" t="s">
        <v>616</v>
      </c>
      <c r="GR45" s="147" t="s">
        <v>616</v>
      </c>
      <c r="GS45" s="147" t="s">
        <v>616</v>
      </c>
      <c r="GT45" s="147" t="s">
        <v>616</v>
      </c>
      <c r="GU45" s="147" t="s">
        <v>616</v>
      </c>
      <c r="GV45" s="147" t="s">
        <v>616</v>
      </c>
      <c r="GW45" s="147" t="s">
        <v>616</v>
      </c>
      <c r="GX45" s="147" t="s">
        <v>616</v>
      </c>
      <c r="GY45" s="147" t="s">
        <v>616</v>
      </c>
      <c r="GZ45" s="147" t="s">
        <v>616</v>
      </c>
      <c r="HA45" s="147" t="s">
        <v>616</v>
      </c>
      <c r="HB45" s="147" t="s">
        <v>616</v>
      </c>
      <c r="HC45" s="147" t="s">
        <v>616</v>
      </c>
      <c r="HD45" s="147" t="s">
        <v>616</v>
      </c>
      <c r="HE45" s="147" t="s">
        <v>616</v>
      </c>
      <c r="HF45" s="147" t="s">
        <v>616</v>
      </c>
      <c r="HG45" s="147" t="s">
        <v>616</v>
      </c>
      <c r="HH45" s="147" t="s">
        <v>616</v>
      </c>
      <c r="HI45" s="147" t="s">
        <v>616</v>
      </c>
      <c r="HJ45" s="147" t="s">
        <v>616</v>
      </c>
      <c r="HK45" s="147" t="s">
        <v>616</v>
      </c>
      <c r="HL45" s="147" t="s">
        <v>616</v>
      </c>
      <c r="HM45" s="147" t="s">
        <v>616</v>
      </c>
      <c r="HN45" s="147" t="s">
        <v>616</v>
      </c>
      <c r="HO45" s="147" t="s">
        <v>616</v>
      </c>
      <c r="HP45" s="147" t="s">
        <v>616</v>
      </c>
      <c r="HQ45" s="147" t="s">
        <v>616</v>
      </c>
      <c r="HR45" s="147" t="s">
        <v>616</v>
      </c>
      <c r="HS45" s="147" t="s">
        <v>616</v>
      </c>
      <c r="HT45" s="147" t="s">
        <v>616</v>
      </c>
      <c r="HU45" s="147" t="s">
        <v>616</v>
      </c>
      <c r="HV45" s="147" t="s">
        <v>616</v>
      </c>
      <c r="HW45" s="147" t="s">
        <v>616</v>
      </c>
      <c r="HX45" s="147" t="s">
        <v>616</v>
      </c>
      <c r="HY45" s="147" t="s">
        <v>616</v>
      </c>
      <c r="HZ45" s="147" t="s">
        <v>616</v>
      </c>
      <c r="IA45" s="147" t="s">
        <v>616</v>
      </c>
      <c r="IB45" s="147" t="s">
        <v>616</v>
      </c>
      <c r="IC45" s="147" t="s">
        <v>616</v>
      </c>
      <c r="ID45" s="147" t="s">
        <v>616</v>
      </c>
      <c r="IE45" s="147" t="s">
        <v>616</v>
      </c>
      <c r="IF45" s="147" t="s">
        <v>616</v>
      </c>
      <c r="IG45" s="147" t="s">
        <v>616</v>
      </c>
      <c r="IH45" s="147" t="s">
        <v>616</v>
      </c>
      <c r="II45" s="144" t="s">
        <v>1081</v>
      </c>
      <c r="IJ45" s="144" t="s">
        <v>1081</v>
      </c>
      <c r="IK45" s="147" t="s">
        <v>616</v>
      </c>
      <c r="IL45" s="147" t="s">
        <v>616</v>
      </c>
      <c r="IM45" s="147" t="s">
        <v>616</v>
      </c>
      <c r="IN45" s="147" t="s">
        <v>616</v>
      </c>
      <c r="IO45" s="147" t="s">
        <v>616</v>
      </c>
      <c r="IP45" s="147" t="s">
        <v>616</v>
      </c>
      <c r="IQ45" s="147" t="s">
        <v>616</v>
      </c>
      <c r="IR45" s="147" t="s">
        <v>616</v>
      </c>
      <c r="IS45" s="147" t="s">
        <v>616</v>
      </c>
      <c r="IT45" s="147" t="s">
        <v>616</v>
      </c>
      <c r="IU45" s="147" t="s">
        <v>616</v>
      </c>
      <c r="IV45" s="144" t="s">
        <v>1081</v>
      </c>
      <c r="IW45" s="147" t="s">
        <v>616</v>
      </c>
      <c r="IX45" s="144" t="s">
        <v>1081</v>
      </c>
      <c r="IY45" s="147" t="s">
        <v>616</v>
      </c>
      <c r="IZ45" s="147" t="s">
        <v>616</v>
      </c>
      <c r="JA45" s="147" t="s">
        <v>616</v>
      </c>
      <c r="JB45" s="147" t="s">
        <v>616</v>
      </c>
      <c r="JC45" s="147" t="s">
        <v>616</v>
      </c>
      <c r="JD45" s="147" t="s">
        <v>616</v>
      </c>
      <c r="JE45" s="147" t="s">
        <v>616</v>
      </c>
      <c r="JF45" s="147" t="s">
        <v>616</v>
      </c>
      <c r="JG45" s="147" t="s">
        <v>616</v>
      </c>
      <c r="JH45" s="147" t="s">
        <v>616</v>
      </c>
      <c r="JI45" s="147" t="s">
        <v>616</v>
      </c>
      <c r="JJ45" s="147" t="s">
        <v>616</v>
      </c>
      <c r="JK45" s="147" t="s">
        <v>616</v>
      </c>
      <c r="JL45" s="147" t="s">
        <v>616</v>
      </c>
      <c r="JM45" s="147" t="s">
        <v>616</v>
      </c>
      <c r="JN45" s="147" t="s">
        <v>616</v>
      </c>
      <c r="JO45" s="147" t="s">
        <v>616</v>
      </c>
      <c r="JP45" s="147" t="s">
        <v>616</v>
      </c>
      <c r="JQ45" s="147" t="s">
        <v>616</v>
      </c>
      <c r="JR45" s="147" t="s">
        <v>616</v>
      </c>
      <c r="JS45" s="147" t="s">
        <v>616</v>
      </c>
      <c r="JT45" s="147" t="s">
        <v>616</v>
      </c>
      <c r="JU45" s="147" t="s">
        <v>616</v>
      </c>
      <c r="JV45" s="147" t="s">
        <v>616</v>
      </c>
      <c r="JW45" s="147" t="s">
        <v>616</v>
      </c>
      <c r="JX45" s="147" t="s">
        <v>616</v>
      </c>
      <c r="JY45" s="147" t="s">
        <v>616</v>
      </c>
      <c r="JZ45" s="147" t="s">
        <v>616</v>
      </c>
      <c r="KA45" s="147" t="s">
        <v>616</v>
      </c>
      <c r="KB45" s="147" t="s">
        <v>616</v>
      </c>
      <c r="KC45" s="147" t="s">
        <v>616</v>
      </c>
      <c r="KD45" s="147" t="s">
        <v>616</v>
      </c>
      <c r="KE45" s="147" t="s">
        <v>616</v>
      </c>
    </row>
    <row r="46" spans="1:291" ht="12">
      <c r="A46" s="3">
        <v>282049</v>
      </c>
      <c r="B46" s="2" t="s">
        <v>936</v>
      </c>
      <c r="C46" s="147">
        <v>100.18</v>
      </c>
      <c r="D46" s="144">
        <v>483132</v>
      </c>
      <c r="E46" s="146">
        <v>14.79</v>
      </c>
      <c r="F46" s="146">
        <v>63.01</v>
      </c>
      <c r="G46" s="146">
        <v>22.18</v>
      </c>
      <c r="H46" s="220">
        <v>26814</v>
      </c>
      <c r="I46" s="220">
        <v>55599</v>
      </c>
      <c r="J46" s="220">
        <v>85911</v>
      </c>
      <c r="K46" s="225">
        <v>51024</v>
      </c>
      <c r="L46" s="220">
        <v>216003</v>
      </c>
      <c r="M46" s="220">
        <v>6056</v>
      </c>
      <c r="N46" s="220">
        <v>22442</v>
      </c>
      <c r="O46" s="220">
        <v>22088</v>
      </c>
      <c r="P46" s="223">
        <v>486976</v>
      </c>
      <c r="Q46" s="225">
        <v>482640</v>
      </c>
      <c r="R46" s="225">
        <v>430285</v>
      </c>
      <c r="S46" s="225">
        <v>1024058</v>
      </c>
      <c r="T46" s="225">
        <v>3641275</v>
      </c>
      <c r="U46" s="225">
        <v>1390647</v>
      </c>
      <c r="V46" s="225">
        <v>1035870</v>
      </c>
      <c r="W46" s="225">
        <v>60</v>
      </c>
      <c r="X46" s="225">
        <v>40</v>
      </c>
      <c r="Y46" s="225">
        <v>37</v>
      </c>
      <c r="Z46" s="225">
        <v>0</v>
      </c>
      <c r="AA46" s="147">
        <v>308</v>
      </c>
      <c r="AB46" s="230">
        <v>500.92</v>
      </c>
      <c r="AC46" s="225">
        <v>3259</v>
      </c>
      <c r="AD46" s="225">
        <v>217259</v>
      </c>
      <c r="AE46" s="225">
        <v>2121</v>
      </c>
      <c r="AF46" s="225">
        <v>61</v>
      </c>
      <c r="AG46" s="225">
        <v>8706</v>
      </c>
      <c r="AH46" s="225">
        <v>40</v>
      </c>
      <c r="AI46" s="225">
        <v>28162</v>
      </c>
      <c r="AJ46" s="225">
        <v>1466</v>
      </c>
      <c r="AK46" s="225">
        <v>73</v>
      </c>
      <c r="AL46" s="225">
        <v>20</v>
      </c>
      <c r="AM46" s="225">
        <v>12153</v>
      </c>
      <c r="AN46" s="225">
        <v>753</v>
      </c>
      <c r="AO46" s="225">
        <v>13</v>
      </c>
      <c r="AP46" s="225">
        <v>271</v>
      </c>
      <c r="AQ46" s="225">
        <v>3</v>
      </c>
      <c r="AR46" s="225">
        <v>18</v>
      </c>
      <c r="AS46" s="227">
        <v>100</v>
      </c>
      <c r="AT46" s="227">
        <v>131.465</v>
      </c>
      <c r="AU46" s="227">
        <v>109.97499999999999</v>
      </c>
      <c r="AV46" s="225">
        <v>35</v>
      </c>
      <c r="AW46" s="225">
        <v>0</v>
      </c>
      <c r="AX46" s="225">
        <v>35</v>
      </c>
      <c r="AY46" s="225">
        <v>0</v>
      </c>
      <c r="AZ46" s="225">
        <v>0</v>
      </c>
      <c r="BA46" s="225">
        <v>0</v>
      </c>
      <c r="BB46" s="225">
        <v>0</v>
      </c>
      <c r="BC46" s="225">
        <v>9</v>
      </c>
      <c r="BD46" s="225">
        <v>19685</v>
      </c>
      <c r="BE46" s="225">
        <v>1</v>
      </c>
      <c r="BF46" s="225">
        <v>20355</v>
      </c>
      <c r="BG46" s="225">
        <v>6</v>
      </c>
      <c r="BH46" s="225">
        <v>93924</v>
      </c>
      <c r="BI46" s="225">
        <v>1</v>
      </c>
      <c r="BJ46" s="225">
        <v>1242</v>
      </c>
      <c r="BK46" s="227">
        <v>36.700000000000003</v>
      </c>
      <c r="BL46" s="225">
        <v>3</v>
      </c>
      <c r="BM46" s="225">
        <v>6</v>
      </c>
      <c r="BN46" s="225">
        <v>2123</v>
      </c>
      <c r="BO46" s="225">
        <v>32765</v>
      </c>
      <c r="BP46" s="144" t="s">
        <v>1081</v>
      </c>
      <c r="BQ46" s="230">
        <v>0.77</v>
      </c>
      <c r="BR46" s="227">
        <v>27.9</v>
      </c>
      <c r="BS46" s="230">
        <v>5.45</v>
      </c>
      <c r="BT46" s="227">
        <v>61.61</v>
      </c>
      <c r="BU46" s="225">
        <v>24</v>
      </c>
      <c r="BV46" s="225">
        <v>5133</v>
      </c>
      <c r="BW46" s="225">
        <v>508</v>
      </c>
      <c r="BX46" s="225">
        <v>1549</v>
      </c>
      <c r="BY46" s="225">
        <v>3771</v>
      </c>
      <c r="BZ46" s="225">
        <v>1178</v>
      </c>
      <c r="CA46" s="225">
        <v>300</v>
      </c>
      <c r="CB46" s="225">
        <v>535</v>
      </c>
      <c r="CC46" s="241">
        <v>1.42</v>
      </c>
      <c r="CD46" s="225">
        <v>0</v>
      </c>
      <c r="CE46" s="225" t="s">
        <v>608</v>
      </c>
      <c r="CF46" s="225" t="s">
        <v>608</v>
      </c>
      <c r="CG46" s="225">
        <v>1</v>
      </c>
      <c r="CH46" s="225">
        <v>1</v>
      </c>
      <c r="CI46" s="225">
        <v>100</v>
      </c>
      <c r="CJ46" s="225">
        <v>17</v>
      </c>
      <c r="CK46" s="225">
        <v>1524</v>
      </c>
      <c r="CL46" s="225">
        <v>10</v>
      </c>
      <c r="CM46" s="225">
        <v>976</v>
      </c>
      <c r="CN46" s="225">
        <v>19</v>
      </c>
      <c r="CO46" s="225">
        <v>354</v>
      </c>
      <c r="CP46" s="225">
        <v>9</v>
      </c>
      <c r="CQ46" s="225">
        <v>109</v>
      </c>
      <c r="CR46" s="225">
        <v>6</v>
      </c>
      <c r="CS46" s="225">
        <v>150</v>
      </c>
      <c r="CT46" s="225">
        <v>12213</v>
      </c>
      <c r="CU46" s="225">
        <v>685</v>
      </c>
      <c r="CV46" s="225">
        <v>2404</v>
      </c>
      <c r="CW46" s="225">
        <v>1313465.645</v>
      </c>
      <c r="CX46" s="225">
        <v>145731.42800000001</v>
      </c>
      <c r="CY46" s="225">
        <v>651013.84499999997</v>
      </c>
      <c r="CZ46" s="225">
        <v>107217</v>
      </c>
      <c r="DA46" s="225">
        <v>14</v>
      </c>
      <c r="DB46" s="225">
        <v>18301</v>
      </c>
      <c r="DC46" s="225">
        <v>1540</v>
      </c>
      <c r="DD46" s="225">
        <v>1688</v>
      </c>
      <c r="DE46" s="225">
        <v>75</v>
      </c>
      <c r="DF46" s="225">
        <v>2189</v>
      </c>
      <c r="DG46" s="225">
        <v>19052</v>
      </c>
      <c r="DH46" s="225">
        <v>16079</v>
      </c>
      <c r="DI46" s="225">
        <v>3235</v>
      </c>
      <c r="DJ46" s="225">
        <v>2497</v>
      </c>
      <c r="DK46" s="225">
        <v>258</v>
      </c>
      <c r="DL46" s="225">
        <v>279</v>
      </c>
      <c r="DM46" s="225">
        <v>1</v>
      </c>
      <c r="DN46" s="225">
        <v>1674</v>
      </c>
      <c r="DO46" s="225" t="s">
        <v>830</v>
      </c>
      <c r="DP46" s="225">
        <v>15295</v>
      </c>
      <c r="DQ46" s="225">
        <v>62</v>
      </c>
      <c r="DR46" s="225">
        <v>6254</v>
      </c>
      <c r="DS46" s="225">
        <v>6912</v>
      </c>
      <c r="DT46" s="225">
        <v>76</v>
      </c>
      <c r="DU46" s="225">
        <v>891</v>
      </c>
      <c r="DV46" s="225">
        <v>122</v>
      </c>
      <c r="DW46" s="225">
        <v>109</v>
      </c>
      <c r="DX46" s="227">
        <v>31.965</v>
      </c>
      <c r="DY46" s="225">
        <v>47</v>
      </c>
      <c r="DZ46" s="225">
        <v>119</v>
      </c>
      <c r="EA46" s="225">
        <v>2833</v>
      </c>
      <c r="EB46" s="225">
        <v>807</v>
      </c>
      <c r="EC46" s="225">
        <v>130</v>
      </c>
      <c r="ED46" s="225">
        <v>4480</v>
      </c>
      <c r="EE46" s="225">
        <v>4443</v>
      </c>
      <c r="EF46" s="227">
        <v>96.3</v>
      </c>
      <c r="EG46" s="227">
        <v>93.6</v>
      </c>
      <c r="EH46" s="225">
        <v>826</v>
      </c>
      <c r="EI46" s="268">
        <v>16.8</v>
      </c>
      <c r="EJ46" s="225">
        <v>105117</v>
      </c>
      <c r="EK46" s="227">
        <v>34</v>
      </c>
      <c r="EL46" s="225">
        <v>348300</v>
      </c>
      <c r="EM46" s="230">
        <v>2.99</v>
      </c>
      <c r="EN46" s="225">
        <v>546</v>
      </c>
      <c r="EO46" s="225">
        <v>47</v>
      </c>
      <c r="EP46" s="243">
        <v>1762</v>
      </c>
      <c r="EQ46" s="225">
        <v>91</v>
      </c>
      <c r="ER46" s="225">
        <v>1142</v>
      </c>
      <c r="ES46" s="227">
        <v>100</v>
      </c>
      <c r="ET46" s="220">
        <v>176973</v>
      </c>
      <c r="EU46" s="225">
        <v>13607</v>
      </c>
      <c r="EV46" s="225">
        <v>0</v>
      </c>
      <c r="EW46" s="225">
        <v>150469</v>
      </c>
      <c r="EX46" s="225">
        <v>131834</v>
      </c>
      <c r="EY46" s="225">
        <v>9608</v>
      </c>
      <c r="EZ46" s="225">
        <v>9027</v>
      </c>
      <c r="FA46" s="225">
        <v>12897</v>
      </c>
      <c r="FB46" s="227">
        <v>15.3</v>
      </c>
      <c r="FC46" s="225">
        <v>481</v>
      </c>
      <c r="FD46" s="227">
        <v>9.17</v>
      </c>
      <c r="FE46" s="225">
        <v>25131</v>
      </c>
      <c r="FF46" s="225">
        <v>235</v>
      </c>
      <c r="FG46" s="225">
        <v>235</v>
      </c>
      <c r="FH46" s="225">
        <v>2456</v>
      </c>
      <c r="FI46" s="245">
        <v>17</v>
      </c>
      <c r="FJ46" s="245">
        <v>881</v>
      </c>
      <c r="FK46" s="230">
        <v>55.99</v>
      </c>
      <c r="FL46" s="227">
        <v>99.9</v>
      </c>
      <c r="FM46" s="227">
        <v>93.5</v>
      </c>
      <c r="FN46" s="227">
        <v>99.9</v>
      </c>
      <c r="FO46" s="227">
        <v>93</v>
      </c>
      <c r="FP46" s="225">
        <v>117</v>
      </c>
      <c r="FQ46" s="225">
        <v>8</v>
      </c>
      <c r="FR46" s="225">
        <v>70</v>
      </c>
      <c r="FS46" s="225">
        <v>2048</v>
      </c>
      <c r="FT46" s="225">
        <v>10</v>
      </c>
      <c r="FU46" s="225">
        <v>5677</v>
      </c>
      <c r="FV46" s="225">
        <v>4490</v>
      </c>
      <c r="FW46" s="225">
        <v>6</v>
      </c>
      <c r="FX46" s="225" t="s">
        <v>608</v>
      </c>
      <c r="FY46" s="225" t="s">
        <v>608</v>
      </c>
      <c r="FZ46" s="225" t="s">
        <v>608</v>
      </c>
      <c r="GA46" s="225" t="s">
        <v>608</v>
      </c>
      <c r="GB46" s="225">
        <v>14200</v>
      </c>
      <c r="GC46" s="225">
        <v>20</v>
      </c>
      <c r="GD46" s="225">
        <v>1200</v>
      </c>
      <c r="GE46" s="225">
        <v>12980</v>
      </c>
      <c r="GF46" s="225">
        <v>147892</v>
      </c>
      <c r="GG46" s="225">
        <v>354</v>
      </c>
      <c r="GH46" s="225">
        <v>18055</v>
      </c>
      <c r="GI46" s="225">
        <v>129483</v>
      </c>
      <c r="GJ46" s="225">
        <v>438</v>
      </c>
      <c r="GK46" s="225">
        <v>4380</v>
      </c>
      <c r="GL46" s="225">
        <v>623010</v>
      </c>
      <c r="GM46" s="225">
        <v>2019</v>
      </c>
      <c r="GN46" s="225">
        <v>19699</v>
      </c>
      <c r="GO46" s="225">
        <v>403795</v>
      </c>
      <c r="GP46" s="225">
        <v>192</v>
      </c>
      <c r="GQ46" s="225">
        <v>9810</v>
      </c>
      <c r="GR46" s="224">
        <v>310390.26</v>
      </c>
      <c r="GS46" s="225">
        <v>185</v>
      </c>
      <c r="GT46" s="225">
        <v>8424</v>
      </c>
      <c r="GU46" s="225">
        <v>220269</v>
      </c>
      <c r="GV46" s="242">
        <v>1.74</v>
      </c>
      <c r="GW46" s="225">
        <v>0</v>
      </c>
      <c r="GX46" s="225">
        <v>359</v>
      </c>
      <c r="GY46" s="225">
        <v>172</v>
      </c>
      <c r="GZ46" s="222">
        <v>0</v>
      </c>
      <c r="HA46" s="225">
        <v>5</v>
      </c>
      <c r="HB46" s="225">
        <v>953385</v>
      </c>
      <c r="HC46" s="225">
        <v>7333031</v>
      </c>
      <c r="HD46" s="225">
        <v>793462</v>
      </c>
      <c r="HE46" s="225">
        <v>935664</v>
      </c>
      <c r="HF46" s="225">
        <v>211419</v>
      </c>
      <c r="HG46" s="225">
        <v>13650</v>
      </c>
      <c r="HH46" s="225">
        <v>16178</v>
      </c>
      <c r="HI46" s="225">
        <v>201420</v>
      </c>
      <c r="HJ46" s="225">
        <v>154220</v>
      </c>
      <c r="HK46" s="220">
        <v>107593</v>
      </c>
      <c r="HL46" s="220">
        <v>18184000</v>
      </c>
      <c r="HM46" s="220" t="s">
        <v>608</v>
      </c>
      <c r="HN46" s="220">
        <v>141</v>
      </c>
      <c r="HO46" s="220" t="s">
        <v>608</v>
      </c>
      <c r="HP46" s="220">
        <v>55</v>
      </c>
      <c r="HQ46" s="220" t="s">
        <v>608</v>
      </c>
      <c r="HR46" s="220">
        <v>31563</v>
      </c>
      <c r="HS46" s="220">
        <v>145937</v>
      </c>
      <c r="HT46" s="220">
        <v>1300</v>
      </c>
      <c r="HU46" s="220">
        <v>1100</v>
      </c>
      <c r="HV46" s="230">
        <v>40.270000000000003</v>
      </c>
      <c r="HW46" s="220">
        <v>450831</v>
      </c>
      <c r="HX46" s="230" t="s">
        <v>608</v>
      </c>
      <c r="HY46" s="230">
        <v>12.9</v>
      </c>
      <c r="HZ46" s="230">
        <v>12.9</v>
      </c>
      <c r="IA46" s="225">
        <v>1184</v>
      </c>
      <c r="IB46" s="225">
        <v>1182.8</v>
      </c>
      <c r="IC46" s="225">
        <v>38769</v>
      </c>
      <c r="ID46" s="227">
        <v>70.900000000000006</v>
      </c>
      <c r="IE46" s="227">
        <v>62.3</v>
      </c>
      <c r="IF46" s="227">
        <v>46.3</v>
      </c>
      <c r="IG46" s="227">
        <v>68.7</v>
      </c>
      <c r="IH46" s="227">
        <v>34.200000000000003</v>
      </c>
      <c r="II46" s="144" t="s">
        <v>1081</v>
      </c>
      <c r="IJ46" s="144" t="s">
        <v>1081</v>
      </c>
      <c r="IK46" s="225">
        <v>77.3</v>
      </c>
      <c r="IL46" s="154">
        <v>0.88200000000000001</v>
      </c>
      <c r="IM46" s="153">
        <v>94.3</v>
      </c>
      <c r="IN46" s="285">
        <v>5.5</v>
      </c>
      <c r="IO46" s="153">
        <v>0.5</v>
      </c>
      <c r="IP46" s="143">
        <v>151444027</v>
      </c>
      <c r="IQ46" s="286">
        <v>63.2</v>
      </c>
      <c r="IR46" s="286">
        <v>56.6</v>
      </c>
      <c r="IS46" s="245" t="s">
        <v>608</v>
      </c>
      <c r="IT46" s="245" t="s">
        <v>608</v>
      </c>
      <c r="IU46" s="286">
        <v>36.6</v>
      </c>
      <c r="IV46" s="144" t="s">
        <v>1081</v>
      </c>
      <c r="IW46" s="143">
        <v>3644</v>
      </c>
      <c r="IX46" s="144" t="s">
        <v>1081</v>
      </c>
      <c r="IY46" s="286">
        <v>30.6</v>
      </c>
      <c r="IZ46" s="276">
        <v>102762</v>
      </c>
      <c r="JA46" s="276">
        <v>1356</v>
      </c>
      <c r="JB46" s="276">
        <v>1739</v>
      </c>
      <c r="JC46" s="276">
        <v>8511</v>
      </c>
      <c r="JD46" s="276">
        <v>10498</v>
      </c>
      <c r="JE46" s="276">
        <v>10524</v>
      </c>
      <c r="JF46" s="276">
        <v>11941</v>
      </c>
      <c r="JG46" s="276">
        <v>11740</v>
      </c>
      <c r="JH46" s="276">
        <v>10762</v>
      </c>
      <c r="JI46" s="276">
        <v>9021</v>
      </c>
      <c r="JJ46" s="276">
        <v>8282</v>
      </c>
      <c r="JK46" s="276">
        <v>7580</v>
      </c>
      <c r="JL46" s="276">
        <v>3547</v>
      </c>
      <c r="JM46" s="276">
        <v>1693</v>
      </c>
      <c r="JN46" s="276">
        <v>907</v>
      </c>
      <c r="JO46" s="276">
        <v>411</v>
      </c>
      <c r="JP46" s="276">
        <v>204</v>
      </c>
      <c r="JQ46" s="276">
        <v>11573</v>
      </c>
      <c r="JR46" s="276">
        <v>13166</v>
      </c>
      <c r="JS46" s="276">
        <v>13306</v>
      </c>
      <c r="JT46" s="276">
        <v>16911</v>
      </c>
      <c r="JU46" s="276">
        <v>21093</v>
      </c>
      <c r="JV46" s="276">
        <v>18885</v>
      </c>
      <c r="JW46" s="276">
        <v>15578</v>
      </c>
      <c r="JX46" s="276">
        <v>13339</v>
      </c>
      <c r="JY46" s="276">
        <v>14147</v>
      </c>
      <c r="JZ46" s="276">
        <v>16894</v>
      </c>
      <c r="KA46" s="276">
        <v>12862</v>
      </c>
      <c r="KB46" s="276">
        <v>10046</v>
      </c>
      <c r="KC46" s="276">
        <v>8544</v>
      </c>
      <c r="KD46" s="276">
        <v>6366</v>
      </c>
      <c r="KE46" s="276">
        <v>6836</v>
      </c>
    </row>
    <row r="47" spans="1:291" ht="12">
      <c r="A47" s="3">
        <v>292010</v>
      </c>
      <c r="B47" s="2" t="s">
        <v>937</v>
      </c>
      <c r="C47" s="147">
        <v>276.94</v>
      </c>
      <c r="D47" s="144">
        <v>363051</v>
      </c>
      <c r="E47" s="146">
        <v>12.1</v>
      </c>
      <c r="F47" s="146">
        <v>60.1</v>
      </c>
      <c r="G47" s="146">
        <v>27.8</v>
      </c>
      <c r="H47" s="220">
        <v>16295</v>
      </c>
      <c r="I47" s="220">
        <v>33998</v>
      </c>
      <c r="J47" s="220">
        <v>54520</v>
      </c>
      <c r="K47" s="225">
        <v>46578</v>
      </c>
      <c r="L47" s="220">
        <v>158268</v>
      </c>
      <c r="M47" s="220">
        <v>2880</v>
      </c>
      <c r="N47" s="220">
        <v>12845</v>
      </c>
      <c r="O47" s="220">
        <v>13136</v>
      </c>
      <c r="P47" s="223">
        <v>361497</v>
      </c>
      <c r="Q47" s="220">
        <v>366591</v>
      </c>
      <c r="R47" s="220">
        <v>346965</v>
      </c>
      <c r="S47" s="225">
        <v>606801</v>
      </c>
      <c r="T47" s="225">
        <v>1164047</v>
      </c>
      <c r="U47" s="225">
        <v>480153</v>
      </c>
      <c r="V47" s="225">
        <v>639111</v>
      </c>
      <c r="W47" s="225">
        <v>67</v>
      </c>
      <c r="X47" s="225">
        <v>73</v>
      </c>
      <c r="Y47" s="225">
        <v>46</v>
      </c>
      <c r="Z47" s="225">
        <v>121212</v>
      </c>
      <c r="AA47" s="147">
        <v>290</v>
      </c>
      <c r="AB47" s="230">
        <v>1640</v>
      </c>
      <c r="AC47" s="225">
        <v>2923</v>
      </c>
      <c r="AD47" s="225">
        <v>608696</v>
      </c>
      <c r="AE47" s="225">
        <v>2113</v>
      </c>
      <c r="AF47" s="225">
        <v>46</v>
      </c>
      <c r="AG47" s="225">
        <v>3498</v>
      </c>
      <c r="AH47" s="225">
        <v>46</v>
      </c>
      <c r="AI47" s="225">
        <v>16065</v>
      </c>
      <c r="AJ47" s="225">
        <v>1036</v>
      </c>
      <c r="AK47" s="225">
        <v>108</v>
      </c>
      <c r="AL47" s="225">
        <v>21</v>
      </c>
      <c r="AM47" s="225">
        <v>8272</v>
      </c>
      <c r="AN47" s="225">
        <v>586</v>
      </c>
      <c r="AO47" s="225">
        <v>4</v>
      </c>
      <c r="AP47" s="225">
        <v>359</v>
      </c>
      <c r="AQ47" s="225">
        <v>26</v>
      </c>
      <c r="AR47" s="225">
        <v>27</v>
      </c>
      <c r="AS47" s="227">
        <v>90.2</v>
      </c>
      <c r="AT47" s="227">
        <v>102</v>
      </c>
      <c r="AU47" s="227">
        <v>94.9</v>
      </c>
      <c r="AV47" s="225">
        <v>17</v>
      </c>
      <c r="AW47" s="225">
        <v>17</v>
      </c>
      <c r="AX47" s="225">
        <v>4</v>
      </c>
      <c r="AY47" s="225">
        <v>2</v>
      </c>
      <c r="AZ47" s="225">
        <v>0</v>
      </c>
      <c r="BA47" s="225">
        <v>0</v>
      </c>
      <c r="BB47" s="225">
        <v>0</v>
      </c>
      <c r="BC47" s="225">
        <v>11</v>
      </c>
      <c r="BD47" s="225">
        <v>19640</v>
      </c>
      <c r="BE47" s="225">
        <v>1</v>
      </c>
      <c r="BF47" s="225">
        <v>77091</v>
      </c>
      <c r="BG47" s="225">
        <v>2</v>
      </c>
      <c r="BH47" s="225">
        <v>61800</v>
      </c>
      <c r="BI47" s="225">
        <v>4</v>
      </c>
      <c r="BJ47" s="225">
        <v>1681</v>
      </c>
      <c r="BK47" s="227">
        <v>37.700000000000003</v>
      </c>
      <c r="BL47" s="225">
        <v>2</v>
      </c>
      <c r="BM47" s="225">
        <v>6</v>
      </c>
      <c r="BN47" s="225">
        <v>555</v>
      </c>
      <c r="BO47" s="225">
        <v>15051</v>
      </c>
      <c r="BP47" s="144" t="s">
        <v>1081</v>
      </c>
      <c r="BQ47" s="230">
        <v>0.98</v>
      </c>
      <c r="BR47" s="227">
        <v>30.1</v>
      </c>
      <c r="BS47" s="230">
        <v>5.95</v>
      </c>
      <c r="BT47" s="227">
        <v>57.79</v>
      </c>
      <c r="BU47" s="225">
        <v>23</v>
      </c>
      <c r="BV47" s="225">
        <v>4399</v>
      </c>
      <c r="BW47" s="225">
        <v>384</v>
      </c>
      <c r="BX47" s="225">
        <v>898</v>
      </c>
      <c r="BY47" s="225">
        <v>3431</v>
      </c>
      <c r="BZ47" s="225">
        <v>1068</v>
      </c>
      <c r="CA47" s="225">
        <v>257</v>
      </c>
      <c r="CB47" s="225">
        <v>572</v>
      </c>
      <c r="CC47" s="241">
        <v>1.25</v>
      </c>
      <c r="CD47" s="225">
        <v>0</v>
      </c>
      <c r="CE47" s="225">
        <v>4</v>
      </c>
      <c r="CF47" s="225">
        <v>203</v>
      </c>
      <c r="CG47" s="225">
        <v>4</v>
      </c>
      <c r="CH47" s="225">
        <v>1</v>
      </c>
      <c r="CI47" s="225">
        <v>150</v>
      </c>
      <c r="CJ47" s="225">
        <v>24</v>
      </c>
      <c r="CK47" s="225">
        <v>1652</v>
      </c>
      <c r="CL47" s="225">
        <v>11</v>
      </c>
      <c r="CM47" s="225">
        <v>1098</v>
      </c>
      <c r="CN47" s="225">
        <v>34</v>
      </c>
      <c r="CO47" s="225">
        <v>531</v>
      </c>
      <c r="CP47" s="225">
        <v>12</v>
      </c>
      <c r="CQ47" s="225">
        <v>125</v>
      </c>
      <c r="CR47" s="225">
        <v>10</v>
      </c>
      <c r="CS47" s="225">
        <v>259</v>
      </c>
      <c r="CT47" s="225">
        <v>12718</v>
      </c>
      <c r="CU47" s="225">
        <v>1022</v>
      </c>
      <c r="CV47" s="225">
        <v>2165</v>
      </c>
      <c r="CW47" s="225">
        <v>1233255.0260000001</v>
      </c>
      <c r="CX47" s="225">
        <v>201245.75099999999</v>
      </c>
      <c r="CY47" s="225">
        <v>569386.93000000005</v>
      </c>
      <c r="CZ47" s="225">
        <v>101025</v>
      </c>
      <c r="DA47" s="225">
        <v>11</v>
      </c>
      <c r="DB47" s="225">
        <v>17752</v>
      </c>
      <c r="DC47" s="225">
        <v>1953</v>
      </c>
      <c r="DD47" s="225">
        <v>1447</v>
      </c>
      <c r="DE47" s="225">
        <v>146</v>
      </c>
      <c r="DF47" s="225">
        <v>1702</v>
      </c>
      <c r="DG47" s="225">
        <v>16413</v>
      </c>
      <c r="DH47" s="225">
        <v>14239</v>
      </c>
      <c r="DI47" s="225">
        <v>2570</v>
      </c>
      <c r="DJ47" s="225">
        <v>2367</v>
      </c>
      <c r="DK47" s="225">
        <v>169</v>
      </c>
      <c r="DL47" s="225">
        <v>328</v>
      </c>
      <c r="DM47" s="225">
        <v>11</v>
      </c>
      <c r="DN47" s="225">
        <v>1530</v>
      </c>
      <c r="DO47" s="225">
        <v>31</v>
      </c>
      <c r="DP47" s="225">
        <v>14335</v>
      </c>
      <c r="DQ47" s="225">
        <v>50</v>
      </c>
      <c r="DR47" s="225">
        <v>6989</v>
      </c>
      <c r="DS47" s="225">
        <v>6180</v>
      </c>
      <c r="DT47" s="225">
        <v>79</v>
      </c>
      <c r="DU47" s="225">
        <v>914</v>
      </c>
      <c r="DV47" s="225">
        <v>46</v>
      </c>
      <c r="DW47" s="225">
        <v>31</v>
      </c>
      <c r="DX47" s="227">
        <v>36</v>
      </c>
      <c r="DY47" s="225">
        <v>36</v>
      </c>
      <c r="DZ47" s="225">
        <v>80</v>
      </c>
      <c r="EA47" s="225">
        <v>1257</v>
      </c>
      <c r="EB47" s="225">
        <v>267</v>
      </c>
      <c r="EC47" s="225">
        <v>130</v>
      </c>
      <c r="ED47" s="225">
        <v>2542</v>
      </c>
      <c r="EE47" s="225">
        <v>2523</v>
      </c>
      <c r="EF47" s="227">
        <v>93.6</v>
      </c>
      <c r="EG47" s="227">
        <v>88.1</v>
      </c>
      <c r="EH47" s="225">
        <v>549</v>
      </c>
      <c r="EI47" s="268">
        <v>21.6</v>
      </c>
      <c r="EJ47" s="225">
        <v>91317</v>
      </c>
      <c r="EK47" s="227">
        <v>29.7</v>
      </c>
      <c r="EL47" s="225">
        <v>329197</v>
      </c>
      <c r="EM47" s="230">
        <v>1.95</v>
      </c>
      <c r="EN47" s="225">
        <v>475</v>
      </c>
      <c r="EO47" s="225">
        <v>74</v>
      </c>
      <c r="EP47" s="243">
        <v>6660</v>
      </c>
      <c r="EQ47" s="225">
        <v>62</v>
      </c>
      <c r="ER47" s="225">
        <v>999</v>
      </c>
      <c r="ES47" s="227">
        <v>100</v>
      </c>
      <c r="ET47" s="220">
        <v>106026</v>
      </c>
      <c r="EU47" s="225">
        <v>11844</v>
      </c>
      <c r="EV47" s="225">
        <v>1149</v>
      </c>
      <c r="EW47" s="225">
        <v>94182</v>
      </c>
      <c r="EX47" s="225">
        <v>81567</v>
      </c>
      <c r="EY47" s="225">
        <v>5308</v>
      </c>
      <c r="EZ47" s="225">
        <v>7307</v>
      </c>
      <c r="FA47" s="225">
        <v>0</v>
      </c>
      <c r="FB47" s="227">
        <v>8</v>
      </c>
      <c r="FC47" s="225">
        <v>538</v>
      </c>
      <c r="FD47" s="227">
        <v>20.2</v>
      </c>
      <c r="FE47" s="225">
        <v>14284</v>
      </c>
      <c r="FF47" s="225">
        <v>14</v>
      </c>
      <c r="FG47" s="225">
        <v>50</v>
      </c>
      <c r="FH47" s="225">
        <v>725</v>
      </c>
      <c r="FI47" s="245">
        <v>14</v>
      </c>
      <c r="FJ47" s="245">
        <v>457</v>
      </c>
      <c r="FK47" s="230">
        <v>65.23</v>
      </c>
      <c r="FL47" s="227">
        <v>99.8</v>
      </c>
      <c r="FM47" s="227">
        <v>90</v>
      </c>
      <c r="FN47" s="227">
        <v>91.1</v>
      </c>
      <c r="FO47" s="227">
        <v>41.7</v>
      </c>
      <c r="FP47" s="225">
        <v>86</v>
      </c>
      <c r="FQ47" s="225">
        <v>11</v>
      </c>
      <c r="FR47" s="225">
        <v>79</v>
      </c>
      <c r="FS47" s="225">
        <v>1544</v>
      </c>
      <c r="FT47" s="225">
        <v>9</v>
      </c>
      <c r="FU47" s="225">
        <v>3045</v>
      </c>
      <c r="FV47" s="225">
        <v>2227</v>
      </c>
      <c r="FW47" s="225">
        <v>6</v>
      </c>
      <c r="FX47" s="225">
        <v>14143000</v>
      </c>
      <c r="FY47" s="225">
        <v>4516</v>
      </c>
      <c r="FZ47" s="225" t="s">
        <v>608</v>
      </c>
      <c r="GA47" s="225" t="s">
        <v>608</v>
      </c>
      <c r="GB47" s="225">
        <v>12335</v>
      </c>
      <c r="GC47" s="225">
        <v>19</v>
      </c>
      <c r="GD47" s="225">
        <v>1349</v>
      </c>
      <c r="GE47" s="225">
        <v>10967</v>
      </c>
      <c r="GF47" s="225">
        <v>123727</v>
      </c>
      <c r="GG47" s="225">
        <v>163</v>
      </c>
      <c r="GH47" s="225">
        <v>12986</v>
      </c>
      <c r="GI47" s="225">
        <v>110578</v>
      </c>
      <c r="GJ47" s="225">
        <v>366</v>
      </c>
      <c r="GK47" s="225">
        <v>2992</v>
      </c>
      <c r="GL47" s="225">
        <v>222251</v>
      </c>
      <c r="GM47" s="225">
        <v>1746</v>
      </c>
      <c r="GN47" s="225">
        <v>15608</v>
      </c>
      <c r="GO47" s="225">
        <v>317433</v>
      </c>
      <c r="GP47" s="225">
        <v>218</v>
      </c>
      <c r="GQ47" s="225">
        <v>5222</v>
      </c>
      <c r="GR47" s="224">
        <v>177611.4</v>
      </c>
      <c r="GS47" s="277">
        <v>218</v>
      </c>
      <c r="GT47" s="225">
        <v>5222</v>
      </c>
      <c r="GU47" s="225">
        <v>177611</v>
      </c>
      <c r="GV47" s="242">
        <v>42.625999999999998</v>
      </c>
      <c r="GW47" s="225">
        <v>964</v>
      </c>
      <c r="GX47" s="225">
        <v>3216</v>
      </c>
      <c r="GY47" s="225">
        <v>1798</v>
      </c>
      <c r="GZ47" s="222">
        <v>130</v>
      </c>
      <c r="HA47" s="225">
        <v>64</v>
      </c>
      <c r="HB47" s="225">
        <v>1545524</v>
      </c>
      <c r="HC47" s="225">
        <v>9689725</v>
      </c>
      <c r="HD47" s="225">
        <v>972605</v>
      </c>
      <c r="HE47" s="225">
        <v>1421581</v>
      </c>
      <c r="HF47" s="225">
        <v>260520</v>
      </c>
      <c r="HG47" s="225">
        <v>3360</v>
      </c>
      <c r="HH47" s="225">
        <v>4764</v>
      </c>
      <c r="HI47" s="225">
        <v>161931</v>
      </c>
      <c r="HJ47" s="225">
        <v>87935</v>
      </c>
      <c r="HK47" s="220">
        <v>61593</v>
      </c>
      <c r="HL47" s="220">
        <v>32001174</v>
      </c>
      <c r="HM47" s="220">
        <v>0</v>
      </c>
      <c r="HN47" s="220">
        <v>322</v>
      </c>
      <c r="HO47" s="220">
        <v>0</v>
      </c>
      <c r="HP47" s="220">
        <v>112</v>
      </c>
      <c r="HQ47" s="220">
        <v>0</v>
      </c>
      <c r="HR47" s="220">
        <v>33905</v>
      </c>
      <c r="HS47" s="220">
        <v>154055</v>
      </c>
      <c r="HT47" s="220">
        <v>21200</v>
      </c>
      <c r="HU47" s="220">
        <v>0</v>
      </c>
      <c r="HV47" s="230">
        <v>45.96</v>
      </c>
      <c r="HW47" s="220">
        <v>308995</v>
      </c>
      <c r="HX47" s="247">
        <v>2.4900000000000002</v>
      </c>
      <c r="HY47" s="230">
        <v>1.8</v>
      </c>
      <c r="HZ47" s="230">
        <v>1.8</v>
      </c>
      <c r="IA47" s="225">
        <v>778.74</v>
      </c>
      <c r="IB47" s="225">
        <v>765.59</v>
      </c>
      <c r="IC47" s="225">
        <v>24163</v>
      </c>
      <c r="ID47" s="227">
        <v>67.8</v>
      </c>
      <c r="IE47" s="227">
        <v>60.8</v>
      </c>
      <c r="IF47" s="227">
        <v>48.2</v>
      </c>
      <c r="IG47" s="227">
        <v>66.900000000000006</v>
      </c>
      <c r="IH47" s="227">
        <v>29.7</v>
      </c>
      <c r="II47" s="144" t="s">
        <v>1081</v>
      </c>
      <c r="IJ47" s="144" t="s">
        <v>1081</v>
      </c>
      <c r="IK47" s="225">
        <v>77.64</v>
      </c>
      <c r="IL47" s="154">
        <v>0.74299999999999999</v>
      </c>
      <c r="IM47" s="153">
        <v>99</v>
      </c>
      <c r="IN47" s="285">
        <v>13.3</v>
      </c>
      <c r="IO47" s="153">
        <v>0.1</v>
      </c>
      <c r="IP47" s="143">
        <v>215458021</v>
      </c>
      <c r="IQ47" s="286">
        <v>48.6</v>
      </c>
      <c r="IR47" s="286">
        <v>61.5</v>
      </c>
      <c r="IS47" s="245" t="s">
        <v>608</v>
      </c>
      <c r="IT47" s="245" t="s">
        <v>608</v>
      </c>
      <c r="IU47" s="286">
        <v>182.9</v>
      </c>
      <c r="IV47" s="144" t="s">
        <v>1081</v>
      </c>
      <c r="IW47" s="143">
        <v>2786</v>
      </c>
      <c r="IX47" s="144" t="s">
        <v>1081</v>
      </c>
      <c r="IY47" s="286">
        <v>32.700000000000003</v>
      </c>
      <c r="IZ47" s="276">
        <v>73575</v>
      </c>
      <c r="JA47" s="276">
        <v>1720</v>
      </c>
      <c r="JB47" s="276">
        <v>1449</v>
      </c>
      <c r="JC47" s="276">
        <v>6551</v>
      </c>
      <c r="JD47" s="276">
        <v>7442</v>
      </c>
      <c r="JE47" s="276">
        <v>6802</v>
      </c>
      <c r="JF47" s="276">
        <v>7845</v>
      </c>
      <c r="JG47" s="276">
        <v>8139</v>
      </c>
      <c r="JH47" s="276">
        <v>8012</v>
      </c>
      <c r="JI47" s="276">
        <v>7190</v>
      </c>
      <c r="JJ47" s="276">
        <v>7020</v>
      </c>
      <c r="JK47" s="276">
        <v>6038</v>
      </c>
      <c r="JL47" s="276">
        <v>2966</v>
      </c>
      <c r="JM47" s="276">
        <v>1429</v>
      </c>
      <c r="JN47" s="276">
        <v>749</v>
      </c>
      <c r="JO47" s="276">
        <v>393</v>
      </c>
      <c r="JP47" s="276">
        <v>204</v>
      </c>
      <c r="JQ47" s="276">
        <v>8760</v>
      </c>
      <c r="JR47" s="276">
        <v>9981</v>
      </c>
      <c r="JS47" s="276">
        <v>9395</v>
      </c>
      <c r="JT47" s="276">
        <v>10257</v>
      </c>
      <c r="JU47" s="276">
        <v>13083</v>
      </c>
      <c r="JV47" s="276">
        <v>12457</v>
      </c>
      <c r="JW47" s="276">
        <v>11672</v>
      </c>
      <c r="JX47" s="276">
        <v>10997</v>
      </c>
      <c r="JY47" s="276">
        <v>12894</v>
      </c>
      <c r="JZ47" s="276">
        <v>15414</v>
      </c>
      <c r="KA47" s="276">
        <v>12403</v>
      </c>
      <c r="KB47" s="276">
        <v>9207</v>
      </c>
      <c r="KC47" s="276">
        <v>7767</v>
      </c>
      <c r="KD47" s="276">
        <v>6259</v>
      </c>
      <c r="KE47" s="276">
        <v>6928</v>
      </c>
    </row>
    <row r="48" spans="1:291" ht="12">
      <c r="A48" s="3">
        <v>302015</v>
      </c>
      <c r="B48" s="2" t="s">
        <v>938</v>
      </c>
      <c r="C48" s="147">
        <v>208.84</v>
      </c>
      <c r="D48" s="144">
        <v>376226</v>
      </c>
      <c r="E48" s="146">
        <v>12.4</v>
      </c>
      <c r="F48" s="146">
        <v>59.4</v>
      </c>
      <c r="G48" s="146">
        <v>28.2</v>
      </c>
      <c r="H48" s="220">
        <v>17794</v>
      </c>
      <c r="I48" s="220">
        <v>36345</v>
      </c>
      <c r="J48" s="220">
        <v>57218</v>
      </c>
      <c r="K48" s="225">
        <v>50575</v>
      </c>
      <c r="L48" s="220">
        <v>171458</v>
      </c>
      <c r="M48" s="220">
        <v>3206</v>
      </c>
      <c r="N48" s="220">
        <v>8734</v>
      </c>
      <c r="O48" s="220">
        <v>9054</v>
      </c>
      <c r="P48" s="223">
        <v>362897</v>
      </c>
      <c r="Q48" s="225">
        <v>370364</v>
      </c>
      <c r="R48" s="225">
        <v>386753</v>
      </c>
      <c r="S48" s="225">
        <v>100128</v>
      </c>
      <c r="T48" s="225">
        <v>682654</v>
      </c>
      <c r="U48" s="225">
        <v>215722</v>
      </c>
      <c r="V48" s="225">
        <v>435390</v>
      </c>
      <c r="W48" s="225">
        <v>9</v>
      </c>
      <c r="X48" s="225">
        <v>76</v>
      </c>
      <c r="Y48" s="225">
        <v>0</v>
      </c>
      <c r="Z48" s="225" t="s">
        <v>608</v>
      </c>
      <c r="AA48" s="147">
        <v>7935</v>
      </c>
      <c r="AB48" s="230">
        <v>2436.41</v>
      </c>
      <c r="AC48" s="225">
        <v>1406</v>
      </c>
      <c r="AD48" s="225">
        <v>243315</v>
      </c>
      <c r="AE48" s="225">
        <v>2000</v>
      </c>
      <c r="AF48" s="225">
        <v>30</v>
      </c>
      <c r="AG48" s="225">
        <v>3817</v>
      </c>
      <c r="AH48" s="225">
        <v>56</v>
      </c>
      <c r="AI48" s="225">
        <v>17461</v>
      </c>
      <c r="AJ48" s="225">
        <v>1091</v>
      </c>
      <c r="AK48" s="225">
        <v>104</v>
      </c>
      <c r="AL48" s="225">
        <v>19</v>
      </c>
      <c r="AM48" s="225">
        <v>8244</v>
      </c>
      <c r="AN48" s="225">
        <v>554</v>
      </c>
      <c r="AO48" s="225">
        <v>1</v>
      </c>
      <c r="AP48" s="225">
        <v>418</v>
      </c>
      <c r="AQ48" s="225">
        <v>7</v>
      </c>
      <c r="AR48" s="225">
        <v>11</v>
      </c>
      <c r="AS48" s="227">
        <v>100</v>
      </c>
      <c r="AT48" s="227">
        <v>105.1</v>
      </c>
      <c r="AU48" s="227">
        <v>117.3</v>
      </c>
      <c r="AV48" s="225">
        <v>10</v>
      </c>
      <c r="AW48" s="225">
        <v>10</v>
      </c>
      <c r="AX48" s="225">
        <v>7</v>
      </c>
      <c r="AY48" s="225">
        <v>2</v>
      </c>
      <c r="AZ48" s="225">
        <v>2</v>
      </c>
      <c r="BA48" s="225">
        <v>2</v>
      </c>
      <c r="BB48" s="225">
        <v>1</v>
      </c>
      <c r="BC48" s="225">
        <v>4</v>
      </c>
      <c r="BD48" s="225">
        <v>11860</v>
      </c>
      <c r="BE48" s="225">
        <v>1</v>
      </c>
      <c r="BF48" s="225">
        <v>14300</v>
      </c>
      <c r="BG48" s="225">
        <v>6</v>
      </c>
      <c r="BH48" s="225">
        <v>129208</v>
      </c>
      <c r="BI48" s="225">
        <v>1</v>
      </c>
      <c r="BJ48" s="225">
        <v>415</v>
      </c>
      <c r="BK48" s="227">
        <v>48.4</v>
      </c>
      <c r="BL48" s="225">
        <v>1</v>
      </c>
      <c r="BM48" s="225">
        <v>2</v>
      </c>
      <c r="BN48" s="225">
        <v>428</v>
      </c>
      <c r="BO48" s="225">
        <v>6414</v>
      </c>
      <c r="BP48" s="144" t="s">
        <v>1081</v>
      </c>
      <c r="BQ48" s="230">
        <v>1.01</v>
      </c>
      <c r="BR48" s="227">
        <v>38.479999999999997</v>
      </c>
      <c r="BS48" s="230">
        <v>6.64</v>
      </c>
      <c r="BT48" s="227">
        <v>57.72</v>
      </c>
      <c r="BU48" s="225">
        <v>39</v>
      </c>
      <c r="BV48" s="225">
        <v>6475</v>
      </c>
      <c r="BW48" s="225">
        <v>459</v>
      </c>
      <c r="BX48" s="225">
        <v>1556</v>
      </c>
      <c r="BY48" s="225">
        <v>4330</v>
      </c>
      <c r="BZ48" s="225">
        <v>1255</v>
      </c>
      <c r="CA48" s="225">
        <v>316</v>
      </c>
      <c r="CB48" s="225">
        <v>758</v>
      </c>
      <c r="CC48" s="241">
        <v>1.44</v>
      </c>
      <c r="CD48" s="225" t="s">
        <v>608</v>
      </c>
      <c r="CE48" s="225">
        <v>4</v>
      </c>
      <c r="CF48" s="225">
        <v>159</v>
      </c>
      <c r="CG48" s="225" t="s">
        <v>608</v>
      </c>
      <c r="CH48" s="225">
        <v>3</v>
      </c>
      <c r="CI48" s="225">
        <v>210</v>
      </c>
      <c r="CJ48" s="225">
        <v>29</v>
      </c>
      <c r="CK48" s="225">
        <v>1571</v>
      </c>
      <c r="CL48" s="225">
        <v>13</v>
      </c>
      <c r="CM48" s="225">
        <v>1069</v>
      </c>
      <c r="CN48" s="225">
        <v>53</v>
      </c>
      <c r="CO48" s="225">
        <v>816</v>
      </c>
      <c r="CP48" s="225">
        <v>25</v>
      </c>
      <c r="CQ48" s="225">
        <v>249</v>
      </c>
      <c r="CR48" s="225">
        <v>20</v>
      </c>
      <c r="CS48" s="225">
        <v>499</v>
      </c>
      <c r="CT48" s="225">
        <v>16242</v>
      </c>
      <c r="CU48" s="225">
        <v>1660</v>
      </c>
      <c r="CV48" s="225">
        <v>2277</v>
      </c>
      <c r="CW48" s="225">
        <v>1734976.6140000001</v>
      </c>
      <c r="CX48" s="225">
        <v>375063.946</v>
      </c>
      <c r="CY48" s="225">
        <v>616625.91399999999</v>
      </c>
      <c r="CZ48" s="225">
        <v>105994</v>
      </c>
      <c r="DA48" s="225">
        <v>8</v>
      </c>
      <c r="DB48" s="225">
        <v>24833</v>
      </c>
      <c r="DC48" s="225">
        <v>2756</v>
      </c>
      <c r="DD48" s="225">
        <v>2497</v>
      </c>
      <c r="DE48" s="225">
        <v>38</v>
      </c>
      <c r="DF48" s="225">
        <v>594</v>
      </c>
      <c r="DG48" s="225">
        <v>16698</v>
      </c>
      <c r="DH48" s="225">
        <v>17545</v>
      </c>
      <c r="DI48" s="225">
        <v>3076</v>
      </c>
      <c r="DJ48" s="225">
        <v>2098</v>
      </c>
      <c r="DK48" s="225">
        <v>251</v>
      </c>
      <c r="DL48" s="225">
        <v>414</v>
      </c>
      <c r="DM48" s="225">
        <v>7</v>
      </c>
      <c r="DN48" s="225">
        <v>1812</v>
      </c>
      <c r="DO48" s="225">
        <v>17</v>
      </c>
      <c r="DP48" s="225">
        <v>15398</v>
      </c>
      <c r="DQ48" s="225">
        <v>60</v>
      </c>
      <c r="DR48" s="225">
        <v>7698</v>
      </c>
      <c r="DS48" s="225">
        <v>7087</v>
      </c>
      <c r="DT48" s="225">
        <v>3</v>
      </c>
      <c r="DU48" s="225">
        <v>741</v>
      </c>
      <c r="DV48" s="225">
        <v>48</v>
      </c>
      <c r="DW48" s="225">
        <v>39</v>
      </c>
      <c r="DX48" s="227">
        <v>27.1</v>
      </c>
      <c r="DY48" s="225">
        <v>58</v>
      </c>
      <c r="DZ48" s="225">
        <v>39</v>
      </c>
      <c r="EA48" s="225">
        <v>752</v>
      </c>
      <c r="EB48" s="225">
        <v>373</v>
      </c>
      <c r="EC48" s="225">
        <v>101</v>
      </c>
      <c r="ED48" s="225">
        <v>1805</v>
      </c>
      <c r="EE48" s="225">
        <v>2921</v>
      </c>
      <c r="EF48" s="227">
        <v>96.3</v>
      </c>
      <c r="EG48" s="227">
        <v>91.7</v>
      </c>
      <c r="EH48" s="225">
        <v>561</v>
      </c>
      <c r="EI48" s="268">
        <v>25.1</v>
      </c>
      <c r="EJ48" s="225">
        <v>100361</v>
      </c>
      <c r="EK48" s="227">
        <v>33.299999999999997</v>
      </c>
      <c r="EL48" s="225">
        <v>355282</v>
      </c>
      <c r="EM48" s="230">
        <v>2.4</v>
      </c>
      <c r="EN48" s="225">
        <v>343</v>
      </c>
      <c r="EO48" s="225">
        <v>78</v>
      </c>
      <c r="EP48" s="243">
        <v>4888</v>
      </c>
      <c r="EQ48" s="225">
        <v>102</v>
      </c>
      <c r="ER48" s="225">
        <v>1815</v>
      </c>
      <c r="ES48" s="227">
        <v>77.8</v>
      </c>
      <c r="ET48" s="220">
        <v>146088</v>
      </c>
      <c r="EU48" s="225">
        <v>31318</v>
      </c>
      <c r="EV48" s="225">
        <v>0</v>
      </c>
      <c r="EW48" s="225">
        <v>114151</v>
      </c>
      <c r="EX48" s="225" t="s">
        <v>608</v>
      </c>
      <c r="EY48" s="225">
        <v>11440</v>
      </c>
      <c r="EZ48" s="225">
        <v>102711</v>
      </c>
      <c r="FA48" s="225">
        <v>619</v>
      </c>
      <c r="FB48" s="227">
        <v>9.4</v>
      </c>
      <c r="FC48" s="225">
        <v>96</v>
      </c>
      <c r="FD48" s="227">
        <v>6.6</v>
      </c>
      <c r="FE48" s="225">
        <v>10606</v>
      </c>
      <c r="FF48" s="225">
        <v>5</v>
      </c>
      <c r="FG48" s="225">
        <v>58</v>
      </c>
      <c r="FH48" s="225">
        <v>161</v>
      </c>
      <c r="FI48" s="245">
        <v>53</v>
      </c>
      <c r="FJ48" s="245">
        <v>1424</v>
      </c>
      <c r="FK48" s="230">
        <v>67.209999999999994</v>
      </c>
      <c r="FL48" s="227">
        <v>98.43</v>
      </c>
      <c r="FM48" s="227">
        <v>81.89</v>
      </c>
      <c r="FN48" s="227">
        <v>38.200000000000003</v>
      </c>
      <c r="FO48" s="227">
        <v>41.7</v>
      </c>
      <c r="FP48" s="225">
        <v>111</v>
      </c>
      <c r="FQ48" s="225">
        <v>11</v>
      </c>
      <c r="FR48" s="225">
        <v>77</v>
      </c>
      <c r="FS48" s="225">
        <v>1798</v>
      </c>
      <c r="FT48" s="225">
        <v>13</v>
      </c>
      <c r="FU48" s="225">
        <v>4019</v>
      </c>
      <c r="FV48" s="225">
        <v>1014</v>
      </c>
      <c r="FW48" s="225">
        <v>3</v>
      </c>
      <c r="FX48" s="225">
        <v>6182881</v>
      </c>
      <c r="FY48" s="225">
        <v>3035</v>
      </c>
      <c r="FZ48" s="225">
        <v>15669814</v>
      </c>
      <c r="GA48" s="225">
        <v>12432583</v>
      </c>
      <c r="GB48" s="225">
        <v>16555</v>
      </c>
      <c r="GC48" s="225">
        <v>21</v>
      </c>
      <c r="GD48" s="225">
        <v>2626</v>
      </c>
      <c r="GE48" s="225">
        <v>13908</v>
      </c>
      <c r="GF48" s="225">
        <v>163769</v>
      </c>
      <c r="GG48" s="225">
        <v>392</v>
      </c>
      <c r="GH48" s="225">
        <v>36108</v>
      </c>
      <c r="GI48" s="225">
        <v>127269</v>
      </c>
      <c r="GJ48" s="225">
        <v>820</v>
      </c>
      <c r="GK48" s="225">
        <v>6889</v>
      </c>
      <c r="GL48" s="225">
        <v>551713</v>
      </c>
      <c r="GM48" s="225">
        <v>2391</v>
      </c>
      <c r="GN48" s="225">
        <v>16688</v>
      </c>
      <c r="GO48" s="225">
        <v>360473</v>
      </c>
      <c r="GP48" s="225">
        <v>643</v>
      </c>
      <c r="GQ48" s="225">
        <v>21601</v>
      </c>
      <c r="GR48" s="224">
        <v>1563034.4</v>
      </c>
      <c r="GS48" s="225">
        <v>636</v>
      </c>
      <c r="GT48" s="225">
        <v>14388</v>
      </c>
      <c r="GU48" s="225">
        <v>429930</v>
      </c>
      <c r="GV48" s="230">
        <v>33.9</v>
      </c>
      <c r="GW48" s="225">
        <v>2879.6</v>
      </c>
      <c r="GX48" s="225">
        <v>3651</v>
      </c>
      <c r="GY48" s="225">
        <v>2173</v>
      </c>
      <c r="GZ48" s="222">
        <v>296</v>
      </c>
      <c r="HA48" s="225" t="s">
        <v>608</v>
      </c>
      <c r="HB48" s="225">
        <v>1097265</v>
      </c>
      <c r="HC48" s="225">
        <v>5839166</v>
      </c>
      <c r="HD48" s="225">
        <v>649403</v>
      </c>
      <c r="HE48" s="225">
        <v>1063870</v>
      </c>
      <c r="HF48" s="225">
        <v>132061</v>
      </c>
      <c r="HG48" s="225">
        <v>3212</v>
      </c>
      <c r="HH48" s="225">
        <v>1580</v>
      </c>
      <c r="HI48" s="225">
        <v>192380</v>
      </c>
      <c r="HJ48" s="225">
        <v>99570</v>
      </c>
      <c r="HK48" s="220">
        <v>20447</v>
      </c>
      <c r="HL48" s="220">
        <v>8479707</v>
      </c>
      <c r="HM48" s="220" t="s">
        <v>608</v>
      </c>
      <c r="HN48" s="220">
        <v>95</v>
      </c>
      <c r="HO48" s="220" t="s">
        <v>608</v>
      </c>
      <c r="HP48" s="220">
        <v>42</v>
      </c>
      <c r="HQ48" s="220" t="s">
        <v>608</v>
      </c>
      <c r="HR48" s="220">
        <v>17158</v>
      </c>
      <c r="HS48" s="220">
        <v>191846</v>
      </c>
      <c r="HT48" s="220">
        <v>900</v>
      </c>
      <c r="HU48" s="220" t="s">
        <v>608</v>
      </c>
      <c r="HV48" s="230">
        <v>62.84</v>
      </c>
      <c r="HW48" s="220">
        <v>284227</v>
      </c>
      <c r="HX48" s="230" t="s">
        <v>608</v>
      </c>
      <c r="HY48" s="230">
        <v>0.6</v>
      </c>
      <c r="HZ48" s="230">
        <v>0.6</v>
      </c>
      <c r="IA48" s="225">
        <v>146</v>
      </c>
      <c r="IB48" s="225">
        <v>143.69999999999999</v>
      </c>
      <c r="IC48" s="225" t="s">
        <v>608</v>
      </c>
      <c r="ID48" s="227">
        <v>74.5</v>
      </c>
      <c r="IE48" s="227">
        <v>55.2</v>
      </c>
      <c r="IF48" s="227">
        <v>35.5</v>
      </c>
      <c r="IG48" s="227">
        <v>61</v>
      </c>
      <c r="IH48" s="227">
        <v>18.600000000000001</v>
      </c>
      <c r="II48" s="144" t="s">
        <v>1081</v>
      </c>
      <c r="IJ48" s="144" t="s">
        <v>1081</v>
      </c>
      <c r="IK48" s="225">
        <v>80.28</v>
      </c>
      <c r="IL48" s="154">
        <v>0.79100000000000004</v>
      </c>
      <c r="IM48" s="153">
        <v>98.5</v>
      </c>
      <c r="IN48" s="285">
        <v>11.4</v>
      </c>
      <c r="IO48" s="153">
        <v>0.56000000000000005</v>
      </c>
      <c r="IP48" s="143">
        <v>166592083</v>
      </c>
      <c r="IQ48" s="286">
        <v>48.2</v>
      </c>
      <c r="IR48" s="286">
        <v>57</v>
      </c>
      <c r="IS48" s="245" t="s">
        <v>608</v>
      </c>
      <c r="IT48" s="245" t="s">
        <v>608</v>
      </c>
      <c r="IU48" s="286">
        <v>124.6</v>
      </c>
      <c r="IV48" s="144" t="s">
        <v>1081</v>
      </c>
      <c r="IW48" s="143">
        <v>2991</v>
      </c>
      <c r="IX48" s="144" t="s">
        <v>1081</v>
      </c>
      <c r="IY48" s="286">
        <v>28.7</v>
      </c>
      <c r="IZ48" s="276">
        <v>70277</v>
      </c>
      <c r="JA48" s="276">
        <v>933</v>
      </c>
      <c r="JB48" s="276">
        <v>1331</v>
      </c>
      <c r="JC48" s="276">
        <v>5728</v>
      </c>
      <c r="JD48" s="276">
        <v>6955</v>
      </c>
      <c r="JE48" s="276">
        <v>6706</v>
      </c>
      <c r="JF48" s="276">
        <v>8618</v>
      </c>
      <c r="JG48" s="276">
        <v>8480</v>
      </c>
      <c r="JH48" s="276">
        <v>8465</v>
      </c>
      <c r="JI48" s="276">
        <v>7373</v>
      </c>
      <c r="JJ48" s="276">
        <v>7243</v>
      </c>
      <c r="JK48" s="276">
        <v>6592</v>
      </c>
      <c r="JL48" s="276">
        <v>3421</v>
      </c>
      <c r="JM48" s="276">
        <v>1629</v>
      </c>
      <c r="JN48" s="276">
        <v>915</v>
      </c>
      <c r="JO48" s="276">
        <v>467</v>
      </c>
      <c r="JP48" s="276">
        <v>213</v>
      </c>
      <c r="JQ48" s="276">
        <v>7848</v>
      </c>
      <c r="JR48" s="276">
        <v>8102</v>
      </c>
      <c r="JS48" s="276">
        <v>9166</v>
      </c>
      <c r="JT48" s="276">
        <v>10351</v>
      </c>
      <c r="JU48" s="276">
        <v>13298</v>
      </c>
      <c r="JV48" s="276">
        <v>12323</v>
      </c>
      <c r="JW48" s="276">
        <v>11821</v>
      </c>
      <c r="JX48" s="276">
        <v>10912</v>
      </c>
      <c r="JY48" s="276">
        <v>12444</v>
      </c>
      <c r="JZ48" s="276">
        <v>15540</v>
      </c>
      <c r="KA48" s="276">
        <v>13335</v>
      </c>
      <c r="KB48" s="276">
        <v>11135</v>
      </c>
      <c r="KC48" s="276">
        <v>10144</v>
      </c>
      <c r="KD48" s="276">
        <v>7956</v>
      </c>
      <c r="KE48" s="276">
        <v>8232</v>
      </c>
    </row>
    <row r="49" spans="1:291" ht="12">
      <c r="A49" s="3">
        <v>312011</v>
      </c>
      <c r="B49" s="2" t="s">
        <v>988</v>
      </c>
      <c r="C49" s="147" t="s">
        <v>616</v>
      </c>
      <c r="D49" s="147" t="s">
        <v>616</v>
      </c>
      <c r="E49" s="147" t="s">
        <v>616</v>
      </c>
      <c r="F49" s="147" t="s">
        <v>616</v>
      </c>
      <c r="G49" s="147" t="s">
        <v>616</v>
      </c>
      <c r="H49" s="147" t="s">
        <v>616</v>
      </c>
      <c r="I49" s="147" t="s">
        <v>616</v>
      </c>
      <c r="J49" s="147" t="s">
        <v>616</v>
      </c>
      <c r="K49" s="147" t="s">
        <v>616</v>
      </c>
      <c r="L49" s="147" t="s">
        <v>616</v>
      </c>
      <c r="M49" s="147" t="s">
        <v>616</v>
      </c>
      <c r="N49" s="147" t="s">
        <v>616</v>
      </c>
      <c r="O49" s="147" t="s">
        <v>616</v>
      </c>
      <c r="P49" s="147" t="s">
        <v>616</v>
      </c>
      <c r="Q49" s="147" t="s">
        <v>616</v>
      </c>
      <c r="R49" s="147" t="s">
        <v>616</v>
      </c>
      <c r="S49" s="147" t="s">
        <v>616</v>
      </c>
      <c r="T49" s="147" t="s">
        <v>616</v>
      </c>
      <c r="U49" s="147" t="s">
        <v>616</v>
      </c>
      <c r="V49" s="147" t="s">
        <v>616</v>
      </c>
      <c r="W49" s="147" t="s">
        <v>616</v>
      </c>
      <c r="X49" s="147" t="s">
        <v>616</v>
      </c>
      <c r="Y49" s="147" t="s">
        <v>616</v>
      </c>
      <c r="Z49" s="147" t="s">
        <v>616</v>
      </c>
      <c r="AA49" s="147" t="s">
        <v>616</v>
      </c>
      <c r="AB49" s="147" t="s">
        <v>616</v>
      </c>
      <c r="AC49" s="147" t="s">
        <v>616</v>
      </c>
      <c r="AD49" s="147" t="s">
        <v>616</v>
      </c>
      <c r="AE49" s="147" t="s">
        <v>616</v>
      </c>
      <c r="AF49" s="147" t="s">
        <v>616</v>
      </c>
      <c r="AG49" s="147" t="s">
        <v>616</v>
      </c>
      <c r="AH49" s="147" t="s">
        <v>616</v>
      </c>
      <c r="AI49" s="147" t="s">
        <v>616</v>
      </c>
      <c r="AJ49" s="147" t="s">
        <v>616</v>
      </c>
      <c r="AK49" s="147" t="s">
        <v>616</v>
      </c>
      <c r="AL49" s="147" t="s">
        <v>616</v>
      </c>
      <c r="AM49" s="147" t="s">
        <v>616</v>
      </c>
      <c r="AN49" s="147" t="s">
        <v>616</v>
      </c>
      <c r="AO49" s="147" t="s">
        <v>616</v>
      </c>
      <c r="AP49" s="147" t="s">
        <v>616</v>
      </c>
      <c r="AQ49" s="147" t="s">
        <v>616</v>
      </c>
      <c r="AR49" s="147" t="s">
        <v>616</v>
      </c>
      <c r="AS49" s="147" t="s">
        <v>616</v>
      </c>
      <c r="AT49" s="147" t="s">
        <v>616</v>
      </c>
      <c r="AU49" s="147" t="s">
        <v>616</v>
      </c>
      <c r="AV49" s="147" t="s">
        <v>616</v>
      </c>
      <c r="AW49" s="147" t="s">
        <v>616</v>
      </c>
      <c r="AX49" s="147" t="s">
        <v>616</v>
      </c>
      <c r="AY49" s="147" t="s">
        <v>616</v>
      </c>
      <c r="AZ49" s="147" t="s">
        <v>616</v>
      </c>
      <c r="BA49" s="147" t="s">
        <v>616</v>
      </c>
      <c r="BB49" s="147" t="s">
        <v>616</v>
      </c>
      <c r="BC49" s="147" t="s">
        <v>616</v>
      </c>
      <c r="BD49" s="147" t="s">
        <v>616</v>
      </c>
      <c r="BE49" s="147" t="s">
        <v>616</v>
      </c>
      <c r="BF49" s="147" t="s">
        <v>616</v>
      </c>
      <c r="BG49" s="147" t="s">
        <v>616</v>
      </c>
      <c r="BH49" s="147" t="s">
        <v>616</v>
      </c>
      <c r="BI49" s="147" t="s">
        <v>616</v>
      </c>
      <c r="BJ49" s="147" t="s">
        <v>616</v>
      </c>
      <c r="BK49" s="147" t="s">
        <v>616</v>
      </c>
      <c r="BL49" s="147" t="s">
        <v>616</v>
      </c>
      <c r="BM49" s="147" t="s">
        <v>616</v>
      </c>
      <c r="BN49" s="147" t="s">
        <v>616</v>
      </c>
      <c r="BO49" s="147" t="s">
        <v>616</v>
      </c>
      <c r="BP49" s="144" t="s">
        <v>1081</v>
      </c>
      <c r="BQ49" s="147" t="s">
        <v>616</v>
      </c>
      <c r="BR49" s="147" t="s">
        <v>616</v>
      </c>
      <c r="BS49" s="147" t="s">
        <v>616</v>
      </c>
      <c r="BT49" s="147" t="s">
        <v>616</v>
      </c>
      <c r="BU49" s="147" t="s">
        <v>616</v>
      </c>
      <c r="BV49" s="147" t="s">
        <v>616</v>
      </c>
      <c r="BW49" s="147" t="s">
        <v>616</v>
      </c>
      <c r="BX49" s="147" t="s">
        <v>616</v>
      </c>
      <c r="BY49" s="147" t="s">
        <v>616</v>
      </c>
      <c r="BZ49" s="147" t="s">
        <v>616</v>
      </c>
      <c r="CA49" s="147" t="s">
        <v>616</v>
      </c>
      <c r="CB49" s="147" t="s">
        <v>616</v>
      </c>
      <c r="CC49" s="147" t="s">
        <v>616</v>
      </c>
      <c r="CD49" s="147" t="s">
        <v>616</v>
      </c>
      <c r="CE49" s="147" t="s">
        <v>616</v>
      </c>
      <c r="CF49" s="147" t="s">
        <v>616</v>
      </c>
      <c r="CG49" s="147" t="s">
        <v>616</v>
      </c>
      <c r="CH49" s="147" t="s">
        <v>616</v>
      </c>
      <c r="CI49" s="147" t="s">
        <v>616</v>
      </c>
      <c r="CJ49" s="147" t="s">
        <v>616</v>
      </c>
      <c r="CK49" s="147" t="s">
        <v>616</v>
      </c>
      <c r="CL49" s="147" t="s">
        <v>616</v>
      </c>
      <c r="CM49" s="147" t="s">
        <v>616</v>
      </c>
      <c r="CN49" s="147" t="s">
        <v>616</v>
      </c>
      <c r="CO49" s="147" t="s">
        <v>616</v>
      </c>
      <c r="CP49" s="147" t="s">
        <v>616</v>
      </c>
      <c r="CQ49" s="147" t="s">
        <v>616</v>
      </c>
      <c r="CR49" s="147" t="s">
        <v>616</v>
      </c>
      <c r="CS49" s="147" t="s">
        <v>616</v>
      </c>
      <c r="CT49" s="147" t="s">
        <v>616</v>
      </c>
      <c r="CU49" s="147" t="s">
        <v>616</v>
      </c>
      <c r="CV49" s="147" t="s">
        <v>616</v>
      </c>
      <c r="CW49" s="147" t="s">
        <v>616</v>
      </c>
      <c r="CX49" s="147" t="s">
        <v>616</v>
      </c>
      <c r="CY49" s="147" t="s">
        <v>616</v>
      </c>
      <c r="CZ49" s="147" t="s">
        <v>616</v>
      </c>
      <c r="DA49" s="147" t="s">
        <v>616</v>
      </c>
      <c r="DB49" s="147" t="s">
        <v>616</v>
      </c>
      <c r="DC49" s="147" t="s">
        <v>616</v>
      </c>
      <c r="DD49" s="147" t="s">
        <v>616</v>
      </c>
      <c r="DE49" s="147" t="s">
        <v>616</v>
      </c>
      <c r="DF49" s="147" t="s">
        <v>616</v>
      </c>
      <c r="DG49" s="147" t="s">
        <v>616</v>
      </c>
      <c r="DH49" s="147" t="s">
        <v>616</v>
      </c>
      <c r="DI49" s="147" t="s">
        <v>616</v>
      </c>
      <c r="DJ49" s="147" t="s">
        <v>616</v>
      </c>
      <c r="DK49" s="147" t="s">
        <v>616</v>
      </c>
      <c r="DL49" s="147" t="s">
        <v>616</v>
      </c>
      <c r="DM49" s="147" t="s">
        <v>616</v>
      </c>
      <c r="DN49" s="147" t="s">
        <v>616</v>
      </c>
      <c r="DO49" s="147" t="s">
        <v>616</v>
      </c>
      <c r="DP49" s="147" t="s">
        <v>616</v>
      </c>
      <c r="DQ49" s="147" t="s">
        <v>616</v>
      </c>
      <c r="DR49" s="147" t="s">
        <v>616</v>
      </c>
      <c r="DS49" s="147" t="s">
        <v>616</v>
      </c>
      <c r="DT49" s="147" t="s">
        <v>616</v>
      </c>
      <c r="DU49" s="147" t="s">
        <v>616</v>
      </c>
      <c r="DV49" s="147" t="s">
        <v>616</v>
      </c>
      <c r="DW49" s="147" t="s">
        <v>616</v>
      </c>
      <c r="DX49" s="147" t="s">
        <v>616</v>
      </c>
      <c r="DY49" s="147" t="s">
        <v>616</v>
      </c>
      <c r="DZ49" s="147" t="s">
        <v>616</v>
      </c>
      <c r="EA49" s="147" t="s">
        <v>616</v>
      </c>
      <c r="EB49" s="147" t="s">
        <v>616</v>
      </c>
      <c r="EC49" s="147" t="s">
        <v>616</v>
      </c>
      <c r="ED49" s="147" t="s">
        <v>616</v>
      </c>
      <c r="EE49" s="147" t="s">
        <v>616</v>
      </c>
      <c r="EF49" s="147" t="s">
        <v>616</v>
      </c>
      <c r="EG49" s="147" t="s">
        <v>616</v>
      </c>
      <c r="EH49" s="147" t="s">
        <v>616</v>
      </c>
      <c r="EI49" s="147" t="s">
        <v>616</v>
      </c>
      <c r="EJ49" s="147" t="s">
        <v>616</v>
      </c>
      <c r="EK49" s="147" t="s">
        <v>616</v>
      </c>
      <c r="EL49" s="147" t="s">
        <v>616</v>
      </c>
      <c r="EM49" s="147" t="s">
        <v>616</v>
      </c>
      <c r="EN49" s="147" t="s">
        <v>616</v>
      </c>
      <c r="EO49" s="147" t="s">
        <v>616</v>
      </c>
      <c r="EP49" s="147" t="s">
        <v>616</v>
      </c>
      <c r="EQ49" s="147" t="s">
        <v>616</v>
      </c>
      <c r="ER49" s="147" t="s">
        <v>616</v>
      </c>
      <c r="ES49" s="147" t="s">
        <v>616</v>
      </c>
      <c r="ET49" s="147" t="s">
        <v>616</v>
      </c>
      <c r="EU49" s="147" t="s">
        <v>616</v>
      </c>
      <c r="EV49" s="147" t="s">
        <v>616</v>
      </c>
      <c r="EW49" s="147" t="s">
        <v>616</v>
      </c>
      <c r="EX49" s="147" t="s">
        <v>616</v>
      </c>
      <c r="EY49" s="147" t="s">
        <v>616</v>
      </c>
      <c r="EZ49" s="147" t="s">
        <v>616</v>
      </c>
      <c r="FA49" s="147" t="s">
        <v>616</v>
      </c>
      <c r="FB49" s="147" t="s">
        <v>616</v>
      </c>
      <c r="FC49" s="147" t="s">
        <v>616</v>
      </c>
      <c r="FD49" s="147" t="s">
        <v>616</v>
      </c>
      <c r="FE49" s="147" t="s">
        <v>616</v>
      </c>
      <c r="FF49" s="147" t="s">
        <v>616</v>
      </c>
      <c r="FG49" s="147" t="s">
        <v>616</v>
      </c>
      <c r="FH49" s="147" t="s">
        <v>616</v>
      </c>
      <c r="FI49" s="147" t="s">
        <v>616</v>
      </c>
      <c r="FJ49" s="147" t="s">
        <v>616</v>
      </c>
      <c r="FK49" s="147" t="s">
        <v>616</v>
      </c>
      <c r="FL49" s="147" t="s">
        <v>616</v>
      </c>
      <c r="FM49" s="147" t="s">
        <v>616</v>
      </c>
      <c r="FN49" s="147" t="s">
        <v>616</v>
      </c>
      <c r="FO49" s="147" t="s">
        <v>616</v>
      </c>
      <c r="FP49" s="147" t="s">
        <v>616</v>
      </c>
      <c r="FQ49" s="147" t="s">
        <v>616</v>
      </c>
      <c r="FR49" s="147" t="s">
        <v>616</v>
      </c>
      <c r="FS49" s="147" t="s">
        <v>616</v>
      </c>
      <c r="FT49" s="147" t="s">
        <v>616</v>
      </c>
      <c r="FU49" s="147" t="s">
        <v>616</v>
      </c>
      <c r="FV49" s="147" t="s">
        <v>616</v>
      </c>
      <c r="FW49" s="147" t="s">
        <v>616</v>
      </c>
      <c r="FX49" s="147" t="s">
        <v>616</v>
      </c>
      <c r="FY49" s="147" t="s">
        <v>616</v>
      </c>
      <c r="FZ49" s="147" t="s">
        <v>616</v>
      </c>
      <c r="GA49" s="147" t="s">
        <v>616</v>
      </c>
      <c r="GB49" s="147" t="s">
        <v>616</v>
      </c>
      <c r="GC49" s="147" t="s">
        <v>616</v>
      </c>
      <c r="GD49" s="147" t="s">
        <v>616</v>
      </c>
      <c r="GE49" s="147" t="s">
        <v>616</v>
      </c>
      <c r="GF49" s="147" t="s">
        <v>616</v>
      </c>
      <c r="GG49" s="147" t="s">
        <v>616</v>
      </c>
      <c r="GH49" s="147" t="s">
        <v>616</v>
      </c>
      <c r="GI49" s="147" t="s">
        <v>616</v>
      </c>
      <c r="GJ49" s="147" t="s">
        <v>616</v>
      </c>
      <c r="GK49" s="147" t="s">
        <v>616</v>
      </c>
      <c r="GL49" s="147" t="s">
        <v>616</v>
      </c>
      <c r="GM49" s="147" t="s">
        <v>616</v>
      </c>
      <c r="GN49" s="147" t="s">
        <v>616</v>
      </c>
      <c r="GO49" s="147" t="s">
        <v>616</v>
      </c>
      <c r="GP49" s="147" t="s">
        <v>616</v>
      </c>
      <c r="GQ49" s="147" t="s">
        <v>616</v>
      </c>
      <c r="GR49" s="147" t="s">
        <v>616</v>
      </c>
      <c r="GS49" s="147" t="s">
        <v>616</v>
      </c>
      <c r="GT49" s="147" t="s">
        <v>616</v>
      </c>
      <c r="GU49" s="147" t="s">
        <v>616</v>
      </c>
      <c r="GV49" s="147" t="s">
        <v>616</v>
      </c>
      <c r="GW49" s="147" t="s">
        <v>616</v>
      </c>
      <c r="GX49" s="147" t="s">
        <v>616</v>
      </c>
      <c r="GY49" s="147" t="s">
        <v>616</v>
      </c>
      <c r="GZ49" s="147" t="s">
        <v>616</v>
      </c>
      <c r="HA49" s="147" t="s">
        <v>616</v>
      </c>
      <c r="HB49" s="147" t="s">
        <v>616</v>
      </c>
      <c r="HC49" s="147" t="s">
        <v>616</v>
      </c>
      <c r="HD49" s="147" t="s">
        <v>616</v>
      </c>
      <c r="HE49" s="147" t="s">
        <v>616</v>
      </c>
      <c r="HF49" s="147" t="s">
        <v>616</v>
      </c>
      <c r="HG49" s="147" t="s">
        <v>616</v>
      </c>
      <c r="HH49" s="147" t="s">
        <v>616</v>
      </c>
      <c r="HI49" s="147" t="s">
        <v>616</v>
      </c>
      <c r="HJ49" s="147" t="s">
        <v>616</v>
      </c>
      <c r="HK49" s="147" t="s">
        <v>616</v>
      </c>
      <c r="HL49" s="147" t="s">
        <v>616</v>
      </c>
      <c r="HM49" s="147" t="s">
        <v>616</v>
      </c>
      <c r="HN49" s="147" t="s">
        <v>616</v>
      </c>
      <c r="HO49" s="147" t="s">
        <v>616</v>
      </c>
      <c r="HP49" s="147" t="s">
        <v>616</v>
      </c>
      <c r="HQ49" s="147" t="s">
        <v>616</v>
      </c>
      <c r="HR49" s="147" t="s">
        <v>616</v>
      </c>
      <c r="HS49" s="147" t="s">
        <v>616</v>
      </c>
      <c r="HT49" s="147" t="s">
        <v>616</v>
      </c>
      <c r="HU49" s="147" t="s">
        <v>616</v>
      </c>
      <c r="HV49" s="147" t="s">
        <v>616</v>
      </c>
      <c r="HW49" s="147" t="s">
        <v>616</v>
      </c>
      <c r="HX49" s="147" t="s">
        <v>616</v>
      </c>
      <c r="HY49" s="147" t="s">
        <v>616</v>
      </c>
      <c r="HZ49" s="147" t="s">
        <v>616</v>
      </c>
      <c r="IA49" s="147" t="s">
        <v>616</v>
      </c>
      <c r="IB49" s="147" t="s">
        <v>616</v>
      </c>
      <c r="IC49" s="147" t="s">
        <v>616</v>
      </c>
      <c r="ID49" s="147" t="s">
        <v>616</v>
      </c>
      <c r="IE49" s="147" t="s">
        <v>616</v>
      </c>
      <c r="IF49" s="147" t="s">
        <v>616</v>
      </c>
      <c r="IG49" s="147" t="s">
        <v>616</v>
      </c>
      <c r="IH49" s="147" t="s">
        <v>616</v>
      </c>
      <c r="II49" s="144" t="s">
        <v>1081</v>
      </c>
      <c r="IJ49" s="144" t="s">
        <v>1081</v>
      </c>
      <c r="IK49" s="147" t="s">
        <v>616</v>
      </c>
      <c r="IL49" s="147" t="s">
        <v>616</v>
      </c>
      <c r="IM49" s="147" t="s">
        <v>616</v>
      </c>
      <c r="IN49" s="147" t="s">
        <v>616</v>
      </c>
      <c r="IO49" s="147" t="s">
        <v>616</v>
      </c>
      <c r="IP49" s="147" t="s">
        <v>616</v>
      </c>
      <c r="IQ49" s="147" t="s">
        <v>616</v>
      </c>
      <c r="IR49" s="147" t="s">
        <v>616</v>
      </c>
      <c r="IS49" s="147" t="s">
        <v>616</v>
      </c>
      <c r="IT49" s="147" t="s">
        <v>616</v>
      </c>
      <c r="IU49" s="147" t="s">
        <v>616</v>
      </c>
      <c r="IV49" s="144" t="s">
        <v>1081</v>
      </c>
      <c r="IW49" s="147" t="s">
        <v>616</v>
      </c>
      <c r="IX49" s="144" t="s">
        <v>1081</v>
      </c>
      <c r="IY49" s="147" t="s">
        <v>616</v>
      </c>
      <c r="IZ49" s="147" t="s">
        <v>616</v>
      </c>
      <c r="JA49" s="147" t="s">
        <v>616</v>
      </c>
      <c r="JB49" s="147" t="s">
        <v>616</v>
      </c>
      <c r="JC49" s="147" t="s">
        <v>616</v>
      </c>
      <c r="JD49" s="147" t="s">
        <v>616</v>
      </c>
      <c r="JE49" s="147" t="s">
        <v>616</v>
      </c>
      <c r="JF49" s="147" t="s">
        <v>616</v>
      </c>
      <c r="JG49" s="147" t="s">
        <v>616</v>
      </c>
      <c r="JH49" s="147" t="s">
        <v>616</v>
      </c>
      <c r="JI49" s="147" t="s">
        <v>616</v>
      </c>
      <c r="JJ49" s="147" t="s">
        <v>616</v>
      </c>
      <c r="JK49" s="147" t="s">
        <v>616</v>
      </c>
      <c r="JL49" s="147" t="s">
        <v>616</v>
      </c>
      <c r="JM49" s="147" t="s">
        <v>616</v>
      </c>
      <c r="JN49" s="147" t="s">
        <v>616</v>
      </c>
      <c r="JO49" s="147" t="s">
        <v>616</v>
      </c>
      <c r="JP49" s="147" t="s">
        <v>616</v>
      </c>
      <c r="JQ49" s="147" t="s">
        <v>616</v>
      </c>
      <c r="JR49" s="147" t="s">
        <v>616</v>
      </c>
      <c r="JS49" s="147" t="s">
        <v>616</v>
      </c>
      <c r="JT49" s="147" t="s">
        <v>616</v>
      </c>
      <c r="JU49" s="147" t="s">
        <v>616</v>
      </c>
      <c r="JV49" s="147" t="s">
        <v>616</v>
      </c>
      <c r="JW49" s="147" t="s">
        <v>616</v>
      </c>
      <c r="JX49" s="147" t="s">
        <v>616</v>
      </c>
      <c r="JY49" s="147" t="s">
        <v>616</v>
      </c>
      <c r="JZ49" s="147" t="s">
        <v>616</v>
      </c>
      <c r="KA49" s="147" t="s">
        <v>616</v>
      </c>
      <c r="KB49" s="147" t="s">
        <v>616</v>
      </c>
      <c r="KC49" s="147" t="s">
        <v>616</v>
      </c>
      <c r="KD49" s="147" t="s">
        <v>616</v>
      </c>
      <c r="KE49" s="147" t="s">
        <v>616</v>
      </c>
    </row>
    <row r="50" spans="1:291" ht="12">
      <c r="A50" s="3">
        <v>322016</v>
      </c>
      <c r="B50" s="2" t="s">
        <v>986</v>
      </c>
      <c r="C50" s="147" t="s">
        <v>616</v>
      </c>
      <c r="D50" s="147" t="s">
        <v>616</v>
      </c>
      <c r="E50" s="147" t="s">
        <v>616</v>
      </c>
      <c r="F50" s="147" t="s">
        <v>616</v>
      </c>
      <c r="G50" s="147" t="s">
        <v>616</v>
      </c>
      <c r="H50" s="147" t="s">
        <v>616</v>
      </c>
      <c r="I50" s="147" t="s">
        <v>616</v>
      </c>
      <c r="J50" s="147" t="s">
        <v>616</v>
      </c>
      <c r="K50" s="147" t="s">
        <v>616</v>
      </c>
      <c r="L50" s="147" t="s">
        <v>616</v>
      </c>
      <c r="M50" s="147" t="s">
        <v>616</v>
      </c>
      <c r="N50" s="147" t="s">
        <v>616</v>
      </c>
      <c r="O50" s="147" t="s">
        <v>616</v>
      </c>
      <c r="P50" s="147" t="s">
        <v>616</v>
      </c>
      <c r="Q50" s="147" t="s">
        <v>616</v>
      </c>
      <c r="R50" s="147" t="s">
        <v>616</v>
      </c>
      <c r="S50" s="147" t="s">
        <v>616</v>
      </c>
      <c r="T50" s="147" t="s">
        <v>616</v>
      </c>
      <c r="U50" s="147" t="s">
        <v>616</v>
      </c>
      <c r="V50" s="147" t="s">
        <v>616</v>
      </c>
      <c r="W50" s="147" t="s">
        <v>616</v>
      </c>
      <c r="X50" s="147" t="s">
        <v>616</v>
      </c>
      <c r="Y50" s="147" t="s">
        <v>616</v>
      </c>
      <c r="Z50" s="147" t="s">
        <v>616</v>
      </c>
      <c r="AA50" s="147" t="s">
        <v>616</v>
      </c>
      <c r="AB50" s="147" t="s">
        <v>616</v>
      </c>
      <c r="AC50" s="147" t="s">
        <v>616</v>
      </c>
      <c r="AD50" s="147" t="s">
        <v>616</v>
      </c>
      <c r="AE50" s="147" t="s">
        <v>616</v>
      </c>
      <c r="AF50" s="147" t="s">
        <v>616</v>
      </c>
      <c r="AG50" s="147" t="s">
        <v>616</v>
      </c>
      <c r="AH50" s="147" t="s">
        <v>616</v>
      </c>
      <c r="AI50" s="147" t="s">
        <v>616</v>
      </c>
      <c r="AJ50" s="147" t="s">
        <v>616</v>
      </c>
      <c r="AK50" s="147" t="s">
        <v>616</v>
      </c>
      <c r="AL50" s="147" t="s">
        <v>616</v>
      </c>
      <c r="AM50" s="147" t="s">
        <v>616</v>
      </c>
      <c r="AN50" s="147" t="s">
        <v>616</v>
      </c>
      <c r="AO50" s="147" t="s">
        <v>616</v>
      </c>
      <c r="AP50" s="147" t="s">
        <v>616</v>
      </c>
      <c r="AQ50" s="147" t="s">
        <v>616</v>
      </c>
      <c r="AR50" s="147" t="s">
        <v>616</v>
      </c>
      <c r="AS50" s="147" t="s">
        <v>616</v>
      </c>
      <c r="AT50" s="147" t="s">
        <v>616</v>
      </c>
      <c r="AU50" s="147" t="s">
        <v>616</v>
      </c>
      <c r="AV50" s="147" t="s">
        <v>616</v>
      </c>
      <c r="AW50" s="147" t="s">
        <v>616</v>
      </c>
      <c r="AX50" s="147" t="s">
        <v>616</v>
      </c>
      <c r="AY50" s="147" t="s">
        <v>616</v>
      </c>
      <c r="AZ50" s="147" t="s">
        <v>616</v>
      </c>
      <c r="BA50" s="147" t="s">
        <v>616</v>
      </c>
      <c r="BB50" s="147" t="s">
        <v>616</v>
      </c>
      <c r="BC50" s="147" t="s">
        <v>616</v>
      </c>
      <c r="BD50" s="147" t="s">
        <v>616</v>
      </c>
      <c r="BE50" s="147" t="s">
        <v>616</v>
      </c>
      <c r="BF50" s="147" t="s">
        <v>616</v>
      </c>
      <c r="BG50" s="147" t="s">
        <v>616</v>
      </c>
      <c r="BH50" s="147" t="s">
        <v>616</v>
      </c>
      <c r="BI50" s="147" t="s">
        <v>616</v>
      </c>
      <c r="BJ50" s="147" t="s">
        <v>616</v>
      </c>
      <c r="BK50" s="147" t="s">
        <v>616</v>
      </c>
      <c r="BL50" s="147" t="s">
        <v>616</v>
      </c>
      <c r="BM50" s="147" t="s">
        <v>616</v>
      </c>
      <c r="BN50" s="147" t="s">
        <v>616</v>
      </c>
      <c r="BO50" s="147" t="s">
        <v>616</v>
      </c>
      <c r="BP50" s="144" t="s">
        <v>1081</v>
      </c>
      <c r="BQ50" s="147" t="s">
        <v>616</v>
      </c>
      <c r="BR50" s="147" t="s">
        <v>616</v>
      </c>
      <c r="BS50" s="147" t="s">
        <v>616</v>
      </c>
      <c r="BT50" s="147" t="s">
        <v>616</v>
      </c>
      <c r="BU50" s="147" t="s">
        <v>616</v>
      </c>
      <c r="BV50" s="147" t="s">
        <v>616</v>
      </c>
      <c r="BW50" s="147" t="s">
        <v>616</v>
      </c>
      <c r="BX50" s="147" t="s">
        <v>616</v>
      </c>
      <c r="BY50" s="147" t="s">
        <v>616</v>
      </c>
      <c r="BZ50" s="147" t="s">
        <v>616</v>
      </c>
      <c r="CA50" s="147" t="s">
        <v>616</v>
      </c>
      <c r="CB50" s="147" t="s">
        <v>616</v>
      </c>
      <c r="CC50" s="147" t="s">
        <v>616</v>
      </c>
      <c r="CD50" s="147" t="s">
        <v>616</v>
      </c>
      <c r="CE50" s="147" t="s">
        <v>616</v>
      </c>
      <c r="CF50" s="147" t="s">
        <v>616</v>
      </c>
      <c r="CG50" s="147" t="s">
        <v>616</v>
      </c>
      <c r="CH50" s="147" t="s">
        <v>616</v>
      </c>
      <c r="CI50" s="147" t="s">
        <v>616</v>
      </c>
      <c r="CJ50" s="147" t="s">
        <v>616</v>
      </c>
      <c r="CK50" s="147" t="s">
        <v>616</v>
      </c>
      <c r="CL50" s="147" t="s">
        <v>616</v>
      </c>
      <c r="CM50" s="147" t="s">
        <v>616</v>
      </c>
      <c r="CN50" s="147" t="s">
        <v>616</v>
      </c>
      <c r="CO50" s="147" t="s">
        <v>616</v>
      </c>
      <c r="CP50" s="147" t="s">
        <v>616</v>
      </c>
      <c r="CQ50" s="147" t="s">
        <v>616</v>
      </c>
      <c r="CR50" s="147" t="s">
        <v>616</v>
      </c>
      <c r="CS50" s="147" t="s">
        <v>616</v>
      </c>
      <c r="CT50" s="147" t="s">
        <v>616</v>
      </c>
      <c r="CU50" s="147" t="s">
        <v>616</v>
      </c>
      <c r="CV50" s="147" t="s">
        <v>616</v>
      </c>
      <c r="CW50" s="147" t="s">
        <v>616</v>
      </c>
      <c r="CX50" s="147" t="s">
        <v>616</v>
      </c>
      <c r="CY50" s="147" t="s">
        <v>616</v>
      </c>
      <c r="CZ50" s="147" t="s">
        <v>616</v>
      </c>
      <c r="DA50" s="147" t="s">
        <v>616</v>
      </c>
      <c r="DB50" s="147" t="s">
        <v>616</v>
      </c>
      <c r="DC50" s="147" t="s">
        <v>616</v>
      </c>
      <c r="DD50" s="147" t="s">
        <v>616</v>
      </c>
      <c r="DE50" s="147" t="s">
        <v>616</v>
      </c>
      <c r="DF50" s="147" t="s">
        <v>616</v>
      </c>
      <c r="DG50" s="147" t="s">
        <v>616</v>
      </c>
      <c r="DH50" s="147" t="s">
        <v>616</v>
      </c>
      <c r="DI50" s="147" t="s">
        <v>616</v>
      </c>
      <c r="DJ50" s="147" t="s">
        <v>616</v>
      </c>
      <c r="DK50" s="147" t="s">
        <v>616</v>
      </c>
      <c r="DL50" s="147" t="s">
        <v>616</v>
      </c>
      <c r="DM50" s="147" t="s">
        <v>616</v>
      </c>
      <c r="DN50" s="147" t="s">
        <v>616</v>
      </c>
      <c r="DO50" s="147" t="s">
        <v>616</v>
      </c>
      <c r="DP50" s="147" t="s">
        <v>616</v>
      </c>
      <c r="DQ50" s="147" t="s">
        <v>616</v>
      </c>
      <c r="DR50" s="147" t="s">
        <v>616</v>
      </c>
      <c r="DS50" s="147" t="s">
        <v>616</v>
      </c>
      <c r="DT50" s="147" t="s">
        <v>616</v>
      </c>
      <c r="DU50" s="147" t="s">
        <v>616</v>
      </c>
      <c r="DV50" s="147" t="s">
        <v>616</v>
      </c>
      <c r="DW50" s="147" t="s">
        <v>616</v>
      </c>
      <c r="DX50" s="147" t="s">
        <v>616</v>
      </c>
      <c r="DY50" s="147" t="s">
        <v>616</v>
      </c>
      <c r="DZ50" s="147" t="s">
        <v>616</v>
      </c>
      <c r="EA50" s="147" t="s">
        <v>616</v>
      </c>
      <c r="EB50" s="147" t="s">
        <v>616</v>
      </c>
      <c r="EC50" s="147" t="s">
        <v>616</v>
      </c>
      <c r="ED50" s="147" t="s">
        <v>616</v>
      </c>
      <c r="EE50" s="147" t="s">
        <v>616</v>
      </c>
      <c r="EF50" s="147" t="s">
        <v>616</v>
      </c>
      <c r="EG50" s="147" t="s">
        <v>616</v>
      </c>
      <c r="EH50" s="147" t="s">
        <v>616</v>
      </c>
      <c r="EI50" s="147" t="s">
        <v>616</v>
      </c>
      <c r="EJ50" s="147" t="s">
        <v>616</v>
      </c>
      <c r="EK50" s="147" t="s">
        <v>616</v>
      </c>
      <c r="EL50" s="147" t="s">
        <v>616</v>
      </c>
      <c r="EM50" s="147" t="s">
        <v>616</v>
      </c>
      <c r="EN50" s="147" t="s">
        <v>616</v>
      </c>
      <c r="EO50" s="147" t="s">
        <v>616</v>
      </c>
      <c r="EP50" s="147" t="s">
        <v>616</v>
      </c>
      <c r="EQ50" s="147" t="s">
        <v>616</v>
      </c>
      <c r="ER50" s="147" t="s">
        <v>616</v>
      </c>
      <c r="ES50" s="147" t="s">
        <v>616</v>
      </c>
      <c r="ET50" s="147" t="s">
        <v>616</v>
      </c>
      <c r="EU50" s="147" t="s">
        <v>616</v>
      </c>
      <c r="EV50" s="147" t="s">
        <v>616</v>
      </c>
      <c r="EW50" s="147" t="s">
        <v>616</v>
      </c>
      <c r="EX50" s="147" t="s">
        <v>616</v>
      </c>
      <c r="EY50" s="147" t="s">
        <v>616</v>
      </c>
      <c r="EZ50" s="147" t="s">
        <v>616</v>
      </c>
      <c r="FA50" s="147" t="s">
        <v>616</v>
      </c>
      <c r="FB50" s="147" t="s">
        <v>616</v>
      </c>
      <c r="FC50" s="147" t="s">
        <v>616</v>
      </c>
      <c r="FD50" s="147" t="s">
        <v>616</v>
      </c>
      <c r="FE50" s="147" t="s">
        <v>616</v>
      </c>
      <c r="FF50" s="147" t="s">
        <v>616</v>
      </c>
      <c r="FG50" s="147" t="s">
        <v>616</v>
      </c>
      <c r="FH50" s="147" t="s">
        <v>616</v>
      </c>
      <c r="FI50" s="147" t="s">
        <v>616</v>
      </c>
      <c r="FJ50" s="147" t="s">
        <v>616</v>
      </c>
      <c r="FK50" s="147" t="s">
        <v>616</v>
      </c>
      <c r="FL50" s="147" t="s">
        <v>616</v>
      </c>
      <c r="FM50" s="147" t="s">
        <v>616</v>
      </c>
      <c r="FN50" s="147" t="s">
        <v>616</v>
      </c>
      <c r="FO50" s="147" t="s">
        <v>616</v>
      </c>
      <c r="FP50" s="147" t="s">
        <v>616</v>
      </c>
      <c r="FQ50" s="147" t="s">
        <v>616</v>
      </c>
      <c r="FR50" s="147" t="s">
        <v>616</v>
      </c>
      <c r="FS50" s="147" t="s">
        <v>616</v>
      </c>
      <c r="FT50" s="147" t="s">
        <v>616</v>
      </c>
      <c r="FU50" s="147" t="s">
        <v>616</v>
      </c>
      <c r="FV50" s="147" t="s">
        <v>616</v>
      </c>
      <c r="FW50" s="147" t="s">
        <v>616</v>
      </c>
      <c r="FX50" s="147" t="s">
        <v>616</v>
      </c>
      <c r="FY50" s="147" t="s">
        <v>616</v>
      </c>
      <c r="FZ50" s="147" t="s">
        <v>616</v>
      </c>
      <c r="GA50" s="147" t="s">
        <v>616</v>
      </c>
      <c r="GB50" s="147" t="s">
        <v>616</v>
      </c>
      <c r="GC50" s="147" t="s">
        <v>616</v>
      </c>
      <c r="GD50" s="147" t="s">
        <v>616</v>
      </c>
      <c r="GE50" s="147" t="s">
        <v>616</v>
      </c>
      <c r="GF50" s="147" t="s">
        <v>616</v>
      </c>
      <c r="GG50" s="147" t="s">
        <v>616</v>
      </c>
      <c r="GH50" s="147" t="s">
        <v>616</v>
      </c>
      <c r="GI50" s="147" t="s">
        <v>616</v>
      </c>
      <c r="GJ50" s="147" t="s">
        <v>616</v>
      </c>
      <c r="GK50" s="147" t="s">
        <v>616</v>
      </c>
      <c r="GL50" s="147" t="s">
        <v>616</v>
      </c>
      <c r="GM50" s="147" t="s">
        <v>616</v>
      </c>
      <c r="GN50" s="147" t="s">
        <v>616</v>
      </c>
      <c r="GO50" s="147" t="s">
        <v>616</v>
      </c>
      <c r="GP50" s="147" t="s">
        <v>616</v>
      </c>
      <c r="GQ50" s="147" t="s">
        <v>616</v>
      </c>
      <c r="GR50" s="147" t="s">
        <v>616</v>
      </c>
      <c r="GS50" s="147" t="s">
        <v>616</v>
      </c>
      <c r="GT50" s="147" t="s">
        <v>616</v>
      </c>
      <c r="GU50" s="147" t="s">
        <v>616</v>
      </c>
      <c r="GV50" s="147" t="s">
        <v>616</v>
      </c>
      <c r="GW50" s="147" t="s">
        <v>616</v>
      </c>
      <c r="GX50" s="147" t="s">
        <v>616</v>
      </c>
      <c r="GY50" s="147" t="s">
        <v>616</v>
      </c>
      <c r="GZ50" s="147" t="s">
        <v>616</v>
      </c>
      <c r="HA50" s="147" t="s">
        <v>616</v>
      </c>
      <c r="HB50" s="147" t="s">
        <v>616</v>
      </c>
      <c r="HC50" s="147" t="s">
        <v>616</v>
      </c>
      <c r="HD50" s="147" t="s">
        <v>616</v>
      </c>
      <c r="HE50" s="147" t="s">
        <v>616</v>
      </c>
      <c r="HF50" s="147" t="s">
        <v>616</v>
      </c>
      <c r="HG50" s="147" t="s">
        <v>616</v>
      </c>
      <c r="HH50" s="147" t="s">
        <v>616</v>
      </c>
      <c r="HI50" s="147" t="s">
        <v>616</v>
      </c>
      <c r="HJ50" s="147" t="s">
        <v>616</v>
      </c>
      <c r="HK50" s="147" t="s">
        <v>616</v>
      </c>
      <c r="HL50" s="147" t="s">
        <v>616</v>
      </c>
      <c r="HM50" s="147" t="s">
        <v>616</v>
      </c>
      <c r="HN50" s="147" t="s">
        <v>616</v>
      </c>
      <c r="HO50" s="147" t="s">
        <v>616</v>
      </c>
      <c r="HP50" s="147" t="s">
        <v>616</v>
      </c>
      <c r="HQ50" s="147" t="s">
        <v>616</v>
      </c>
      <c r="HR50" s="147" t="s">
        <v>616</v>
      </c>
      <c r="HS50" s="147" t="s">
        <v>616</v>
      </c>
      <c r="HT50" s="147" t="s">
        <v>616</v>
      </c>
      <c r="HU50" s="147" t="s">
        <v>616</v>
      </c>
      <c r="HV50" s="147" t="s">
        <v>616</v>
      </c>
      <c r="HW50" s="147" t="s">
        <v>616</v>
      </c>
      <c r="HX50" s="147" t="s">
        <v>616</v>
      </c>
      <c r="HY50" s="147" t="s">
        <v>616</v>
      </c>
      <c r="HZ50" s="147" t="s">
        <v>616</v>
      </c>
      <c r="IA50" s="147" t="s">
        <v>616</v>
      </c>
      <c r="IB50" s="147" t="s">
        <v>616</v>
      </c>
      <c r="IC50" s="147" t="s">
        <v>616</v>
      </c>
      <c r="ID50" s="147" t="s">
        <v>616</v>
      </c>
      <c r="IE50" s="147" t="s">
        <v>616</v>
      </c>
      <c r="IF50" s="147" t="s">
        <v>616</v>
      </c>
      <c r="IG50" s="147" t="s">
        <v>616</v>
      </c>
      <c r="IH50" s="147" t="s">
        <v>616</v>
      </c>
      <c r="II50" s="144" t="s">
        <v>1081</v>
      </c>
      <c r="IJ50" s="144" t="s">
        <v>1081</v>
      </c>
      <c r="IK50" s="147" t="s">
        <v>616</v>
      </c>
      <c r="IL50" s="147" t="s">
        <v>616</v>
      </c>
      <c r="IM50" s="147" t="s">
        <v>616</v>
      </c>
      <c r="IN50" s="147" t="s">
        <v>616</v>
      </c>
      <c r="IO50" s="147" t="s">
        <v>616</v>
      </c>
      <c r="IP50" s="147" t="s">
        <v>616</v>
      </c>
      <c r="IQ50" s="147" t="s">
        <v>616</v>
      </c>
      <c r="IR50" s="147" t="s">
        <v>616</v>
      </c>
      <c r="IS50" s="147" t="s">
        <v>616</v>
      </c>
      <c r="IT50" s="147" t="s">
        <v>616</v>
      </c>
      <c r="IU50" s="147" t="s">
        <v>616</v>
      </c>
      <c r="IV50" s="144" t="s">
        <v>1081</v>
      </c>
      <c r="IW50" s="147" t="s">
        <v>616</v>
      </c>
      <c r="IX50" s="144" t="s">
        <v>1081</v>
      </c>
      <c r="IY50" s="147" t="s">
        <v>616</v>
      </c>
      <c r="IZ50" s="147" t="s">
        <v>616</v>
      </c>
      <c r="JA50" s="147" t="s">
        <v>616</v>
      </c>
      <c r="JB50" s="147" t="s">
        <v>616</v>
      </c>
      <c r="JC50" s="147" t="s">
        <v>616</v>
      </c>
      <c r="JD50" s="147" t="s">
        <v>616</v>
      </c>
      <c r="JE50" s="147" t="s">
        <v>616</v>
      </c>
      <c r="JF50" s="147" t="s">
        <v>616</v>
      </c>
      <c r="JG50" s="147" t="s">
        <v>616</v>
      </c>
      <c r="JH50" s="147" t="s">
        <v>616</v>
      </c>
      <c r="JI50" s="147" t="s">
        <v>616</v>
      </c>
      <c r="JJ50" s="147" t="s">
        <v>616</v>
      </c>
      <c r="JK50" s="147" t="s">
        <v>616</v>
      </c>
      <c r="JL50" s="147" t="s">
        <v>616</v>
      </c>
      <c r="JM50" s="147" t="s">
        <v>616</v>
      </c>
      <c r="JN50" s="147" t="s">
        <v>616</v>
      </c>
      <c r="JO50" s="147" t="s">
        <v>616</v>
      </c>
      <c r="JP50" s="147" t="s">
        <v>616</v>
      </c>
      <c r="JQ50" s="147" t="s">
        <v>616</v>
      </c>
      <c r="JR50" s="147" t="s">
        <v>616</v>
      </c>
      <c r="JS50" s="147" t="s">
        <v>616</v>
      </c>
      <c r="JT50" s="147" t="s">
        <v>616</v>
      </c>
      <c r="JU50" s="147" t="s">
        <v>616</v>
      </c>
      <c r="JV50" s="147" t="s">
        <v>616</v>
      </c>
      <c r="JW50" s="147" t="s">
        <v>616</v>
      </c>
      <c r="JX50" s="147" t="s">
        <v>616</v>
      </c>
      <c r="JY50" s="147" t="s">
        <v>616</v>
      </c>
      <c r="JZ50" s="147" t="s">
        <v>616</v>
      </c>
      <c r="KA50" s="147" t="s">
        <v>616</v>
      </c>
      <c r="KB50" s="147" t="s">
        <v>616</v>
      </c>
      <c r="KC50" s="147" t="s">
        <v>616</v>
      </c>
      <c r="KD50" s="147" t="s">
        <v>616</v>
      </c>
      <c r="KE50" s="147" t="s">
        <v>616</v>
      </c>
    </row>
    <row r="51" spans="1:291" ht="12">
      <c r="A51" s="3">
        <v>332020</v>
      </c>
      <c r="B51" s="2" t="s">
        <v>939</v>
      </c>
      <c r="C51" s="147">
        <v>355.63</v>
      </c>
      <c r="D51" s="144">
        <v>483537</v>
      </c>
      <c r="E51" s="149">
        <v>14.5</v>
      </c>
      <c r="F51" s="149">
        <v>60.1</v>
      </c>
      <c r="G51" s="149">
        <v>25.4</v>
      </c>
      <c r="H51" s="220">
        <v>27086</v>
      </c>
      <c r="I51" s="220">
        <v>54856</v>
      </c>
      <c r="J51" s="220">
        <v>84390</v>
      </c>
      <c r="K51" s="225">
        <v>58420</v>
      </c>
      <c r="L51" s="220">
        <v>202827</v>
      </c>
      <c r="M51" s="220">
        <v>5097</v>
      </c>
      <c r="N51" s="220">
        <v>13591</v>
      </c>
      <c r="O51" s="220">
        <v>13275</v>
      </c>
      <c r="P51" s="223">
        <v>476984</v>
      </c>
      <c r="Q51" s="220">
        <v>475513</v>
      </c>
      <c r="R51" s="220">
        <v>470398</v>
      </c>
      <c r="S51" s="225">
        <v>793078</v>
      </c>
      <c r="T51" s="225">
        <v>2933900</v>
      </c>
      <c r="U51" s="225">
        <v>1103462</v>
      </c>
      <c r="V51" s="225">
        <v>1350368</v>
      </c>
      <c r="W51" s="225">
        <v>28</v>
      </c>
      <c r="X51" s="225">
        <v>67</v>
      </c>
      <c r="Y51" s="225">
        <v>57</v>
      </c>
      <c r="Z51" s="225">
        <v>83990</v>
      </c>
      <c r="AA51" s="147">
        <v>1980.68</v>
      </c>
      <c r="AB51" s="230">
        <v>680.02</v>
      </c>
      <c r="AC51" s="225">
        <v>6060</v>
      </c>
      <c r="AD51" s="225">
        <v>597015</v>
      </c>
      <c r="AE51" s="225">
        <v>0</v>
      </c>
      <c r="AF51" s="225">
        <v>69</v>
      </c>
      <c r="AG51" s="225">
        <v>6150</v>
      </c>
      <c r="AH51" s="225">
        <v>63</v>
      </c>
      <c r="AI51" s="225">
        <v>27566</v>
      </c>
      <c r="AJ51" s="225">
        <v>1549</v>
      </c>
      <c r="AK51" s="225">
        <v>112</v>
      </c>
      <c r="AL51" s="225">
        <v>26</v>
      </c>
      <c r="AM51" s="225">
        <v>13501</v>
      </c>
      <c r="AN51" s="225">
        <v>873</v>
      </c>
      <c r="AO51" s="225">
        <v>4</v>
      </c>
      <c r="AP51" s="225">
        <v>302</v>
      </c>
      <c r="AQ51" s="225">
        <v>28</v>
      </c>
      <c r="AR51" s="225">
        <v>12</v>
      </c>
      <c r="AS51" s="227">
        <v>90.8</v>
      </c>
      <c r="AT51" s="227">
        <v>125</v>
      </c>
      <c r="AU51" s="227">
        <v>115.1</v>
      </c>
      <c r="AV51" s="225">
        <v>58</v>
      </c>
      <c r="AW51" s="225">
        <v>30</v>
      </c>
      <c r="AX51" s="225">
        <v>32</v>
      </c>
      <c r="AY51" s="225">
        <v>6</v>
      </c>
      <c r="AZ51" s="225">
        <v>6</v>
      </c>
      <c r="BA51" s="225">
        <v>11</v>
      </c>
      <c r="BB51" s="225">
        <v>4</v>
      </c>
      <c r="BC51" s="225">
        <v>6</v>
      </c>
      <c r="BD51" s="225">
        <v>19090</v>
      </c>
      <c r="BE51" s="225">
        <v>4</v>
      </c>
      <c r="BF51" s="225">
        <v>96150</v>
      </c>
      <c r="BG51" s="225">
        <v>10</v>
      </c>
      <c r="BH51" s="225">
        <v>137277</v>
      </c>
      <c r="BI51" s="225">
        <v>5</v>
      </c>
      <c r="BJ51" s="225">
        <v>8011</v>
      </c>
      <c r="BK51" s="227">
        <v>42.8</v>
      </c>
      <c r="BL51" s="225">
        <v>4</v>
      </c>
      <c r="BM51" s="225">
        <v>5</v>
      </c>
      <c r="BN51" s="225">
        <v>1612</v>
      </c>
      <c r="BO51" s="225">
        <v>7443</v>
      </c>
      <c r="BP51" s="144" t="s">
        <v>1081</v>
      </c>
      <c r="BQ51" s="230">
        <v>1.41</v>
      </c>
      <c r="BR51" s="227">
        <v>38.6</v>
      </c>
      <c r="BS51" s="230">
        <v>6.43</v>
      </c>
      <c r="BT51" s="227">
        <v>60.58</v>
      </c>
      <c r="BU51" s="225">
        <v>36</v>
      </c>
      <c r="BV51" s="225">
        <v>7420</v>
      </c>
      <c r="BW51" s="225">
        <v>351</v>
      </c>
      <c r="BX51" s="225">
        <v>1715</v>
      </c>
      <c r="BY51" s="225">
        <v>4457</v>
      </c>
      <c r="BZ51" s="225">
        <v>1296</v>
      </c>
      <c r="CA51" s="225">
        <v>393</v>
      </c>
      <c r="CB51" s="225">
        <v>664</v>
      </c>
      <c r="CC51" s="241">
        <v>1.63</v>
      </c>
      <c r="CD51" s="225" t="s">
        <v>608</v>
      </c>
      <c r="CE51" s="225">
        <v>1</v>
      </c>
      <c r="CF51" s="225">
        <v>10</v>
      </c>
      <c r="CG51" s="225">
        <v>4</v>
      </c>
      <c r="CH51" s="225">
        <v>2</v>
      </c>
      <c r="CI51" s="225">
        <v>180</v>
      </c>
      <c r="CJ51" s="225">
        <v>32</v>
      </c>
      <c r="CK51" s="225">
        <v>1786</v>
      </c>
      <c r="CL51" s="225">
        <v>16</v>
      </c>
      <c r="CM51" s="225">
        <v>1366</v>
      </c>
      <c r="CN51" s="225">
        <v>75</v>
      </c>
      <c r="CO51" s="225">
        <v>1272</v>
      </c>
      <c r="CP51" s="225">
        <v>15</v>
      </c>
      <c r="CQ51" s="225">
        <v>175</v>
      </c>
      <c r="CR51" s="225">
        <v>30</v>
      </c>
      <c r="CS51" s="225">
        <v>722</v>
      </c>
      <c r="CT51" s="225">
        <v>15956</v>
      </c>
      <c r="CU51" s="225">
        <v>2088</v>
      </c>
      <c r="CV51" s="225">
        <v>3034</v>
      </c>
      <c r="CW51" s="225">
        <v>1548377.175</v>
      </c>
      <c r="CX51" s="225">
        <v>457453.79100000003</v>
      </c>
      <c r="CY51" s="225">
        <v>814610.63500000001</v>
      </c>
      <c r="CZ51" s="225">
        <v>122761</v>
      </c>
      <c r="DA51" s="225" t="s">
        <v>608</v>
      </c>
      <c r="DB51" s="225">
        <v>25241</v>
      </c>
      <c r="DC51" s="225">
        <v>2767</v>
      </c>
      <c r="DD51" s="225">
        <v>2226</v>
      </c>
      <c r="DE51" s="225">
        <v>173</v>
      </c>
      <c r="DF51" s="225">
        <v>1457</v>
      </c>
      <c r="DG51" s="225">
        <v>19393</v>
      </c>
      <c r="DH51" s="225">
        <v>16074</v>
      </c>
      <c r="DI51" s="225">
        <v>3342</v>
      </c>
      <c r="DJ51" s="225">
        <v>2982</v>
      </c>
      <c r="DK51" s="225">
        <v>270</v>
      </c>
      <c r="DL51" s="225">
        <v>496</v>
      </c>
      <c r="DM51" s="225" t="s">
        <v>608</v>
      </c>
      <c r="DN51" s="225">
        <v>2586</v>
      </c>
      <c r="DO51" s="225" t="s">
        <v>608</v>
      </c>
      <c r="DP51" s="225">
        <v>10904</v>
      </c>
      <c r="DQ51" s="225">
        <v>97</v>
      </c>
      <c r="DR51" s="225">
        <v>11480</v>
      </c>
      <c r="DS51" s="225">
        <v>11074</v>
      </c>
      <c r="DT51" s="225">
        <v>180</v>
      </c>
      <c r="DU51" s="225">
        <v>1531</v>
      </c>
      <c r="DV51" s="225">
        <v>74</v>
      </c>
      <c r="DW51" s="225">
        <v>78</v>
      </c>
      <c r="DX51" s="227">
        <v>23</v>
      </c>
      <c r="DY51" s="225">
        <v>80</v>
      </c>
      <c r="DZ51" s="225">
        <v>396</v>
      </c>
      <c r="EA51" s="225">
        <v>1472</v>
      </c>
      <c r="EB51" s="225">
        <v>524</v>
      </c>
      <c r="EC51" s="225">
        <v>228</v>
      </c>
      <c r="ED51" s="225">
        <v>4583</v>
      </c>
      <c r="EE51" s="225">
        <v>4518</v>
      </c>
      <c r="EF51" s="227">
        <v>94.2</v>
      </c>
      <c r="EG51" s="227">
        <v>90.7</v>
      </c>
      <c r="EH51" s="225">
        <v>192</v>
      </c>
      <c r="EI51" s="268">
        <v>14.72</v>
      </c>
      <c r="EJ51" s="225">
        <v>116217</v>
      </c>
      <c r="EK51" s="227">
        <v>21.8</v>
      </c>
      <c r="EL51" s="225">
        <v>378383</v>
      </c>
      <c r="EM51" s="230">
        <v>0.04</v>
      </c>
      <c r="EN51" s="225">
        <v>800</v>
      </c>
      <c r="EO51" s="225">
        <v>5</v>
      </c>
      <c r="EP51" s="243">
        <v>13175</v>
      </c>
      <c r="EQ51" s="225">
        <v>221</v>
      </c>
      <c r="ER51" s="225">
        <v>2527</v>
      </c>
      <c r="ES51" s="227">
        <v>100</v>
      </c>
      <c r="ET51" s="220">
        <v>201104</v>
      </c>
      <c r="EU51" s="225">
        <v>31666</v>
      </c>
      <c r="EV51" s="225">
        <v>2995</v>
      </c>
      <c r="EW51" s="225">
        <v>153852</v>
      </c>
      <c r="EX51" s="225">
        <v>146790</v>
      </c>
      <c r="EY51" s="225">
        <v>5243</v>
      </c>
      <c r="EZ51" s="225">
        <v>1819</v>
      </c>
      <c r="FA51" s="225">
        <v>15586</v>
      </c>
      <c r="FB51" s="227">
        <v>48.5</v>
      </c>
      <c r="FC51" s="225">
        <v>759</v>
      </c>
      <c r="FD51" s="227">
        <v>8.08</v>
      </c>
      <c r="FE51" s="225">
        <v>8074</v>
      </c>
      <c r="FF51" s="225">
        <v>92</v>
      </c>
      <c r="FG51" s="225">
        <v>120</v>
      </c>
      <c r="FH51" s="225">
        <v>804</v>
      </c>
      <c r="FI51" s="245">
        <v>23</v>
      </c>
      <c r="FJ51" s="245">
        <v>742</v>
      </c>
      <c r="FK51" s="230">
        <v>65.099999999999994</v>
      </c>
      <c r="FL51" s="227">
        <v>99.9</v>
      </c>
      <c r="FM51" s="227">
        <v>92.8</v>
      </c>
      <c r="FN51" s="227">
        <v>76.2</v>
      </c>
      <c r="FO51" s="227">
        <v>52.4</v>
      </c>
      <c r="FP51" s="225">
        <v>94</v>
      </c>
      <c r="FQ51" s="225">
        <v>15</v>
      </c>
      <c r="FR51" s="225">
        <v>78</v>
      </c>
      <c r="FS51" s="225">
        <v>3158</v>
      </c>
      <c r="FT51" s="225">
        <v>21</v>
      </c>
      <c r="FU51" s="225">
        <v>4452</v>
      </c>
      <c r="FV51" s="225">
        <v>3191</v>
      </c>
      <c r="FW51" s="225">
        <v>4</v>
      </c>
      <c r="FX51" s="225">
        <v>4752000</v>
      </c>
      <c r="FY51" s="225">
        <v>5354</v>
      </c>
      <c r="FZ51" s="225" t="s">
        <v>608</v>
      </c>
      <c r="GA51" s="225" t="s">
        <v>608</v>
      </c>
      <c r="GB51" s="225">
        <v>18795</v>
      </c>
      <c r="GC51" s="225">
        <v>32</v>
      </c>
      <c r="GD51" s="225">
        <v>3756</v>
      </c>
      <c r="GE51" s="225">
        <v>15007</v>
      </c>
      <c r="GF51" s="225">
        <v>204032</v>
      </c>
      <c r="GG51" s="225">
        <v>220</v>
      </c>
      <c r="GH51" s="225">
        <v>60247</v>
      </c>
      <c r="GI51" s="225">
        <v>143565</v>
      </c>
      <c r="GJ51" s="225">
        <v>811</v>
      </c>
      <c r="GK51" s="225">
        <v>6746</v>
      </c>
      <c r="GL51" s="225">
        <v>484658</v>
      </c>
      <c r="GM51" s="225">
        <v>2823</v>
      </c>
      <c r="GN51" s="225">
        <v>22733</v>
      </c>
      <c r="GO51" s="225">
        <v>458968</v>
      </c>
      <c r="GP51" s="225">
        <v>812</v>
      </c>
      <c r="GQ51" s="225">
        <v>36674</v>
      </c>
      <c r="GR51" s="224">
        <v>4659257.26</v>
      </c>
      <c r="GS51" s="225">
        <v>793</v>
      </c>
      <c r="GT51" s="225">
        <v>19654</v>
      </c>
      <c r="GU51" s="225">
        <v>950177</v>
      </c>
      <c r="GV51" s="242">
        <v>67.930000000000007</v>
      </c>
      <c r="GW51" s="225">
        <v>1180</v>
      </c>
      <c r="GX51" s="225">
        <v>6644</v>
      </c>
      <c r="GY51" s="225">
        <v>3121</v>
      </c>
      <c r="GZ51" s="222">
        <v>308</v>
      </c>
      <c r="HA51" s="225">
        <v>18</v>
      </c>
      <c r="HB51" s="225">
        <v>3921318</v>
      </c>
      <c r="HC51" s="225">
        <v>19553855</v>
      </c>
      <c r="HD51" s="225">
        <v>2070111</v>
      </c>
      <c r="HE51" s="225">
        <v>3313781</v>
      </c>
      <c r="HF51" s="225">
        <v>329545</v>
      </c>
      <c r="HG51" s="225">
        <v>6600</v>
      </c>
      <c r="HH51" s="225">
        <v>9260</v>
      </c>
      <c r="HI51" s="225">
        <v>342880</v>
      </c>
      <c r="HJ51" s="225">
        <v>191660</v>
      </c>
      <c r="HK51" s="220">
        <v>18063</v>
      </c>
      <c r="HL51" s="220">
        <v>3987521</v>
      </c>
      <c r="HM51" s="220" t="s">
        <v>608</v>
      </c>
      <c r="HN51" s="220">
        <v>73</v>
      </c>
      <c r="HO51" s="220" t="s">
        <v>608</v>
      </c>
      <c r="HP51" s="220">
        <v>13</v>
      </c>
      <c r="HQ51" s="220" t="s">
        <v>608</v>
      </c>
      <c r="HR51" s="220">
        <v>22982</v>
      </c>
      <c r="HS51" s="220">
        <v>285691</v>
      </c>
      <c r="HT51" s="220">
        <v>15184</v>
      </c>
      <c r="HU51" s="220">
        <v>0</v>
      </c>
      <c r="HV51" s="230">
        <v>88.71</v>
      </c>
      <c r="HW51" s="220">
        <v>286147</v>
      </c>
      <c r="HX51" s="230">
        <v>1.41</v>
      </c>
      <c r="HY51" s="230">
        <v>4.92</v>
      </c>
      <c r="HZ51" s="230">
        <v>4.92</v>
      </c>
      <c r="IA51" s="225">
        <v>799.9</v>
      </c>
      <c r="IB51" s="225">
        <v>782.8</v>
      </c>
      <c r="IC51" s="225">
        <v>80516</v>
      </c>
      <c r="ID51" s="227">
        <v>72.8</v>
      </c>
      <c r="IE51" s="227">
        <v>66.099999999999994</v>
      </c>
      <c r="IF51" s="227">
        <v>46</v>
      </c>
      <c r="IG51" s="227">
        <v>57.8</v>
      </c>
      <c r="IH51" s="227">
        <v>27.5</v>
      </c>
      <c r="II51" s="144" t="s">
        <v>1081</v>
      </c>
      <c r="IJ51" s="144" t="s">
        <v>1081</v>
      </c>
      <c r="IK51" s="225" t="s">
        <v>608</v>
      </c>
      <c r="IL51" s="154">
        <v>0.83799999999999997</v>
      </c>
      <c r="IM51" s="153">
        <v>88.4</v>
      </c>
      <c r="IN51" s="285">
        <v>7.2</v>
      </c>
      <c r="IO51" s="153">
        <v>2.5</v>
      </c>
      <c r="IP51" s="143">
        <v>167729024</v>
      </c>
      <c r="IQ51" s="286">
        <v>55.9</v>
      </c>
      <c r="IR51" s="286">
        <v>51.5</v>
      </c>
      <c r="IS51" s="245" t="s">
        <v>608</v>
      </c>
      <c r="IT51" s="245" t="s">
        <v>608</v>
      </c>
      <c r="IU51" s="286">
        <v>57</v>
      </c>
      <c r="IV51" s="144" t="s">
        <v>1081</v>
      </c>
      <c r="IW51" s="143">
        <v>3368</v>
      </c>
      <c r="IX51" s="144" t="s">
        <v>1081</v>
      </c>
      <c r="IY51" s="286">
        <v>29.6</v>
      </c>
      <c r="IZ51" s="276">
        <v>101017</v>
      </c>
      <c r="JA51" s="276">
        <v>1075</v>
      </c>
      <c r="JB51" s="276">
        <v>1800</v>
      </c>
      <c r="JC51" s="276">
        <v>8507</v>
      </c>
      <c r="JD51" s="276">
        <v>10185</v>
      </c>
      <c r="JE51" s="276">
        <v>10145</v>
      </c>
      <c r="JF51" s="276">
        <v>12722</v>
      </c>
      <c r="JG51" s="276">
        <v>11047</v>
      </c>
      <c r="JH51" s="276">
        <v>10045</v>
      </c>
      <c r="JI51" s="276">
        <v>9441</v>
      </c>
      <c r="JJ51" s="276">
        <v>9106</v>
      </c>
      <c r="JK51" s="276">
        <v>8343</v>
      </c>
      <c r="JL51" s="276">
        <v>4223</v>
      </c>
      <c r="JM51" s="276">
        <v>1917</v>
      </c>
      <c r="JN51" s="276">
        <v>1072</v>
      </c>
      <c r="JO51" s="276">
        <v>510</v>
      </c>
      <c r="JP51" s="276">
        <v>236</v>
      </c>
      <c r="JQ51" s="276">
        <v>11224</v>
      </c>
      <c r="JR51" s="276">
        <v>12248</v>
      </c>
      <c r="JS51" s="276">
        <v>13262</v>
      </c>
      <c r="JT51" s="276">
        <v>14730</v>
      </c>
      <c r="JU51" s="276">
        <v>18124</v>
      </c>
      <c r="JV51" s="276">
        <v>14843</v>
      </c>
      <c r="JW51" s="276">
        <v>13022</v>
      </c>
      <c r="JX51" s="276">
        <v>12984</v>
      </c>
      <c r="JY51" s="276">
        <v>14805</v>
      </c>
      <c r="JZ51" s="276">
        <v>19162</v>
      </c>
      <c r="KA51" s="276">
        <v>15939</v>
      </c>
      <c r="KB51" s="276">
        <v>12399</v>
      </c>
      <c r="KC51" s="276">
        <v>11158</v>
      </c>
      <c r="KD51" s="276">
        <v>8535</v>
      </c>
      <c r="KE51" s="276">
        <v>9684</v>
      </c>
    </row>
    <row r="52" spans="1:291" ht="12">
      <c r="A52" s="3">
        <v>342025</v>
      </c>
      <c r="B52" s="2" t="s">
        <v>940</v>
      </c>
      <c r="C52" s="147" t="s">
        <v>954</v>
      </c>
      <c r="D52" s="147" t="s">
        <v>954</v>
      </c>
      <c r="E52" s="147" t="s">
        <v>954</v>
      </c>
      <c r="F52" s="147" t="s">
        <v>954</v>
      </c>
      <c r="G52" s="147" t="s">
        <v>954</v>
      </c>
      <c r="H52" s="147" t="s">
        <v>954</v>
      </c>
      <c r="I52" s="147" t="s">
        <v>954</v>
      </c>
      <c r="J52" s="147" t="s">
        <v>954</v>
      </c>
      <c r="K52" s="147" t="s">
        <v>954</v>
      </c>
      <c r="L52" s="147" t="s">
        <v>954</v>
      </c>
      <c r="M52" s="147" t="s">
        <v>954</v>
      </c>
      <c r="N52" s="147" t="s">
        <v>954</v>
      </c>
      <c r="O52" s="147" t="s">
        <v>954</v>
      </c>
      <c r="P52" s="147" t="s">
        <v>954</v>
      </c>
      <c r="Q52" s="147" t="s">
        <v>954</v>
      </c>
      <c r="R52" s="147" t="s">
        <v>954</v>
      </c>
      <c r="S52" s="147" t="s">
        <v>954</v>
      </c>
      <c r="T52" s="147" t="s">
        <v>954</v>
      </c>
      <c r="U52" s="147" t="s">
        <v>954</v>
      </c>
      <c r="V52" s="147" t="s">
        <v>954</v>
      </c>
      <c r="W52" s="147" t="s">
        <v>954</v>
      </c>
      <c r="X52" s="147" t="s">
        <v>954</v>
      </c>
      <c r="Y52" s="147" t="s">
        <v>954</v>
      </c>
      <c r="Z52" s="147" t="s">
        <v>954</v>
      </c>
      <c r="AA52" s="147" t="s">
        <v>954</v>
      </c>
      <c r="AB52" s="147" t="s">
        <v>954</v>
      </c>
      <c r="AC52" s="147" t="s">
        <v>954</v>
      </c>
      <c r="AD52" s="147" t="s">
        <v>954</v>
      </c>
      <c r="AE52" s="147" t="s">
        <v>954</v>
      </c>
      <c r="AF52" s="147" t="s">
        <v>954</v>
      </c>
      <c r="AG52" s="147" t="s">
        <v>954</v>
      </c>
      <c r="AH52" s="147" t="s">
        <v>954</v>
      </c>
      <c r="AI52" s="147" t="s">
        <v>954</v>
      </c>
      <c r="AJ52" s="147" t="s">
        <v>954</v>
      </c>
      <c r="AK52" s="147" t="s">
        <v>954</v>
      </c>
      <c r="AL52" s="147" t="s">
        <v>954</v>
      </c>
      <c r="AM52" s="147" t="s">
        <v>954</v>
      </c>
      <c r="AN52" s="147" t="s">
        <v>954</v>
      </c>
      <c r="AO52" s="147" t="s">
        <v>954</v>
      </c>
      <c r="AP52" s="147" t="s">
        <v>954</v>
      </c>
      <c r="AQ52" s="147" t="s">
        <v>954</v>
      </c>
      <c r="AR52" s="147" t="s">
        <v>954</v>
      </c>
      <c r="AS52" s="147" t="s">
        <v>954</v>
      </c>
      <c r="AT52" s="147" t="s">
        <v>954</v>
      </c>
      <c r="AU52" s="147" t="s">
        <v>954</v>
      </c>
      <c r="AV52" s="147" t="s">
        <v>954</v>
      </c>
      <c r="AW52" s="147" t="s">
        <v>954</v>
      </c>
      <c r="AX52" s="147" t="s">
        <v>954</v>
      </c>
      <c r="AY52" s="147" t="s">
        <v>954</v>
      </c>
      <c r="AZ52" s="147" t="s">
        <v>954</v>
      </c>
      <c r="BA52" s="147" t="s">
        <v>954</v>
      </c>
      <c r="BB52" s="147" t="s">
        <v>954</v>
      </c>
      <c r="BC52" s="147" t="s">
        <v>954</v>
      </c>
      <c r="BD52" s="147" t="s">
        <v>954</v>
      </c>
      <c r="BE52" s="147" t="s">
        <v>954</v>
      </c>
      <c r="BF52" s="147" t="s">
        <v>954</v>
      </c>
      <c r="BG52" s="147" t="s">
        <v>954</v>
      </c>
      <c r="BH52" s="147" t="s">
        <v>954</v>
      </c>
      <c r="BI52" s="147" t="s">
        <v>954</v>
      </c>
      <c r="BJ52" s="147" t="s">
        <v>954</v>
      </c>
      <c r="BK52" s="147" t="s">
        <v>954</v>
      </c>
      <c r="BL52" s="147" t="s">
        <v>954</v>
      </c>
      <c r="BM52" s="147" t="s">
        <v>954</v>
      </c>
      <c r="BN52" s="147" t="s">
        <v>954</v>
      </c>
      <c r="BO52" s="147" t="s">
        <v>954</v>
      </c>
      <c r="BP52" s="144" t="s">
        <v>1081</v>
      </c>
      <c r="BQ52" s="147" t="s">
        <v>954</v>
      </c>
      <c r="BR52" s="147" t="s">
        <v>954</v>
      </c>
      <c r="BS52" s="147" t="s">
        <v>954</v>
      </c>
      <c r="BT52" s="147" t="s">
        <v>954</v>
      </c>
      <c r="BU52" s="147" t="s">
        <v>954</v>
      </c>
      <c r="BV52" s="147" t="s">
        <v>954</v>
      </c>
      <c r="BW52" s="147" t="s">
        <v>954</v>
      </c>
      <c r="BX52" s="147" t="s">
        <v>954</v>
      </c>
      <c r="BY52" s="147" t="s">
        <v>954</v>
      </c>
      <c r="BZ52" s="147" t="s">
        <v>954</v>
      </c>
      <c r="CA52" s="147" t="s">
        <v>954</v>
      </c>
      <c r="CB52" s="147" t="s">
        <v>954</v>
      </c>
      <c r="CC52" s="147" t="s">
        <v>954</v>
      </c>
      <c r="CD52" s="147" t="s">
        <v>954</v>
      </c>
      <c r="CE52" s="147" t="s">
        <v>954</v>
      </c>
      <c r="CF52" s="147" t="s">
        <v>954</v>
      </c>
      <c r="CG52" s="147" t="s">
        <v>954</v>
      </c>
      <c r="CH52" s="147" t="s">
        <v>954</v>
      </c>
      <c r="CI52" s="147" t="s">
        <v>954</v>
      </c>
      <c r="CJ52" s="147" t="s">
        <v>954</v>
      </c>
      <c r="CK52" s="147" t="s">
        <v>954</v>
      </c>
      <c r="CL52" s="147" t="s">
        <v>954</v>
      </c>
      <c r="CM52" s="147" t="s">
        <v>954</v>
      </c>
      <c r="CN52" s="147" t="s">
        <v>954</v>
      </c>
      <c r="CO52" s="147" t="s">
        <v>954</v>
      </c>
      <c r="CP52" s="147" t="s">
        <v>954</v>
      </c>
      <c r="CQ52" s="147" t="s">
        <v>954</v>
      </c>
      <c r="CR52" s="147" t="s">
        <v>954</v>
      </c>
      <c r="CS52" s="147" t="s">
        <v>954</v>
      </c>
      <c r="CT52" s="147" t="s">
        <v>954</v>
      </c>
      <c r="CU52" s="147" t="s">
        <v>954</v>
      </c>
      <c r="CV52" s="147" t="s">
        <v>954</v>
      </c>
      <c r="CW52" s="147" t="s">
        <v>954</v>
      </c>
      <c r="CX52" s="147" t="s">
        <v>954</v>
      </c>
      <c r="CY52" s="147" t="s">
        <v>954</v>
      </c>
      <c r="CZ52" s="147" t="s">
        <v>954</v>
      </c>
      <c r="DA52" s="147" t="s">
        <v>954</v>
      </c>
      <c r="DB52" s="147" t="s">
        <v>954</v>
      </c>
      <c r="DC52" s="147" t="s">
        <v>954</v>
      </c>
      <c r="DD52" s="147" t="s">
        <v>954</v>
      </c>
      <c r="DE52" s="147" t="s">
        <v>954</v>
      </c>
      <c r="DF52" s="147" t="s">
        <v>954</v>
      </c>
      <c r="DG52" s="147" t="s">
        <v>954</v>
      </c>
      <c r="DH52" s="147" t="s">
        <v>954</v>
      </c>
      <c r="DI52" s="147" t="s">
        <v>954</v>
      </c>
      <c r="DJ52" s="147" t="s">
        <v>954</v>
      </c>
      <c r="DK52" s="147" t="s">
        <v>954</v>
      </c>
      <c r="DL52" s="147" t="s">
        <v>954</v>
      </c>
      <c r="DM52" s="147" t="s">
        <v>954</v>
      </c>
      <c r="DN52" s="147" t="s">
        <v>954</v>
      </c>
      <c r="DO52" s="147" t="s">
        <v>954</v>
      </c>
      <c r="DP52" s="147" t="s">
        <v>954</v>
      </c>
      <c r="DQ52" s="147" t="s">
        <v>954</v>
      </c>
      <c r="DR52" s="147" t="s">
        <v>954</v>
      </c>
      <c r="DS52" s="147" t="s">
        <v>954</v>
      </c>
      <c r="DT52" s="147" t="s">
        <v>954</v>
      </c>
      <c r="DU52" s="147" t="s">
        <v>954</v>
      </c>
      <c r="DV52" s="147" t="s">
        <v>954</v>
      </c>
      <c r="DW52" s="147" t="s">
        <v>954</v>
      </c>
      <c r="DX52" s="147" t="s">
        <v>954</v>
      </c>
      <c r="DY52" s="147" t="s">
        <v>954</v>
      </c>
      <c r="DZ52" s="147" t="s">
        <v>954</v>
      </c>
      <c r="EA52" s="147" t="s">
        <v>954</v>
      </c>
      <c r="EB52" s="147" t="s">
        <v>954</v>
      </c>
      <c r="EC52" s="147" t="s">
        <v>954</v>
      </c>
      <c r="ED52" s="147" t="s">
        <v>954</v>
      </c>
      <c r="EE52" s="147" t="s">
        <v>954</v>
      </c>
      <c r="EF52" s="147" t="s">
        <v>954</v>
      </c>
      <c r="EG52" s="147" t="s">
        <v>954</v>
      </c>
      <c r="EH52" s="147" t="s">
        <v>954</v>
      </c>
      <c r="EI52" s="147" t="s">
        <v>954</v>
      </c>
      <c r="EJ52" s="147" t="s">
        <v>954</v>
      </c>
      <c r="EK52" s="147" t="s">
        <v>954</v>
      </c>
      <c r="EL52" s="147" t="s">
        <v>954</v>
      </c>
      <c r="EM52" s="147" t="s">
        <v>954</v>
      </c>
      <c r="EN52" s="147" t="s">
        <v>954</v>
      </c>
      <c r="EO52" s="147" t="s">
        <v>954</v>
      </c>
      <c r="EP52" s="147" t="s">
        <v>954</v>
      </c>
      <c r="EQ52" s="147" t="s">
        <v>954</v>
      </c>
      <c r="ER52" s="147" t="s">
        <v>954</v>
      </c>
      <c r="ES52" s="147" t="s">
        <v>954</v>
      </c>
      <c r="ET52" s="147" t="s">
        <v>954</v>
      </c>
      <c r="EU52" s="147" t="s">
        <v>954</v>
      </c>
      <c r="EV52" s="147" t="s">
        <v>954</v>
      </c>
      <c r="EW52" s="147" t="s">
        <v>954</v>
      </c>
      <c r="EX52" s="147" t="s">
        <v>954</v>
      </c>
      <c r="EY52" s="147" t="s">
        <v>954</v>
      </c>
      <c r="EZ52" s="147" t="s">
        <v>954</v>
      </c>
      <c r="FA52" s="147" t="s">
        <v>954</v>
      </c>
      <c r="FB52" s="147" t="s">
        <v>954</v>
      </c>
      <c r="FC52" s="147" t="s">
        <v>954</v>
      </c>
      <c r="FD52" s="147" t="s">
        <v>954</v>
      </c>
      <c r="FE52" s="147" t="s">
        <v>954</v>
      </c>
      <c r="FF52" s="147" t="s">
        <v>954</v>
      </c>
      <c r="FG52" s="147" t="s">
        <v>954</v>
      </c>
      <c r="FH52" s="147" t="s">
        <v>954</v>
      </c>
      <c r="FI52" s="147" t="s">
        <v>954</v>
      </c>
      <c r="FJ52" s="147" t="s">
        <v>954</v>
      </c>
      <c r="FK52" s="147" t="s">
        <v>954</v>
      </c>
      <c r="FL52" s="147" t="s">
        <v>954</v>
      </c>
      <c r="FM52" s="147" t="s">
        <v>954</v>
      </c>
      <c r="FN52" s="147" t="s">
        <v>954</v>
      </c>
      <c r="FO52" s="147" t="s">
        <v>954</v>
      </c>
      <c r="FP52" s="147" t="s">
        <v>954</v>
      </c>
      <c r="FQ52" s="147" t="s">
        <v>954</v>
      </c>
      <c r="FR52" s="147" t="s">
        <v>954</v>
      </c>
      <c r="FS52" s="147" t="s">
        <v>954</v>
      </c>
      <c r="FT52" s="147" t="s">
        <v>954</v>
      </c>
      <c r="FU52" s="147" t="s">
        <v>954</v>
      </c>
      <c r="FV52" s="147" t="s">
        <v>954</v>
      </c>
      <c r="FW52" s="147" t="s">
        <v>954</v>
      </c>
      <c r="FX52" s="147" t="s">
        <v>954</v>
      </c>
      <c r="FY52" s="147" t="s">
        <v>954</v>
      </c>
      <c r="FZ52" s="147" t="s">
        <v>954</v>
      </c>
      <c r="GA52" s="147" t="s">
        <v>954</v>
      </c>
      <c r="GB52" s="147" t="s">
        <v>954</v>
      </c>
      <c r="GC52" s="147" t="s">
        <v>954</v>
      </c>
      <c r="GD52" s="147" t="s">
        <v>954</v>
      </c>
      <c r="GE52" s="147" t="s">
        <v>954</v>
      </c>
      <c r="GF52" s="147" t="s">
        <v>954</v>
      </c>
      <c r="GG52" s="147" t="s">
        <v>954</v>
      </c>
      <c r="GH52" s="147" t="s">
        <v>954</v>
      </c>
      <c r="GI52" s="147" t="s">
        <v>954</v>
      </c>
      <c r="GJ52" s="147" t="s">
        <v>954</v>
      </c>
      <c r="GK52" s="147" t="s">
        <v>954</v>
      </c>
      <c r="GL52" s="147" t="s">
        <v>954</v>
      </c>
      <c r="GM52" s="147" t="s">
        <v>954</v>
      </c>
      <c r="GN52" s="147" t="s">
        <v>954</v>
      </c>
      <c r="GO52" s="147" t="s">
        <v>954</v>
      </c>
      <c r="GP52" s="147" t="s">
        <v>954</v>
      </c>
      <c r="GQ52" s="147" t="s">
        <v>954</v>
      </c>
      <c r="GR52" s="147" t="s">
        <v>954</v>
      </c>
      <c r="GS52" s="147" t="s">
        <v>954</v>
      </c>
      <c r="GT52" s="147" t="s">
        <v>954</v>
      </c>
      <c r="GU52" s="147" t="s">
        <v>954</v>
      </c>
      <c r="GV52" s="147" t="s">
        <v>954</v>
      </c>
      <c r="GW52" s="147" t="s">
        <v>954</v>
      </c>
      <c r="GX52" s="147" t="s">
        <v>954</v>
      </c>
      <c r="GY52" s="147" t="s">
        <v>954</v>
      </c>
      <c r="GZ52" s="147" t="s">
        <v>954</v>
      </c>
      <c r="HA52" s="147" t="s">
        <v>954</v>
      </c>
      <c r="HB52" s="147" t="s">
        <v>954</v>
      </c>
      <c r="HC52" s="147" t="s">
        <v>954</v>
      </c>
      <c r="HD52" s="147" t="s">
        <v>954</v>
      </c>
      <c r="HE52" s="147" t="s">
        <v>954</v>
      </c>
      <c r="HF52" s="147" t="s">
        <v>954</v>
      </c>
      <c r="HG52" s="147" t="s">
        <v>954</v>
      </c>
      <c r="HH52" s="147" t="s">
        <v>954</v>
      </c>
      <c r="HI52" s="147" t="s">
        <v>954</v>
      </c>
      <c r="HJ52" s="147" t="s">
        <v>954</v>
      </c>
      <c r="HK52" s="147" t="s">
        <v>954</v>
      </c>
      <c r="HL52" s="147" t="s">
        <v>954</v>
      </c>
      <c r="HM52" s="147" t="s">
        <v>954</v>
      </c>
      <c r="HN52" s="147" t="s">
        <v>954</v>
      </c>
      <c r="HO52" s="147" t="s">
        <v>954</v>
      </c>
      <c r="HP52" s="147" t="s">
        <v>954</v>
      </c>
      <c r="HQ52" s="147" t="s">
        <v>954</v>
      </c>
      <c r="HR52" s="147" t="s">
        <v>954</v>
      </c>
      <c r="HS52" s="147" t="s">
        <v>954</v>
      </c>
      <c r="HT52" s="147" t="s">
        <v>954</v>
      </c>
      <c r="HU52" s="147" t="s">
        <v>954</v>
      </c>
      <c r="HV52" s="147" t="s">
        <v>954</v>
      </c>
      <c r="HW52" s="147" t="s">
        <v>954</v>
      </c>
      <c r="HX52" s="147" t="s">
        <v>954</v>
      </c>
      <c r="HY52" s="147" t="s">
        <v>954</v>
      </c>
      <c r="HZ52" s="147" t="s">
        <v>954</v>
      </c>
      <c r="IA52" s="147" t="s">
        <v>954</v>
      </c>
      <c r="IB52" s="147" t="s">
        <v>954</v>
      </c>
      <c r="IC52" s="147" t="s">
        <v>954</v>
      </c>
      <c r="ID52" s="147" t="s">
        <v>954</v>
      </c>
      <c r="IE52" s="147" t="s">
        <v>954</v>
      </c>
      <c r="IF52" s="147" t="s">
        <v>954</v>
      </c>
      <c r="IG52" s="147" t="s">
        <v>954</v>
      </c>
      <c r="IH52" s="147" t="s">
        <v>954</v>
      </c>
      <c r="II52" s="144" t="s">
        <v>1081</v>
      </c>
      <c r="IJ52" s="144" t="s">
        <v>1081</v>
      </c>
      <c r="IK52" s="147" t="s">
        <v>954</v>
      </c>
      <c r="IL52" s="147" t="s">
        <v>954</v>
      </c>
      <c r="IM52" s="147" t="s">
        <v>954</v>
      </c>
      <c r="IN52" s="147" t="s">
        <v>954</v>
      </c>
      <c r="IO52" s="147" t="s">
        <v>954</v>
      </c>
      <c r="IP52" s="147" t="s">
        <v>954</v>
      </c>
      <c r="IQ52" s="147" t="s">
        <v>954</v>
      </c>
      <c r="IR52" s="147" t="s">
        <v>954</v>
      </c>
      <c r="IS52" s="147" t="s">
        <v>954</v>
      </c>
      <c r="IT52" s="147" t="s">
        <v>954</v>
      </c>
      <c r="IU52" s="147" t="s">
        <v>954</v>
      </c>
      <c r="IV52" s="144" t="s">
        <v>1081</v>
      </c>
      <c r="IW52" s="147" t="s">
        <v>954</v>
      </c>
      <c r="IX52" s="144" t="s">
        <v>1081</v>
      </c>
      <c r="IY52" s="147" t="s">
        <v>954</v>
      </c>
      <c r="IZ52" s="147" t="s">
        <v>954</v>
      </c>
      <c r="JA52" s="147" t="s">
        <v>954</v>
      </c>
      <c r="JB52" s="147" t="s">
        <v>954</v>
      </c>
      <c r="JC52" s="147" t="s">
        <v>954</v>
      </c>
      <c r="JD52" s="147" t="s">
        <v>954</v>
      </c>
      <c r="JE52" s="147" t="s">
        <v>954</v>
      </c>
      <c r="JF52" s="147" t="s">
        <v>954</v>
      </c>
      <c r="JG52" s="147" t="s">
        <v>954</v>
      </c>
      <c r="JH52" s="147" t="s">
        <v>954</v>
      </c>
      <c r="JI52" s="147" t="s">
        <v>954</v>
      </c>
      <c r="JJ52" s="147" t="s">
        <v>954</v>
      </c>
      <c r="JK52" s="147" t="s">
        <v>954</v>
      </c>
      <c r="JL52" s="147" t="s">
        <v>954</v>
      </c>
      <c r="JM52" s="147" t="s">
        <v>954</v>
      </c>
      <c r="JN52" s="147" t="s">
        <v>954</v>
      </c>
      <c r="JO52" s="147" t="s">
        <v>954</v>
      </c>
      <c r="JP52" s="147" t="s">
        <v>954</v>
      </c>
      <c r="JQ52" s="147" t="s">
        <v>954</v>
      </c>
      <c r="JR52" s="147" t="s">
        <v>954</v>
      </c>
      <c r="JS52" s="147" t="s">
        <v>954</v>
      </c>
      <c r="JT52" s="147" t="s">
        <v>954</v>
      </c>
      <c r="JU52" s="147" t="s">
        <v>954</v>
      </c>
      <c r="JV52" s="147" t="s">
        <v>954</v>
      </c>
      <c r="JW52" s="147" t="s">
        <v>954</v>
      </c>
      <c r="JX52" s="147" t="s">
        <v>954</v>
      </c>
      <c r="JY52" s="147" t="s">
        <v>954</v>
      </c>
      <c r="JZ52" s="147" t="s">
        <v>954</v>
      </c>
      <c r="KA52" s="147" t="s">
        <v>954</v>
      </c>
      <c r="KB52" s="147" t="s">
        <v>954</v>
      </c>
      <c r="KC52" s="147" t="s">
        <v>954</v>
      </c>
      <c r="KD52" s="147" t="s">
        <v>954</v>
      </c>
      <c r="KE52" s="147" t="s">
        <v>954</v>
      </c>
    </row>
    <row r="53" spans="1:291" ht="12">
      <c r="A53" s="3">
        <v>342076</v>
      </c>
      <c r="B53" s="2" t="s">
        <v>941</v>
      </c>
      <c r="C53" s="147">
        <v>518.04999999999995</v>
      </c>
      <c r="D53" s="144">
        <v>470944</v>
      </c>
      <c r="E53" s="149">
        <v>14</v>
      </c>
      <c r="F53" s="149">
        <v>60.1</v>
      </c>
      <c r="G53" s="149">
        <v>25.9</v>
      </c>
      <c r="H53" s="220">
        <v>26200</v>
      </c>
      <c r="I53" s="220">
        <v>52455</v>
      </c>
      <c r="J53" s="220">
        <v>79896</v>
      </c>
      <c r="K53" s="225">
        <v>57182</v>
      </c>
      <c r="L53" s="220">
        <v>200564</v>
      </c>
      <c r="M53" s="220">
        <v>6495</v>
      </c>
      <c r="N53" s="220">
        <v>13553</v>
      </c>
      <c r="O53" s="220">
        <v>13755</v>
      </c>
      <c r="P53" s="223">
        <v>460141</v>
      </c>
      <c r="Q53" s="220">
        <v>461357</v>
      </c>
      <c r="R53" s="220">
        <v>463356</v>
      </c>
      <c r="S53" s="225">
        <v>1118053</v>
      </c>
      <c r="T53" s="225">
        <v>3383752</v>
      </c>
      <c r="U53" s="225">
        <v>1113819</v>
      </c>
      <c r="V53" s="225">
        <v>1124379</v>
      </c>
      <c r="W53" s="225">
        <v>0</v>
      </c>
      <c r="X53" s="225">
        <v>74</v>
      </c>
      <c r="Y53" s="225">
        <v>39</v>
      </c>
      <c r="Z53" s="225">
        <v>192224</v>
      </c>
      <c r="AA53" s="147">
        <v>4457.2299999999996</v>
      </c>
      <c r="AB53" s="230">
        <v>1860.69</v>
      </c>
      <c r="AC53" s="225">
        <v>5263</v>
      </c>
      <c r="AD53" s="225">
        <v>435239</v>
      </c>
      <c r="AE53" s="225">
        <v>530</v>
      </c>
      <c r="AF53" s="225">
        <v>51</v>
      </c>
      <c r="AG53" s="225">
        <v>4622</v>
      </c>
      <c r="AH53" s="225">
        <v>79</v>
      </c>
      <c r="AI53" s="225">
        <v>25322</v>
      </c>
      <c r="AJ53" s="225">
        <v>1548</v>
      </c>
      <c r="AK53" s="225">
        <v>175</v>
      </c>
      <c r="AL53" s="225">
        <v>35</v>
      </c>
      <c r="AM53" s="225">
        <v>11851</v>
      </c>
      <c r="AN53" s="225">
        <v>773</v>
      </c>
      <c r="AO53" s="225">
        <v>11</v>
      </c>
      <c r="AP53" s="225">
        <v>330</v>
      </c>
      <c r="AQ53" s="225">
        <v>13</v>
      </c>
      <c r="AR53" s="225">
        <v>46</v>
      </c>
      <c r="AS53" s="227">
        <v>66.099999999999994</v>
      </c>
      <c r="AT53" s="227">
        <v>127.9</v>
      </c>
      <c r="AU53" s="227">
        <v>122.3</v>
      </c>
      <c r="AV53" s="225">
        <v>13</v>
      </c>
      <c r="AW53" s="225">
        <v>13</v>
      </c>
      <c r="AX53" s="225">
        <v>11</v>
      </c>
      <c r="AY53" s="225">
        <v>2</v>
      </c>
      <c r="AZ53" s="225">
        <v>2</v>
      </c>
      <c r="BA53" s="225">
        <v>3</v>
      </c>
      <c r="BB53" s="225">
        <v>0</v>
      </c>
      <c r="BC53" s="225">
        <v>8</v>
      </c>
      <c r="BD53" s="225">
        <v>26880</v>
      </c>
      <c r="BE53" s="225">
        <v>1</v>
      </c>
      <c r="BF53" s="225">
        <v>25000</v>
      </c>
      <c r="BG53" s="225">
        <v>7</v>
      </c>
      <c r="BH53" s="225">
        <v>143090</v>
      </c>
      <c r="BI53" s="225">
        <v>6</v>
      </c>
      <c r="BJ53" s="225">
        <v>6165</v>
      </c>
      <c r="BK53" s="227">
        <v>34.700000000000003</v>
      </c>
      <c r="BL53" s="225">
        <v>0</v>
      </c>
      <c r="BM53" s="225">
        <v>3</v>
      </c>
      <c r="BN53" s="225">
        <v>0</v>
      </c>
      <c r="BO53" s="225">
        <v>5570</v>
      </c>
      <c r="BP53" s="144" t="s">
        <v>1081</v>
      </c>
      <c r="BQ53" s="230">
        <v>1.34</v>
      </c>
      <c r="BR53" s="227">
        <v>31.9</v>
      </c>
      <c r="BS53" s="230">
        <v>5.57</v>
      </c>
      <c r="BT53" s="227">
        <v>63.04</v>
      </c>
      <c r="BU53" s="225">
        <v>43</v>
      </c>
      <c r="BV53" s="225">
        <v>5858</v>
      </c>
      <c r="BW53" s="225">
        <v>354</v>
      </c>
      <c r="BX53" s="225">
        <v>1012</v>
      </c>
      <c r="BY53" s="225">
        <v>4598</v>
      </c>
      <c r="BZ53" s="225">
        <v>1352</v>
      </c>
      <c r="CA53" s="225">
        <v>382</v>
      </c>
      <c r="CB53" s="225">
        <v>693</v>
      </c>
      <c r="CC53" s="241">
        <v>1.7</v>
      </c>
      <c r="CD53" s="225">
        <v>37975200</v>
      </c>
      <c r="CE53" s="225">
        <v>7</v>
      </c>
      <c r="CF53" s="225">
        <v>75</v>
      </c>
      <c r="CG53" s="225">
        <v>5</v>
      </c>
      <c r="CH53" s="225">
        <v>1</v>
      </c>
      <c r="CI53" s="225">
        <v>80</v>
      </c>
      <c r="CJ53" s="225">
        <v>39</v>
      </c>
      <c r="CK53" s="225">
        <v>1760</v>
      </c>
      <c r="CL53" s="225">
        <v>15</v>
      </c>
      <c r="CM53" s="225">
        <v>1168</v>
      </c>
      <c r="CN53" s="225">
        <v>72</v>
      </c>
      <c r="CO53" s="225">
        <v>1186</v>
      </c>
      <c r="CP53" s="225">
        <v>17</v>
      </c>
      <c r="CQ53" s="225">
        <v>184</v>
      </c>
      <c r="CR53" s="225">
        <v>87</v>
      </c>
      <c r="CS53" s="225">
        <v>2035</v>
      </c>
      <c r="CT53" s="225">
        <v>16893</v>
      </c>
      <c r="CU53" s="225">
        <v>3256</v>
      </c>
      <c r="CV53" s="225">
        <v>2554</v>
      </c>
      <c r="CW53" s="225">
        <v>1439751.335</v>
      </c>
      <c r="CX53" s="225">
        <v>691119.23300000001</v>
      </c>
      <c r="CY53" s="225">
        <v>683296.14899999998</v>
      </c>
      <c r="CZ53" s="225">
        <v>122085</v>
      </c>
      <c r="DA53" s="225">
        <v>15</v>
      </c>
      <c r="DB53" s="225">
        <v>25064</v>
      </c>
      <c r="DC53" s="225">
        <v>2528</v>
      </c>
      <c r="DD53" s="225">
        <v>2449</v>
      </c>
      <c r="DE53" s="225">
        <v>109</v>
      </c>
      <c r="DF53" s="225">
        <v>1418</v>
      </c>
      <c r="DG53" s="225">
        <v>29506</v>
      </c>
      <c r="DH53" s="225">
        <v>18579</v>
      </c>
      <c r="DI53" s="225">
        <v>3781</v>
      </c>
      <c r="DJ53" s="225">
        <v>4236</v>
      </c>
      <c r="DK53" s="225">
        <v>362</v>
      </c>
      <c r="DL53" s="225">
        <v>362</v>
      </c>
      <c r="DM53" s="225">
        <v>6</v>
      </c>
      <c r="DN53" s="225">
        <v>2219</v>
      </c>
      <c r="DO53" s="225">
        <v>39</v>
      </c>
      <c r="DP53" s="225">
        <v>12735</v>
      </c>
      <c r="DQ53" s="225">
        <v>115</v>
      </c>
      <c r="DR53" s="225">
        <v>12716</v>
      </c>
      <c r="DS53" s="225">
        <v>12397</v>
      </c>
      <c r="DT53" s="225">
        <v>0</v>
      </c>
      <c r="DU53" s="225">
        <v>1487</v>
      </c>
      <c r="DV53" s="225">
        <v>75</v>
      </c>
      <c r="DW53" s="225">
        <v>115</v>
      </c>
      <c r="DX53" s="227">
        <v>14.9</v>
      </c>
      <c r="DY53" s="225">
        <v>115</v>
      </c>
      <c r="DZ53" s="225">
        <v>493</v>
      </c>
      <c r="EA53" s="225">
        <v>623</v>
      </c>
      <c r="EB53" s="225">
        <v>161</v>
      </c>
      <c r="EC53" s="225">
        <v>85</v>
      </c>
      <c r="ED53" s="225">
        <v>4037</v>
      </c>
      <c r="EE53" s="225">
        <v>4294</v>
      </c>
      <c r="EF53" s="227">
        <v>94.7</v>
      </c>
      <c r="EG53" s="227">
        <v>94.5</v>
      </c>
      <c r="EH53" s="225">
        <v>340</v>
      </c>
      <c r="EI53" s="268">
        <v>15.41</v>
      </c>
      <c r="EJ53" s="225">
        <v>111395</v>
      </c>
      <c r="EK53" s="227">
        <v>23.9</v>
      </c>
      <c r="EL53" s="225">
        <v>353766</v>
      </c>
      <c r="EM53" s="230">
        <v>1.89</v>
      </c>
      <c r="EN53" s="225">
        <v>525</v>
      </c>
      <c r="EO53" s="225">
        <v>11</v>
      </c>
      <c r="EP53" s="243">
        <v>8852</v>
      </c>
      <c r="EQ53" s="225">
        <v>279</v>
      </c>
      <c r="ER53" s="225">
        <v>2597</v>
      </c>
      <c r="ES53" s="227">
        <v>76.900000000000006</v>
      </c>
      <c r="ET53" s="220">
        <v>164358</v>
      </c>
      <c r="EU53" s="225">
        <v>4760</v>
      </c>
      <c r="EV53" s="225">
        <v>47</v>
      </c>
      <c r="EW53" s="225">
        <v>148435</v>
      </c>
      <c r="EX53" s="225">
        <v>131548</v>
      </c>
      <c r="EY53" s="225">
        <v>10590</v>
      </c>
      <c r="EZ53" s="225">
        <v>6297</v>
      </c>
      <c r="FA53" s="225">
        <v>11163</v>
      </c>
      <c r="FB53" s="227">
        <v>44.9</v>
      </c>
      <c r="FC53" s="225">
        <v>660</v>
      </c>
      <c r="FD53" s="227">
        <v>6.6</v>
      </c>
      <c r="FE53" s="225">
        <v>6716</v>
      </c>
      <c r="FF53" s="225">
        <v>22</v>
      </c>
      <c r="FG53" s="225">
        <v>117</v>
      </c>
      <c r="FH53" s="225">
        <v>1044</v>
      </c>
      <c r="FI53" s="245">
        <v>57</v>
      </c>
      <c r="FJ53" s="245">
        <v>1453</v>
      </c>
      <c r="FK53" s="230">
        <v>63.93</v>
      </c>
      <c r="FL53" s="227">
        <v>95.7</v>
      </c>
      <c r="FM53" s="227">
        <v>92.9</v>
      </c>
      <c r="FN53" s="227">
        <v>70</v>
      </c>
      <c r="FO53" s="227">
        <v>52.7</v>
      </c>
      <c r="FP53" s="225">
        <v>85</v>
      </c>
      <c r="FQ53" s="225">
        <v>15</v>
      </c>
      <c r="FR53" s="225">
        <v>103</v>
      </c>
      <c r="FS53" s="225">
        <v>2799</v>
      </c>
      <c r="FT53" s="225">
        <v>21</v>
      </c>
      <c r="FU53" s="225">
        <v>3824</v>
      </c>
      <c r="FV53" s="225">
        <v>6496</v>
      </c>
      <c r="FW53" s="225">
        <v>7</v>
      </c>
      <c r="FX53" s="225">
        <v>3345000</v>
      </c>
      <c r="FY53" s="225">
        <v>3866</v>
      </c>
      <c r="FZ53" s="225" t="s">
        <v>608</v>
      </c>
      <c r="GA53" s="225" t="s">
        <v>608</v>
      </c>
      <c r="GB53" s="225">
        <v>21683</v>
      </c>
      <c r="GC53" s="225">
        <v>41</v>
      </c>
      <c r="GD53" s="225">
        <v>4512</v>
      </c>
      <c r="GE53" s="225">
        <v>17130</v>
      </c>
      <c r="GF53" s="225">
        <v>212490</v>
      </c>
      <c r="GG53" s="225">
        <v>317</v>
      </c>
      <c r="GH53" s="225">
        <v>60090</v>
      </c>
      <c r="GI53" s="225">
        <v>152083</v>
      </c>
      <c r="GJ53" s="225">
        <v>1268</v>
      </c>
      <c r="GK53" s="225">
        <v>11381</v>
      </c>
      <c r="GL53" s="225">
        <v>922895</v>
      </c>
      <c r="GM53" s="225">
        <v>3224</v>
      </c>
      <c r="GN53" s="225">
        <v>24217</v>
      </c>
      <c r="GO53" s="225">
        <v>481352</v>
      </c>
      <c r="GP53" s="225">
        <v>1227</v>
      </c>
      <c r="GQ53" s="225">
        <v>38399</v>
      </c>
      <c r="GR53" s="224">
        <v>2051972.28</v>
      </c>
      <c r="GS53" s="225">
        <v>1216</v>
      </c>
      <c r="GT53" s="225">
        <v>27853</v>
      </c>
      <c r="GU53" s="225">
        <v>603208</v>
      </c>
      <c r="GV53" s="242">
        <v>63.9</v>
      </c>
      <c r="GW53" s="225">
        <v>419.2</v>
      </c>
      <c r="GX53" s="225">
        <v>7683</v>
      </c>
      <c r="GY53" s="225">
        <v>1818</v>
      </c>
      <c r="GZ53" s="222">
        <v>113</v>
      </c>
      <c r="HA53" s="225">
        <v>6</v>
      </c>
      <c r="HB53" s="225">
        <v>3517656</v>
      </c>
      <c r="HC53" s="225">
        <v>20394979</v>
      </c>
      <c r="HD53" s="225">
        <v>2116309</v>
      </c>
      <c r="HE53" s="225">
        <v>3273356</v>
      </c>
      <c r="HF53" s="225">
        <v>355266</v>
      </c>
      <c r="HG53" s="225">
        <v>7050</v>
      </c>
      <c r="HH53" s="225">
        <v>7980</v>
      </c>
      <c r="HI53" s="225">
        <v>278390</v>
      </c>
      <c r="HJ53" s="225">
        <v>174795</v>
      </c>
      <c r="HK53" s="220">
        <v>14324</v>
      </c>
      <c r="HL53" s="220">
        <v>4537514</v>
      </c>
      <c r="HM53" s="220">
        <v>0</v>
      </c>
      <c r="HN53" s="220">
        <v>116</v>
      </c>
      <c r="HO53" s="220">
        <v>0</v>
      </c>
      <c r="HP53" s="220">
        <v>38</v>
      </c>
      <c r="HQ53" s="220">
        <v>0</v>
      </c>
      <c r="HR53" s="220">
        <v>134909</v>
      </c>
      <c r="HS53" s="220">
        <v>272669</v>
      </c>
      <c r="HT53" s="220">
        <v>0</v>
      </c>
      <c r="HU53" s="220">
        <v>0</v>
      </c>
      <c r="HV53" s="230">
        <v>58.55</v>
      </c>
      <c r="HW53" s="220">
        <v>254721</v>
      </c>
      <c r="HX53" s="230">
        <v>-23.62</v>
      </c>
      <c r="HY53" s="230">
        <v>2</v>
      </c>
      <c r="HZ53" s="230">
        <v>2</v>
      </c>
      <c r="IA53" s="225">
        <v>3037</v>
      </c>
      <c r="IB53" s="225">
        <v>3006.8</v>
      </c>
      <c r="IC53" s="225" t="s">
        <v>608</v>
      </c>
      <c r="ID53" s="227">
        <v>71.599999999999994</v>
      </c>
      <c r="IE53" s="227">
        <v>61.9</v>
      </c>
      <c r="IF53" s="227">
        <v>38.9</v>
      </c>
      <c r="IG53" s="227">
        <v>60.3</v>
      </c>
      <c r="IH53" s="227">
        <v>22.8</v>
      </c>
      <c r="II53" s="144" t="s">
        <v>1081</v>
      </c>
      <c r="IJ53" s="144" t="s">
        <v>1081</v>
      </c>
      <c r="IK53" s="225">
        <v>64.03</v>
      </c>
      <c r="IL53" s="154">
        <v>0.80700000000000005</v>
      </c>
      <c r="IM53" s="153">
        <v>88.5</v>
      </c>
      <c r="IN53" s="285">
        <v>5.7</v>
      </c>
      <c r="IO53" s="153">
        <v>4.0999999999999996</v>
      </c>
      <c r="IP53" s="143">
        <v>151143275</v>
      </c>
      <c r="IQ53" s="286">
        <v>55.5</v>
      </c>
      <c r="IR53" s="286">
        <v>54.5</v>
      </c>
      <c r="IS53" s="245" t="s">
        <v>608</v>
      </c>
      <c r="IT53" s="245" t="s">
        <v>608</v>
      </c>
      <c r="IU53" s="286">
        <v>7.6</v>
      </c>
      <c r="IV53" s="144" t="s">
        <v>1081</v>
      </c>
      <c r="IW53" s="143">
        <v>4096</v>
      </c>
      <c r="IX53" s="144" t="s">
        <v>1081</v>
      </c>
      <c r="IY53" s="286">
        <v>24.4</v>
      </c>
      <c r="IZ53" s="276">
        <v>88207</v>
      </c>
      <c r="JA53" s="276">
        <v>1151</v>
      </c>
      <c r="JB53" s="276">
        <v>1361</v>
      </c>
      <c r="JC53" s="276">
        <v>6645</v>
      </c>
      <c r="JD53" s="276">
        <v>8868</v>
      </c>
      <c r="JE53" s="276">
        <v>9666</v>
      </c>
      <c r="JF53" s="276">
        <v>11819</v>
      </c>
      <c r="JG53" s="276">
        <v>10548</v>
      </c>
      <c r="JH53" s="276">
        <v>10027</v>
      </c>
      <c r="JI53" s="276">
        <v>9770</v>
      </c>
      <c r="JJ53" s="276">
        <v>10076</v>
      </c>
      <c r="JK53" s="276">
        <v>8409</v>
      </c>
      <c r="JL53" s="276">
        <v>4253</v>
      </c>
      <c r="JM53" s="276">
        <v>2061</v>
      </c>
      <c r="JN53" s="276">
        <v>1141</v>
      </c>
      <c r="JO53" s="276">
        <v>602</v>
      </c>
      <c r="JP53" s="276">
        <v>296</v>
      </c>
      <c r="JQ53" s="276">
        <v>9718</v>
      </c>
      <c r="JR53" s="276">
        <v>9105</v>
      </c>
      <c r="JS53" s="276">
        <v>11522</v>
      </c>
      <c r="JT53" s="276">
        <v>13595</v>
      </c>
      <c r="JU53" s="276">
        <v>16296</v>
      </c>
      <c r="JV53" s="276">
        <v>13639</v>
      </c>
      <c r="JW53" s="276">
        <v>12643</v>
      </c>
      <c r="JX53" s="276">
        <v>13113</v>
      </c>
      <c r="JY53" s="276">
        <v>15607</v>
      </c>
      <c r="JZ53" s="276">
        <v>17685</v>
      </c>
      <c r="KA53" s="276">
        <v>13854</v>
      </c>
      <c r="KB53" s="276">
        <v>10701</v>
      </c>
      <c r="KC53" s="276">
        <v>9702</v>
      </c>
      <c r="KD53" s="276">
        <v>8122</v>
      </c>
      <c r="KE53" s="276">
        <v>9317</v>
      </c>
    </row>
    <row r="54" spans="1:291" ht="12">
      <c r="A54" s="3">
        <v>352012</v>
      </c>
      <c r="B54" s="2" t="s">
        <v>942</v>
      </c>
      <c r="C54" s="147">
        <v>715.89</v>
      </c>
      <c r="D54" s="144">
        <v>273736</v>
      </c>
      <c r="E54" s="146">
        <v>11.64</v>
      </c>
      <c r="F54" s="146">
        <v>56.21</v>
      </c>
      <c r="G54" s="146">
        <v>32.15</v>
      </c>
      <c r="H54" s="220">
        <v>12029</v>
      </c>
      <c r="I54" s="220">
        <v>24961</v>
      </c>
      <c r="J54" s="220">
        <v>39394</v>
      </c>
      <c r="K54" s="225">
        <v>44531</v>
      </c>
      <c r="L54" s="220">
        <v>130236</v>
      </c>
      <c r="M54" s="220">
        <v>3984</v>
      </c>
      <c r="N54" s="220">
        <v>7114</v>
      </c>
      <c r="O54" s="220">
        <v>7925</v>
      </c>
      <c r="P54" s="223">
        <v>268941</v>
      </c>
      <c r="Q54" s="220">
        <v>280947</v>
      </c>
      <c r="R54" s="220">
        <v>276979</v>
      </c>
      <c r="S54" s="225">
        <v>732794</v>
      </c>
      <c r="T54" s="225">
        <v>1541820</v>
      </c>
      <c r="U54" s="225">
        <v>604811</v>
      </c>
      <c r="V54" s="225">
        <v>696776</v>
      </c>
      <c r="W54" s="225">
        <v>29</v>
      </c>
      <c r="X54" s="225">
        <v>41</v>
      </c>
      <c r="Y54" s="225">
        <v>20</v>
      </c>
      <c r="Z54" s="225">
        <v>56849</v>
      </c>
      <c r="AA54" s="147">
        <v>3689</v>
      </c>
      <c r="AB54" s="230">
        <v>1918</v>
      </c>
      <c r="AC54" s="225">
        <v>2976</v>
      </c>
      <c r="AD54" s="225">
        <v>87556</v>
      </c>
      <c r="AE54" s="225">
        <v>1469</v>
      </c>
      <c r="AF54" s="225">
        <v>27</v>
      </c>
      <c r="AG54" s="225">
        <v>1914</v>
      </c>
      <c r="AH54" s="225">
        <v>51</v>
      </c>
      <c r="AI54" s="225">
        <v>12732</v>
      </c>
      <c r="AJ54" s="225">
        <v>917</v>
      </c>
      <c r="AK54" s="225">
        <v>64</v>
      </c>
      <c r="AL54" s="225">
        <v>22</v>
      </c>
      <c r="AM54" s="225">
        <v>6298</v>
      </c>
      <c r="AN54" s="225">
        <v>497</v>
      </c>
      <c r="AO54" s="225">
        <v>2</v>
      </c>
      <c r="AP54" s="225">
        <v>191</v>
      </c>
      <c r="AQ54" s="225">
        <v>8</v>
      </c>
      <c r="AR54" s="225">
        <v>6</v>
      </c>
      <c r="AS54" s="227">
        <v>82.2</v>
      </c>
      <c r="AT54" s="227">
        <v>87.3</v>
      </c>
      <c r="AU54" s="227">
        <v>80</v>
      </c>
      <c r="AV54" s="225">
        <v>19</v>
      </c>
      <c r="AW54" s="225">
        <v>19</v>
      </c>
      <c r="AX54" s="225">
        <v>16</v>
      </c>
      <c r="AY54" s="225">
        <v>6</v>
      </c>
      <c r="AZ54" s="225">
        <v>6</v>
      </c>
      <c r="BA54" s="225">
        <v>8</v>
      </c>
      <c r="BB54" s="225">
        <v>5</v>
      </c>
      <c r="BC54" s="225">
        <v>9</v>
      </c>
      <c r="BD54" s="225">
        <v>19800</v>
      </c>
      <c r="BE54" s="225">
        <v>1</v>
      </c>
      <c r="BF54" s="225">
        <v>29754</v>
      </c>
      <c r="BG54" s="225">
        <v>5</v>
      </c>
      <c r="BH54" s="225">
        <v>93564</v>
      </c>
      <c r="BI54" s="225">
        <v>3</v>
      </c>
      <c r="BJ54" s="225">
        <v>4062</v>
      </c>
      <c r="BK54" s="227">
        <v>25.9</v>
      </c>
      <c r="BL54" s="225">
        <v>1</v>
      </c>
      <c r="BM54" s="225">
        <v>4</v>
      </c>
      <c r="BN54" s="225">
        <v>127</v>
      </c>
      <c r="BO54" s="225">
        <v>5087</v>
      </c>
      <c r="BP54" s="144" t="s">
        <v>1081</v>
      </c>
      <c r="BQ54" s="230">
        <v>1.18</v>
      </c>
      <c r="BR54" s="227">
        <v>38</v>
      </c>
      <c r="BS54" s="230">
        <v>6.29</v>
      </c>
      <c r="BT54" s="227">
        <v>57.1</v>
      </c>
      <c r="BU54" s="225">
        <v>27</v>
      </c>
      <c r="BV54" s="225">
        <v>5647</v>
      </c>
      <c r="BW54" s="225">
        <v>282</v>
      </c>
      <c r="BX54" s="225">
        <v>714</v>
      </c>
      <c r="BY54" s="225">
        <v>3453</v>
      </c>
      <c r="BZ54" s="225">
        <v>945</v>
      </c>
      <c r="CA54" s="225">
        <v>286</v>
      </c>
      <c r="CB54" s="225">
        <v>587</v>
      </c>
      <c r="CC54" s="241">
        <v>1.42</v>
      </c>
      <c r="CD54" s="225">
        <v>0</v>
      </c>
      <c r="CE54" s="225">
        <v>5</v>
      </c>
      <c r="CF54" s="225">
        <v>92</v>
      </c>
      <c r="CG54" s="225">
        <v>2</v>
      </c>
      <c r="CH54" s="225">
        <v>3</v>
      </c>
      <c r="CI54" s="225">
        <v>260</v>
      </c>
      <c r="CJ54" s="225">
        <v>32</v>
      </c>
      <c r="CK54" s="225">
        <v>1440</v>
      </c>
      <c r="CL54" s="225">
        <v>11</v>
      </c>
      <c r="CM54" s="225">
        <v>807</v>
      </c>
      <c r="CN54" s="225">
        <v>30</v>
      </c>
      <c r="CO54" s="225">
        <v>360</v>
      </c>
      <c r="CP54" s="225">
        <v>15</v>
      </c>
      <c r="CQ54" s="225">
        <v>164</v>
      </c>
      <c r="CR54" s="225">
        <v>14</v>
      </c>
      <c r="CS54" s="225">
        <v>363</v>
      </c>
      <c r="CT54" s="225">
        <v>10844</v>
      </c>
      <c r="CU54" s="225">
        <v>1251</v>
      </c>
      <c r="CV54" s="225">
        <v>2451</v>
      </c>
      <c r="CW54" s="225">
        <v>1011521.703</v>
      </c>
      <c r="CX54" s="225">
        <v>244292.03899999999</v>
      </c>
      <c r="CY54" s="225">
        <v>687503.67099999997</v>
      </c>
      <c r="CZ54" s="225">
        <v>88106</v>
      </c>
      <c r="DA54" s="225">
        <v>12</v>
      </c>
      <c r="DB54" s="225">
        <v>18529</v>
      </c>
      <c r="DC54" s="225">
        <v>2114</v>
      </c>
      <c r="DD54" s="225">
        <v>1668</v>
      </c>
      <c r="DE54" s="225">
        <v>216</v>
      </c>
      <c r="DF54" s="225">
        <v>1147</v>
      </c>
      <c r="DG54" s="225">
        <v>5765</v>
      </c>
      <c r="DH54" s="225">
        <v>13996</v>
      </c>
      <c r="DI54" s="225">
        <v>2116</v>
      </c>
      <c r="DJ54" s="225">
        <v>2067</v>
      </c>
      <c r="DK54" s="225">
        <v>279</v>
      </c>
      <c r="DL54" s="225">
        <v>461</v>
      </c>
      <c r="DM54" s="225">
        <v>0</v>
      </c>
      <c r="DN54" s="225">
        <v>1538</v>
      </c>
      <c r="DO54" s="225">
        <v>23</v>
      </c>
      <c r="DP54" s="225">
        <v>14324</v>
      </c>
      <c r="DQ54" s="225">
        <v>59</v>
      </c>
      <c r="DR54" s="225">
        <v>6086</v>
      </c>
      <c r="DS54" s="225">
        <v>5593</v>
      </c>
      <c r="DT54" s="225">
        <v>0</v>
      </c>
      <c r="DU54" s="225">
        <v>636</v>
      </c>
      <c r="DV54" s="225">
        <v>56</v>
      </c>
      <c r="DW54" s="225">
        <v>36</v>
      </c>
      <c r="DX54" s="227">
        <v>25.2</v>
      </c>
      <c r="DY54" s="225">
        <v>20</v>
      </c>
      <c r="DZ54" s="225">
        <v>30</v>
      </c>
      <c r="EA54" s="225">
        <v>962</v>
      </c>
      <c r="EB54" s="225">
        <v>221</v>
      </c>
      <c r="EC54" s="225">
        <v>86</v>
      </c>
      <c r="ED54" s="225">
        <v>1739</v>
      </c>
      <c r="EE54" s="225">
        <v>1847</v>
      </c>
      <c r="EF54" s="227">
        <v>95.5</v>
      </c>
      <c r="EG54" s="227">
        <v>69.900000000000006</v>
      </c>
      <c r="EH54" s="225">
        <v>15</v>
      </c>
      <c r="EI54" s="268">
        <v>17.079999999999998</v>
      </c>
      <c r="EJ54" s="225">
        <v>68551</v>
      </c>
      <c r="EK54" s="227">
        <v>17.100000000000001</v>
      </c>
      <c r="EL54" s="225">
        <v>424655</v>
      </c>
      <c r="EM54" s="230">
        <v>4.49</v>
      </c>
      <c r="EN54" s="225">
        <v>767</v>
      </c>
      <c r="EO54" s="225">
        <v>20</v>
      </c>
      <c r="EP54" s="243">
        <v>716</v>
      </c>
      <c r="EQ54" s="225">
        <v>63</v>
      </c>
      <c r="ER54" s="225">
        <v>1066</v>
      </c>
      <c r="ES54" s="227">
        <v>98.8</v>
      </c>
      <c r="ET54" s="220">
        <v>108138</v>
      </c>
      <c r="EU54" s="225">
        <v>41275</v>
      </c>
      <c r="EV54" s="225">
        <v>35</v>
      </c>
      <c r="EW54" s="225">
        <v>61808</v>
      </c>
      <c r="EX54" s="225">
        <v>47489</v>
      </c>
      <c r="EY54" s="225">
        <v>11876</v>
      </c>
      <c r="EZ54" s="225">
        <v>2443</v>
      </c>
      <c r="FA54" s="225">
        <v>5054.59</v>
      </c>
      <c r="FB54" s="227">
        <v>31.1</v>
      </c>
      <c r="FC54" s="225">
        <v>398</v>
      </c>
      <c r="FD54" s="227">
        <v>12.5</v>
      </c>
      <c r="FE54" s="225">
        <v>11669</v>
      </c>
      <c r="FF54" s="225">
        <v>0</v>
      </c>
      <c r="FG54" s="225">
        <v>150</v>
      </c>
      <c r="FH54" s="225">
        <v>1002</v>
      </c>
      <c r="FI54" s="245">
        <v>20</v>
      </c>
      <c r="FJ54" s="245">
        <v>648</v>
      </c>
      <c r="FK54" s="230">
        <v>62.43</v>
      </c>
      <c r="FL54" s="227">
        <v>96.9</v>
      </c>
      <c r="FM54" s="227">
        <v>88.6</v>
      </c>
      <c r="FN54" s="227">
        <v>73.8</v>
      </c>
      <c r="FO54" s="227">
        <v>7.4</v>
      </c>
      <c r="FP54" s="225">
        <v>66</v>
      </c>
      <c r="FQ54" s="225">
        <v>11</v>
      </c>
      <c r="FR54" s="225">
        <v>57</v>
      </c>
      <c r="FS54" s="225">
        <v>1395</v>
      </c>
      <c r="FT54" s="225">
        <v>16</v>
      </c>
      <c r="FU54" s="225">
        <v>1692</v>
      </c>
      <c r="FV54" s="225">
        <v>1866</v>
      </c>
      <c r="FW54" s="225">
        <v>4</v>
      </c>
      <c r="FX54" s="225">
        <v>6791242</v>
      </c>
      <c r="FY54" s="225">
        <v>4613</v>
      </c>
      <c r="FZ54" s="225" t="s">
        <v>608</v>
      </c>
      <c r="GA54" s="225" t="s">
        <v>608</v>
      </c>
      <c r="GB54" s="225">
        <v>12331</v>
      </c>
      <c r="GC54" s="225">
        <v>68</v>
      </c>
      <c r="GD54" s="225">
        <v>1800</v>
      </c>
      <c r="GE54" s="225">
        <v>10463</v>
      </c>
      <c r="GF54" s="225">
        <v>112815</v>
      </c>
      <c r="GG54" s="225">
        <v>839</v>
      </c>
      <c r="GH54" s="225">
        <v>24081</v>
      </c>
      <c r="GI54" s="225">
        <v>87895</v>
      </c>
      <c r="GJ54" s="225">
        <v>604</v>
      </c>
      <c r="GK54" s="225">
        <v>4813</v>
      </c>
      <c r="GL54" s="225">
        <v>263922</v>
      </c>
      <c r="GM54" s="225">
        <v>2131</v>
      </c>
      <c r="GN54" s="225">
        <v>13104</v>
      </c>
      <c r="GO54" s="225">
        <v>260361</v>
      </c>
      <c r="GP54" s="225">
        <v>392</v>
      </c>
      <c r="GQ54" s="225">
        <v>14905</v>
      </c>
      <c r="GR54" s="224">
        <v>549686.1</v>
      </c>
      <c r="GS54" s="225">
        <v>386</v>
      </c>
      <c r="GT54" s="225">
        <v>14905</v>
      </c>
      <c r="GU54" s="225">
        <v>54969</v>
      </c>
      <c r="GV54" s="242">
        <v>92.39</v>
      </c>
      <c r="GW54" s="225">
        <v>5207.3</v>
      </c>
      <c r="GX54" s="225">
        <v>4581</v>
      </c>
      <c r="GY54" s="225">
        <v>3452</v>
      </c>
      <c r="GZ54" s="222">
        <v>263</v>
      </c>
      <c r="HA54" s="225">
        <v>357</v>
      </c>
      <c r="HB54" s="225">
        <v>2107123</v>
      </c>
      <c r="HC54" s="225">
        <v>13302226</v>
      </c>
      <c r="HD54" s="225">
        <v>1220580</v>
      </c>
      <c r="HE54" s="225">
        <v>1933041</v>
      </c>
      <c r="HF54" s="225">
        <v>180838</v>
      </c>
      <c r="HG54" s="225">
        <v>1793</v>
      </c>
      <c r="HH54" s="225">
        <v>2533</v>
      </c>
      <c r="HI54" s="225">
        <v>132720</v>
      </c>
      <c r="HJ54" s="225">
        <v>94701</v>
      </c>
      <c r="HK54" s="220">
        <v>9579</v>
      </c>
      <c r="HL54" s="220">
        <v>13427255</v>
      </c>
      <c r="HM54" s="220" t="s">
        <v>608</v>
      </c>
      <c r="HN54" s="220">
        <v>257</v>
      </c>
      <c r="HO54" s="220" t="s">
        <v>608</v>
      </c>
      <c r="HP54" s="220">
        <v>90</v>
      </c>
      <c r="HQ54" s="220" t="s">
        <v>608</v>
      </c>
      <c r="HR54" s="220">
        <v>223008</v>
      </c>
      <c r="HS54" s="220">
        <v>144550</v>
      </c>
      <c r="HT54" s="220">
        <v>7383</v>
      </c>
      <c r="HU54" s="220">
        <v>2063</v>
      </c>
      <c r="HV54" s="230">
        <v>39.74</v>
      </c>
      <c r="HW54" s="220">
        <v>184034</v>
      </c>
      <c r="HX54" s="247">
        <v>-3.89</v>
      </c>
      <c r="HY54" s="230">
        <v>1.35</v>
      </c>
      <c r="HZ54" s="230">
        <v>1.35</v>
      </c>
      <c r="IA54" s="225">
        <v>1056</v>
      </c>
      <c r="IB54" s="225">
        <v>1054</v>
      </c>
      <c r="IC54" s="225">
        <v>33566</v>
      </c>
      <c r="ID54" s="227">
        <v>74.3</v>
      </c>
      <c r="IE54" s="227">
        <v>48.6</v>
      </c>
      <c r="IF54" s="227">
        <v>35.4</v>
      </c>
      <c r="IG54" s="227">
        <v>52.3</v>
      </c>
      <c r="IH54" s="227">
        <v>15.4</v>
      </c>
      <c r="II54" s="144" t="s">
        <v>1081</v>
      </c>
      <c r="IJ54" s="144" t="s">
        <v>1081</v>
      </c>
      <c r="IK54" s="225">
        <v>81.42</v>
      </c>
      <c r="IL54" s="154">
        <v>0.53800000000000003</v>
      </c>
      <c r="IM54" s="153">
        <v>96.2</v>
      </c>
      <c r="IN54" s="285">
        <v>10.8</v>
      </c>
      <c r="IO54" s="153">
        <v>4</v>
      </c>
      <c r="IP54" s="143">
        <v>154030371</v>
      </c>
      <c r="IQ54" s="286">
        <v>41.9</v>
      </c>
      <c r="IR54" s="286">
        <v>52</v>
      </c>
      <c r="IS54" s="245" t="s">
        <v>608</v>
      </c>
      <c r="IT54" s="245" t="s">
        <v>608</v>
      </c>
      <c r="IU54" s="286">
        <v>98</v>
      </c>
      <c r="IV54" s="144" t="s">
        <v>1081</v>
      </c>
      <c r="IW54" s="143">
        <v>2724</v>
      </c>
      <c r="IX54" s="144" t="s">
        <v>1081</v>
      </c>
      <c r="IY54" s="286">
        <v>30.3</v>
      </c>
      <c r="IZ54" s="276">
        <v>51606</v>
      </c>
      <c r="JA54" s="276">
        <v>606</v>
      </c>
      <c r="JB54" s="276">
        <v>1017</v>
      </c>
      <c r="JC54" s="276">
        <v>4352</v>
      </c>
      <c r="JD54" s="276">
        <v>5069</v>
      </c>
      <c r="JE54" s="276">
        <v>5216</v>
      </c>
      <c r="JF54" s="276">
        <v>6204</v>
      </c>
      <c r="JG54" s="276">
        <v>6261</v>
      </c>
      <c r="JH54" s="276">
        <v>6353</v>
      </c>
      <c r="JI54" s="276">
        <v>6594</v>
      </c>
      <c r="JJ54" s="276">
        <v>6987</v>
      </c>
      <c r="JK54" s="276">
        <v>6762</v>
      </c>
      <c r="JL54" s="276">
        <v>3332</v>
      </c>
      <c r="JM54" s="276">
        <v>1773</v>
      </c>
      <c r="JN54" s="276">
        <v>1101</v>
      </c>
      <c r="JO54" s="276">
        <v>488</v>
      </c>
      <c r="JP54" s="276">
        <v>226</v>
      </c>
      <c r="JQ54" s="276">
        <v>5991</v>
      </c>
      <c r="JR54" s="276">
        <v>5756</v>
      </c>
      <c r="JS54" s="276">
        <v>6620</v>
      </c>
      <c r="JT54" s="276">
        <v>7596</v>
      </c>
      <c r="JU54" s="276">
        <v>8747</v>
      </c>
      <c r="JV54" s="276">
        <v>8203</v>
      </c>
      <c r="JW54" s="276">
        <v>8022</v>
      </c>
      <c r="JX54" s="276">
        <v>8719</v>
      </c>
      <c r="JY54" s="276">
        <v>10655</v>
      </c>
      <c r="JZ54" s="276">
        <v>13186</v>
      </c>
      <c r="KA54" s="276">
        <v>10953</v>
      </c>
      <c r="KB54" s="276">
        <v>10271</v>
      </c>
      <c r="KC54" s="276">
        <v>10042</v>
      </c>
      <c r="KD54" s="276">
        <v>7748</v>
      </c>
      <c r="KE54" s="276">
        <v>8399</v>
      </c>
    </row>
    <row r="55" spans="1:291" ht="12">
      <c r="A55" s="3">
        <v>372013</v>
      </c>
      <c r="B55" s="515" t="s">
        <v>943</v>
      </c>
      <c r="C55" s="147">
        <v>375.23</v>
      </c>
      <c r="D55" s="144">
        <v>427565</v>
      </c>
      <c r="E55" s="146">
        <v>14.062189374000001</v>
      </c>
      <c r="F55" s="146">
        <v>60.299834509999997</v>
      </c>
      <c r="G55" s="146">
        <v>25.637973172999999</v>
      </c>
      <c r="H55" s="223">
        <v>23353</v>
      </c>
      <c r="I55" s="223">
        <v>47563</v>
      </c>
      <c r="J55" s="223">
        <v>72772</v>
      </c>
      <c r="K55" s="224">
        <v>52602</v>
      </c>
      <c r="L55" s="220">
        <v>190284</v>
      </c>
      <c r="M55" s="220">
        <v>3454</v>
      </c>
      <c r="N55" s="220">
        <v>15019</v>
      </c>
      <c r="O55" s="220">
        <v>14730</v>
      </c>
      <c r="P55" s="223">
        <v>419381</v>
      </c>
      <c r="Q55" s="220">
        <v>419429</v>
      </c>
      <c r="R55" s="220">
        <v>438504</v>
      </c>
      <c r="S55" s="224">
        <v>652152</v>
      </c>
      <c r="T55" s="224">
        <v>2692217</v>
      </c>
      <c r="U55" s="224">
        <v>940678</v>
      </c>
      <c r="V55" s="225">
        <v>1309141</v>
      </c>
      <c r="W55" s="225">
        <v>72</v>
      </c>
      <c r="X55" s="225">
        <v>94</v>
      </c>
      <c r="Y55" s="225">
        <v>32</v>
      </c>
      <c r="Z55" s="226">
        <v>103091</v>
      </c>
      <c r="AA55" s="234">
        <v>4469.21</v>
      </c>
      <c r="AB55" s="226">
        <v>1355.38</v>
      </c>
      <c r="AC55" s="225">
        <v>1959</v>
      </c>
      <c r="AD55" s="224">
        <v>390126</v>
      </c>
      <c r="AE55" s="224">
        <v>2001</v>
      </c>
      <c r="AF55" s="225">
        <v>49</v>
      </c>
      <c r="AG55" s="225">
        <v>5988</v>
      </c>
      <c r="AH55" s="225">
        <v>50</v>
      </c>
      <c r="AI55" s="225">
        <v>23466</v>
      </c>
      <c r="AJ55" s="224">
        <v>1436</v>
      </c>
      <c r="AK55" s="224">
        <v>59</v>
      </c>
      <c r="AL55" s="225">
        <v>23</v>
      </c>
      <c r="AM55" s="225">
        <v>11543</v>
      </c>
      <c r="AN55" s="224">
        <v>822</v>
      </c>
      <c r="AO55" s="224">
        <v>1</v>
      </c>
      <c r="AP55" s="224">
        <v>333</v>
      </c>
      <c r="AQ55" s="224">
        <v>22</v>
      </c>
      <c r="AR55" s="224">
        <v>4</v>
      </c>
      <c r="AS55" s="227">
        <v>98.8</v>
      </c>
      <c r="AT55" s="227">
        <v>111.3</v>
      </c>
      <c r="AU55" s="227">
        <v>105.3</v>
      </c>
      <c r="AV55" s="225">
        <v>17</v>
      </c>
      <c r="AW55" s="228">
        <v>4</v>
      </c>
      <c r="AX55" s="228">
        <v>31</v>
      </c>
      <c r="AY55" s="225">
        <v>20</v>
      </c>
      <c r="AZ55" s="225">
        <v>2</v>
      </c>
      <c r="BA55" s="228">
        <v>2</v>
      </c>
      <c r="BB55" s="228">
        <v>22</v>
      </c>
      <c r="BC55" s="225">
        <v>14</v>
      </c>
      <c r="BD55" s="225">
        <v>35505</v>
      </c>
      <c r="BE55" s="225" t="s">
        <v>608</v>
      </c>
      <c r="BF55" s="225" t="s">
        <v>608</v>
      </c>
      <c r="BG55" s="225">
        <v>9</v>
      </c>
      <c r="BH55" s="225">
        <v>99498</v>
      </c>
      <c r="BI55" s="225">
        <v>8</v>
      </c>
      <c r="BJ55" s="225">
        <v>4366</v>
      </c>
      <c r="BK55" s="229">
        <v>53.1</v>
      </c>
      <c r="BL55" s="225">
        <v>1</v>
      </c>
      <c r="BM55" s="225">
        <v>3</v>
      </c>
      <c r="BN55" s="225">
        <v>239</v>
      </c>
      <c r="BO55" s="225">
        <v>7335</v>
      </c>
      <c r="BP55" s="144" t="s">
        <v>1081</v>
      </c>
      <c r="BQ55" s="230">
        <v>1.42</v>
      </c>
      <c r="BR55" s="229">
        <v>45.1</v>
      </c>
      <c r="BS55" s="230">
        <v>6.39</v>
      </c>
      <c r="BT55" s="227">
        <v>60.68</v>
      </c>
      <c r="BU55" s="225">
        <v>35</v>
      </c>
      <c r="BV55" s="225">
        <v>6057</v>
      </c>
      <c r="BW55" s="225">
        <v>421</v>
      </c>
      <c r="BX55" s="225">
        <v>1172</v>
      </c>
      <c r="BY55" s="225">
        <v>4175</v>
      </c>
      <c r="BZ55" s="225">
        <v>1220</v>
      </c>
      <c r="CA55" s="225">
        <v>330</v>
      </c>
      <c r="CB55" s="225">
        <v>715</v>
      </c>
      <c r="CC55" s="230">
        <v>1.53</v>
      </c>
      <c r="CD55" s="220" t="s">
        <v>608</v>
      </c>
      <c r="CE55" s="225">
        <v>4</v>
      </c>
      <c r="CF55" s="225">
        <v>70</v>
      </c>
      <c r="CG55" s="225">
        <v>2</v>
      </c>
      <c r="CH55" s="225">
        <v>2</v>
      </c>
      <c r="CI55" s="225">
        <v>200</v>
      </c>
      <c r="CJ55" s="225">
        <v>27</v>
      </c>
      <c r="CK55" s="225">
        <v>1617</v>
      </c>
      <c r="CL55" s="225">
        <v>19</v>
      </c>
      <c r="CM55" s="225">
        <v>1279</v>
      </c>
      <c r="CN55" s="225">
        <v>44</v>
      </c>
      <c r="CO55" s="225">
        <v>855</v>
      </c>
      <c r="CP55" s="225">
        <v>23</v>
      </c>
      <c r="CQ55" s="225">
        <v>219</v>
      </c>
      <c r="CR55" s="225">
        <v>14</v>
      </c>
      <c r="CS55" s="225">
        <v>365</v>
      </c>
      <c r="CT55" s="225">
        <v>16442</v>
      </c>
      <c r="CU55" s="225">
        <v>1542</v>
      </c>
      <c r="CV55" s="225">
        <v>2786</v>
      </c>
      <c r="CW55" s="225">
        <v>1691504.8859999999</v>
      </c>
      <c r="CX55" s="225">
        <v>317005.77399999998</v>
      </c>
      <c r="CY55" s="225">
        <v>720076.76500000001</v>
      </c>
      <c r="CZ55" s="225">
        <v>109711</v>
      </c>
      <c r="DA55" s="225">
        <v>1</v>
      </c>
      <c r="DB55" s="225">
        <v>23331</v>
      </c>
      <c r="DC55" s="225">
        <v>2400</v>
      </c>
      <c r="DD55" s="225">
        <v>2256</v>
      </c>
      <c r="DE55" s="225">
        <v>0</v>
      </c>
      <c r="DF55" s="225">
        <v>1865</v>
      </c>
      <c r="DG55" s="225">
        <v>19821</v>
      </c>
      <c r="DH55" s="278">
        <v>19248</v>
      </c>
      <c r="DI55" s="225">
        <v>2797</v>
      </c>
      <c r="DJ55" s="225">
        <v>2166</v>
      </c>
      <c r="DK55" s="225">
        <v>208</v>
      </c>
      <c r="DL55" s="225">
        <v>358</v>
      </c>
      <c r="DM55" s="225">
        <v>18</v>
      </c>
      <c r="DN55" s="225">
        <v>1627</v>
      </c>
      <c r="DO55" s="225">
        <v>40</v>
      </c>
      <c r="DP55" s="225">
        <v>14683</v>
      </c>
      <c r="DQ55" s="225">
        <v>78</v>
      </c>
      <c r="DR55" s="225">
        <v>9968</v>
      </c>
      <c r="DS55" s="225">
        <v>9229</v>
      </c>
      <c r="DT55" s="225">
        <v>129</v>
      </c>
      <c r="DU55" s="225">
        <v>1239</v>
      </c>
      <c r="DV55" s="225">
        <v>68</v>
      </c>
      <c r="DW55" s="225">
        <v>62</v>
      </c>
      <c r="DX55" s="231">
        <v>25.4</v>
      </c>
      <c r="DY55" s="225">
        <v>56</v>
      </c>
      <c r="DZ55" s="225">
        <v>240</v>
      </c>
      <c r="EA55" s="225">
        <v>1446</v>
      </c>
      <c r="EB55" s="226">
        <v>581</v>
      </c>
      <c r="EC55" s="226">
        <v>125</v>
      </c>
      <c r="ED55" s="226">
        <v>3543</v>
      </c>
      <c r="EE55" s="226">
        <v>3811</v>
      </c>
      <c r="EF55" s="229">
        <v>91.8</v>
      </c>
      <c r="EG55" s="229">
        <v>88.4</v>
      </c>
      <c r="EH55" s="226">
        <v>170</v>
      </c>
      <c r="EI55" s="268">
        <v>15.434542277379551</v>
      </c>
      <c r="EJ55" s="226">
        <v>99125</v>
      </c>
      <c r="EK55" s="229">
        <v>42.6</v>
      </c>
      <c r="EL55" s="226">
        <v>400871</v>
      </c>
      <c r="EM55" s="230">
        <v>3.63</v>
      </c>
      <c r="EN55" s="225">
        <v>444</v>
      </c>
      <c r="EO55" s="225">
        <v>26</v>
      </c>
      <c r="EP55" s="224">
        <v>7107</v>
      </c>
      <c r="EQ55" s="225">
        <v>102</v>
      </c>
      <c r="ER55" s="225">
        <v>2878</v>
      </c>
      <c r="ES55" s="227">
        <v>66.7</v>
      </c>
      <c r="ET55" s="220">
        <v>148293</v>
      </c>
      <c r="EU55" s="225">
        <v>2544</v>
      </c>
      <c r="EV55" s="225">
        <v>0</v>
      </c>
      <c r="EW55" s="225">
        <v>145749</v>
      </c>
      <c r="EX55" s="225">
        <v>106479</v>
      </c>
      <c r="EY55" s="225">
        <v>28670</v>
      </c>
      <c r="EZ55" s="225">
        <v>10600</v>
      </c>
      <c r="FA55" s="225">
        <v>0</v>
      </c>
      <c r="FB55" s="227">
        <v>20.5</v>
      </c>
      <c r="FC55" s="225">
        <v>284</v>
      </c>
      <c r="FD55" s="227">
        <v>8.14</v>
      </c>
      <c r="FE55" s="225" t="s">
        <v>608</v>
      </c>
      <c r="FF55" s="225">
        <v>46</v>
      </c>
      <c r="FG55" s="225">
        <v>65</v>
      </c>
      <c r="FH55" s="225">
        <v>326</v>
      </c>
      <c r="FI55" s="233">
        <v>36</v>
      </c>
      <c r="FJ55" s="233">
        <v>1105</v>
      </c>
      <c r="FK55" s="230">
        <v>62.56</v>
      </c>
      <c r="FL55" s="227">
        <v>99.3</v>
      </c>
      <c r="FM55" s="227">
        <v>93.1</v>
      </c>
      <c r="FN55" s="227">
        <v>63.2</v>
      </c>
      <c r="FO55" s="231">
        <v>48.5</v>
      </c>
      <c r="FP55" s="225">
        <v>144</v>
      </c>
      <c r="FQ55" s="225">
        <v>15</v>
      </c>
      <c r="FR55" s="225">
        <v>77</v>
      </c>
      <c r="FS55" s="225">
        <v>4274</v>
      </c>
      <c r="FT55" s="225">
        <v>16</v>
      </c>
      <c r="FU55" s="225">
        <v>4685</v>
      </c>
      <c r="FV55" s="225">
        <v>2058</v>
      </c>
      <c r="FW55" s="225">
        <v>4</v>
      </c>
      <c r="FX55" s="225">
        <v>6387672</v>
      </c>
      <c r="FY55" s="225">
        <v>6502</v>
      </c>
      <c r="FZ55" s="225">
        <v>15041412</v>
      </c>
      <c r="GA55" s="225">
        <v>15332389</v>
      </c>
      <c r="GB55" s="225">
        <v>22695</v>
      </c>
      <c r="GC55" s="225">
        <v>96</v>
      </c>
      <c r="GD55" s="225">
        <v>3480</v>
      </c>
      <c r="GE55" s="225">
        <v>19119</v>
      </c>
      <c r="GF55" s="225">
        <v>210307</v>
      </c>
      <c r="GG55" s="225">
        <v>682</v>
      </c>
      <c r="GH55" s="225">
        <v>35834</v>
      </c>
      <c r="GI55" s="225">
        <v>173791</v>
      </c>
      <c r="GJ55" s="225">
        <v>1562</v>
      </c>
      <c r="GK55" s="225">
        <v>14043</v>
      </c>
      <c r="GL55" s="225">
        <v>1512452</v>
      </c>
      <c r="GM55" s="225">
        <v>2661</v>
      </c>
      <c r="GN55" s="225">
        <v>21719</v>
      </c>
      <c r="GO55" s="225">
        <v>518939</v>
      </c>
      <c r="GP55" s="225">
        <v>591</v>
      </c>
      <c r="GQ55" s="225">
        <v>15451</v>
      </c>
      <c r="GR55" s="224">
        <v>347863.37</v>
      </c>
      <c r="GS55" s="225">
        <v>587</v>
      </c>
      <c r="GT55" s="225">
        <v>15447</v>
      </c>
      <c r="GU55" s="225">
        <v>34786337</v>
      </c>
      <c r="GV55" s="235">
        <v>86.16</v>
      </c>
      <c r="GW55" s="227">
        <v>854.5</v>
      </c>
      <c r="GX55" s="225">
        <v>8682</v>
      </c>
      <c r="GY55" s="225">
        <v>4870</v>
      </c>
      <c r="GZ55" s="222">
        <v>311</v>
      </c>
      <c r="HA55" s="225">
        <v>22</v>
      </c>
      <c r="HB55" s="225">
        <v>2374813</v>
      </c>
      <c r="HC55" s="225">
        <v>13042671</v>
      </c>
      <c r="HD55" s="225">
        <v>1494985</v>
      </c>
      <c r="HE55" s="225">
        <v>2271476</v>
      </c>
      <c r="HF55" s="225">
        <v>134261</v>
      </c>
      <c r="HG55" s="225">
        <v>9870</v>
      </c>
      <c r="HH55" s="225">
        <v>10320</v>
      </c>
      <c r="HI55" s="225">
        <v>213360</v>
      </c>
      <c r="HJ55" s="225">
        <v>190077</v>
      </c>
      <c r="HK55" s="220">
        <v>17887</v>
      </c>
      <c r="HL55" s="220">
        <v>3500347</v>
      </c>
      <c r="HM55" s="220" t="s">
        <v>608</v>
      </c>
      <c r="HN55" s="220">
        <v>95</v>
      </c>
      <c r="HO55" s="220" t="s">
        <v>608</v>
      </c>
      <c r="HP55" s="220">
        <v>53</v>
      </c>
      <c r="HQ55" s="220" t="s">
        <v>608</v>
      </c>
      <c r="HR55" s="220">
        <v>34556</v>
      </c>
      <c r="HS55" s="220">
        <v>234970</v>
      </c>
      <c r="HT55" s="223">
        <v>28300</v>
      </c>
      <c r="HU55" s="225">
        <v>4647</v>
      </c>
      <c r="HV55" s="230">
        <v>40.880000000000003</v>
      </c>
      <c r="HW55" s="220">
        <v>212803</v>
      </c>
      <c r="HX55" s="231">
        <v>12.19</v>
      </c>
      <c r="HY55" s="230">
        <v>2</v>
      </c>
      <c r="HZ55" s="230">
        <v>2</v>
      </c>
      <c r="IA55" s="225">
        <v>1141.5999999999999</v>
      </c>
      <c r="IB55" s="225">
        <v>1141.5999999999999</v>
      </c>
      <c r="IC55" s="220">
        <v>46161</v>
      </c>
      <c r="ID55" s="227">
        <v>79.599999999999994</v>
      </c>
      <c r="IE55" s="227">
        <v>49.2</v>
      </c>
      <c r="IF55" s="227">
        <v>37.9</v>
      </c>
      <c r="IG55" s="227">
        <v>62.2</v>
      </c>
      <c r="IH55" s="227">
        <v>20.7</v>
      </c>
      <c r="II55" s="144" t="s">
        <v>1081</v>
      </c>
      <c r="IJ55" s="144" t="s">
        <v>1081</v>
      </c>
      <c r="IK55" s="225">
        <v>61.09</v>
      </c>
      <c r="IL55" s="154">
        <v>0.80700000000000005</v>
      </c>
      <c r="IM55" s="153">
        <v>87.3</v>
      </c>
      <c r="IN55" s="285">
        <v>9.1999999999999993</v>
      </c>
      <c r="IO55" s="153">
        <v>4</v>
      </c>
      <c r="IP55" s="143">
        <v>152639334</v>
      </c>
      <c r="IQ55" s="286">
        <v>50.8</v>
      </c>
      <c r="IR55" s="286">
        <v>54.8</v>
      </c>
      <c r="IS55" s="245" t="s">
        <v>608</v>
      </c>
      <c r="IT55" s="245" t="s">
        <v>608</v>
      </c>
      <c r="IU55" s="286">
        <v>70.400000000000006</v>
      </c>
      <c r="IV55" s="144" t="s">
        <v>1081</v>
      </c>
      <c r="IW55" s="143">
        <v>3667</v>
      </c>
      <c r="IX55" s="144" t="s">
        <v>1081</v>
      </c>
      <c r="IY55" s="286">
        <v>38.700000000000003</v>
      </c>
      <c r="IZ55" s="276">
        <v>80972</v>
      </c>
      <c r="JA55" s="276">
        <v>1089</v>
      </c>
      <c r="JB55" s="276">
        <v>1219</v>
      </c>
      <c r="JC55" s="276">
        <v>6214</v>
      </c>
      <c r="JD55" s="276">
        <v>8254</v>
      </c>
      <c r="JE55" s="276">
        <v>9139</v>
      </c>
      <c r="JF55" s="276">
        <v>10891</v>
      </c>
      <c r="JG55" s="276">
        <v>9801</v>
      </c>
      <c r="JH55" s="276">
        <v>9312</v>
      </c>
      <c r="JI55" s="276">
        <v>8885</v>
      </c>
      <c r="JJ55" s="276">
        <v>8836</v>
      </c>
      <c r="JK55" s="276">
        <v>8094</v>
      </c>
      <c r="JL55" s="276">
        <v>3646</v>
      </c>
      <c r="JM55" s="276">
        <v>1948</v>
      </c>
      <c r="JN55" s="276">
        <v>1096</v>
      </c>
      <c r="JO55" s="276">
        <v>550</v>
      </c>
      <c r="JP55" s="276">
        <v>232</v>
      </c>
      <c r="JQ55" s="276">
        <v>8536</v>
      </c>
      <c r="JR55" s="276">
        <v>8296</v>
      </c>
      <c r="JS55" s="276">
        <v>10700</v>
      </c>
      <c r="JT55" s="276">
        <v>13314</v>
      </c>
      <c r="JU55" s="276">
        <v>15904</v>
      </c>
      <c r="JV55" s="276">
        <v>13504</v>
      </c>
      <c r="JW55" s="276">
        <v>12163</v>
      </c>
      <c r="JX55" s="276">
        <v>12150</v>
      </c>
      <c r="JY55" s="276">
        <v>13935</v>
      </c>
      <c r="JZ55" s="276">
        <v>17159</v>
      </c>
      <c r="KA55" s="276">
        <v>12716</v>
      </c>
      <c r="KB55" s="276">
        <v>10974</v>
      </c>
      <c r="KC55" s="276">
        <v>10565</v>
      </c>
      <c r="KD55" s="276">
        <v>8721</v>
      </c>
      <c r="KE55" s="276">
        <v>9213</v>
      </c>
    </row>
    <row r="56" spans="1:291" ht="12">
      <c r="A56" s="3">
        <v>382019</v>
      </c>
      <c r="B56" s="2" t="s">
        <v>944</v>
      </c>
      <c r="C56" s="147">
        <v>429.37</v>
      </c>
      <c r="D56" s="144">
        <v>516571</v>
      </c>
      <c r="E56" s="146">
        <v>13.3</v>
      </c>
      <c r="F56" s="146">
        <v>61.7</v>
      </c>
      <c r="G56" s="146">
        <v>25</v>
      </c>
      <c r="H56" s="220">
        <v>26735</v>
      </c>
      <c r="I56" s="220">
        <v>54350</v>
      </c>
      <c r="J56" s="220">
        <v>84105</v>
      </c>
      <c r="K56" s="225">
        <v>61918</v>
      </c>
      <c r="L56" s="220">
        <v>242974</v>
      </c>
      <c r="M56" s="220">
        <v>2734</v>
      </c>
      <c r="N56" s="220">
        <v>16030</v>
      </c>
      <c r="O56" s="220">
        <v>15938</v>
      </c>
      <c r="P56" s="223">
        <v>515342</v>
      </c>
      <c r="Q56" s="220">
        <v>517231</v>
      </c>
      <c r="R56" s="220">
        <v>524142</v>
      </c>
      <c r="S56" s="225">
        <v>480285</v>
      </c>
      <c r="T56" s="225">
        <v>1726734</v>
      </c>
      <c r="U56" s="225">
        <v>394722</v>
      </c>
      <c r="V56" s="225">
        <v>771455</v>
      </c>
      <c r="W56" s="225">
        <v>0</v>
      </c>
      <c r="X56" s="225">
        <v>88</v>
      </c>
      <c r="Y56" s="225">
        <v>29</v>
      </c>
      <c r="Z56" s="225" t="s">
        <v>608</v>
      </c>
      <c r="AA56" s="147">
        <v>8490</v>
      </c>
      <c r="AB56" s="230">
        <v>3216</v>
      </c>
      <c r="AC56" s="225">
        <v>3534</v>
      </c>
      <c r="AD56" s="225">
        <v>409167</v>
      </c>
      <c r="AE56" s="225">
        <v>3000</v>
      </c>
      <c r="AF56" s="225">
        <v>46</v>
      </c>
      <c r="AG56" s="225">
        <v>7947</v>
      </c>
      <c r="AH56" s="225">
        <v>59</v>
      </c>
      <c r="AI56" s="225">
        <v>26845</v>
      </c>
      <c r="AJ56" s="225">
        <v>1504</v>
      </c>
      <c r="AK56" s="225">
        <v>75</v>
      </c>
      <c r="AL56" s="225">
        <v>29</v>
      </c>
      <c r="AM56" s="225">
        <v>12493</v>
      </c>
      <c r="AN56" s="225">
        <v>888</v>
      </c>
      <c r="AO56" s="225">
        <v>1</v>
      </c>
      <c r="AP56" s="225">
        <v>413</v>
      </c>
      <c r="AQ56" s="225">
        <v>24</v>
      </c>
      <c r="AR56" s="225">
        <v>16</v>
      </c>
      <c r="AS56" s="227">
        <v>90.5</v>
      </c>
      <c r="AT56" s="227">
        <v>114.6</v>
      </c>
      <c r="AU56" s="227">
        <v>107.8</v>
      </c>
      <c r="AV56" s="225">
        <v>6</v>
      </c>
      <c r="AW56" s="225">
        <v>6</v>
      </c>
      <c r="AX56" s="225">
        <v>30</v>
      </c>
      <c r="AY56" s="225">
        <v>18</v>
      </c>
      <c r="AZ56" s="225">
        <v>3</v>
      </c>
      <c r="BA56" s="225">
        <v>3</v>
      </c>
      <c r="BB56" s="225">
        <v>0</v>
      </c>
      <c r="BC56" s="225">
        <v>8</v>
      </c>
      <c r="BD56" s="225">
        <v>18950</v>
      </c>
      <c r="BE56" s="225">
        <v>1</v>
      </c>
      <c r="BF56" s="225">
        <v>16822</v>
      </c>
      <c r="BG56" s="225">
        <v>1</v>
      </c>
      <c r="BH56" s="225">
        <v>50670</v>
      </c>
      <c r="BI56" s="225">
        <v>3</v>
      </c>
      <c r="BJ56" s="225">
        <v>4527</v>
      </c>
      <c r="BK56" s="227">
        <v>33</v>
      </c>
      <c r="BL56" s="225">
        <v>3</v>
      </c>
      <c r="BM56" s="225">
        <v>4</v>
      </c>
      <c r="BN56" s="225">
        <v>1031</v>
      </c>
      <c r="BO56" s="225">
        <v>15182</v>
      </c>
      <c r="BP56" s="144" t="s">
        <v>1081</v>
      </c>
      <c r="BQ56" s="230">
        <v>1.19</v>
      </c>
      <c r="BR56" s="227">
        <v>37.6</v>
      </c>
      <c r="BS56" s="230">
        <v>8.2100000000000009</v>
      </c>
      <c r="BT56" s="227">
        <v>59.08</v>
      </c>
      <c r="BU56" s="225">
        <v>43</v>
      </c>
      <c r="BV56" s="225">
        <v>7679</v>
      </c>
      <c r="BW56" s="225">
        <v>490</v>
      </c>
      <c r="BX56" s="225">
        <v>1567</v>
      </c>
      <c r="BY56" s="225">
        <v>5089</v>
      </c>
      <c r="BZ56" s="225">
        <v>1416</v>
      </c>
      <c r="CA56" s="225">
        <v>441</v>
      </c>
      <c r="CB56" s="225">
        <v>875</v>
      </c>
      <c r="CC56" s="241">
        <v>1.4</v>
      </c>
      <c r="CD56" s="225" t="s">
        <v>608</v>
      </c>
      <c r="CE56" s="225">
        <v>4</v>
      </c>
      <c r="CF56" s="225">
        <v>36</v>
      </c>
      <c r="CG56" s="225">
        <v>3</v>
      </c>
      <c r="CH56" s="225">
        <v>2</v>
      </c>
      <c r="CI56" s="225">
        <v>300</v>
      </c>
      <c r="CJ56" s="225">
        <v>34</v>
      </c>
      <c r="CK56" s="225">
        <v>1727</v>
      </c>
      <c r="CL56" s="225">
        <v>15</v>
      </c>
      <c r="CM56" s="225">
        <v>1274</v>
      </c>
      <c r="CN56" s="225">
        <v>114</v>
      </c>
      <c r="CO56" s="225">
        <v>1865</v>
      </c>
      <c r="CP56" s="225">
        <v>18</v>
      </c>
      <c r="CQ56" s="225">
        <v>163</v>
      </c>
      <c r="CR56" s="225">
        <v>52</v>
      </c>
      <c r="CS56" s="225">
        <v>1250</v>
      </c>
      <c r="CT56" s="225">
        <v>18918</v>
      </c>
      <c r="CU56" s="225">
        <v>2943</v>
      </c>
      <c r="CV56" s="225">
        <v>2832</v>
      </c>
      <c r="CW56" s="225">
        <v>1874212.4080000001</v>
      </c>
      <c r="CX56" s="225">
        <v>670373.85800000001</v>
      </c>
      <c r="CY56" s="225">
        <v>783617.277</v>
      </c>
      <c r="CZ56" s="225">
        <v>128995</v>
      </c>
      <c r="DA56" s="225">
        <v>10</v>
      </c>
      <c r="DB56" s="225">
        <v>27256</v>
      </c>
      <c r="DC56" s="225">
        <v>2997</v>
      </c>
      <c r="DD56" s="225">
        <v>2951</v>
      </c>
      <c r="DE56" s="225">
        <v>488</v>
      </c>
      <c r="DF56" s="225">
        <v>2440</v>
      </c>
      <c r="DG56" s="225">
        <v>16958</v>
      </c>
      <c r="DH56" s="225">
        <v>25260</v>
      </c>
      <c r="DI56" s="225">
        <v>4407</v>
      </c>
      <c r="DJ56" s="225">
        <v>2976</v>
      </c>
      <c r="DK56" s="225">
        <v>323</v>
      </c>
      <c r="DL56" s="225">
        <v>452</v>
      </c>
      <c r="DM56" s="225">
        <v>4</v>
      </c>
      <c r="DN56" s="225">
        <v>2707</v>
      </c>
      <c r="DO56" s="225">
        <v>30</v>
      </c>
      <c r="DP56" s="225">
        <v>14803</v>
      </c>
      <c r="DQ56" s="225">
        <v>76</v>
      </c>
      <c r="DR56" s="225">
        <v>8364</v>
      </c>
      <c r="DS56" s="225">
        <v>8238</v>
      </c>
      <c r="DT56" s="225">
        <v>95</v>
      </c>
      <c r="DU56" s="225">
        <v>926</v>
      </c>
      <c r="DV56" s="225">
        <v>56</v>
      </c>
      <c r="DW56" s="225">
        <v>61</v>
      </c>
      <c r="DX56" s="227">
        <v>34.299999999999997</v>
      </c>
      <c r="DY56" s="225">
        <v>34</v>
      </c>
      <c r="DZ56" s="225">
        <v>119</v>
      </c>
      <c r="EA56" s="225">
        <v>1520</v>
      </c>
      <c r="EB56" s="225">
        <v>752</v>
      </c>
      <c r="EC56" s="225">
        <v>32</v>
      </c>
      <c r="ED56" s="225">
        <v>4107</v>
      </c>
      <c r="EE56" s="225">
        <v>4335</v>
      </c>
      <c r="EF56" s="227">
        <v>90.7</v>
      </c>
      <c r="EG56" s="227">
        <v>89.6</v>
      </c>
      <c r="EH56" s="225">
        <v>497</v>
      </c>
      <c r="EI56" s="268">
        <v>24.8</v>
      </c>
      <c r="EJ56" s="225">
        <v>126102</v>
      </c>
      <c r="EK56" s="227">
        <v>28.7</v>
      </c>
      <c r="EL56" s="225">
        <v>355487</v>
      </c>
      <c r="EM56" s="230">
        <v>4.29</v>
      </c>
      <c r="EN56" s="225">
        <v>346</v>
      </c>
      <c r="EO56" s="225">
        <v>51</v>
      </c>
      <c r="EP56" s="243">
        <v>10506</v>
      </c>
      <c r="EQ56" s="225">
        <v>259</v>
      </c>
      <c r="ER56" s="225">
        <v>2334</v>
      </c>
      <c r="ES56" s="227">
        <v>87.5</v>
      </c>
      <c r="ET56" s="220">
        <v>153617</v>
      </c>
      <c r="EU56" s="225">
        <v>35225</v>
      </c>
      <c r="EV56" s="225">
        <v>858</v>
      </c>
      <c r="EW56" s="225">
        <v>118392</v>
      </c>
      <c r="EX56" s="225">
        <v>89411</v>
      </c>
      <c r="EY56" s="225">
        <v>24526</v>
      </c>
      <c r="EZ56" s="225">
        <v>4455</v>
      </c>
      <c r="FA56" s="225">
        <v>0</v>
      </c>
      <c r="FB56" s="227">
        <v>20.7</v>
      </c>
      <c r="FC56" s="225">
        <v>329</v>
      </c>
      <c r="FD56" s="227">
        <v>7.1</v>
      </c>
      <c r="FE56" s="225">
        <v>7424</v>
      </c>
      <c r="FF56" s="225">
        <v>201</v>
      </c>
      <c r="FG56" s="225">
        <v>86</v>
      </c>
      <c r="FH56" s="225">
        <v>757</v>
      </c>
      <c r="FI56" s="245">
        <v>67</v>
      </c>
      <c r="FJ56" s="245">
        <v>2027</v>
      </c>
      <c r="FK56" s="230">
        <v>55.64</v>
      </c>
      <c r="FL56" s="227">
        <v>96.8</v>
      </c>
      <c r="FM56" s="227">
        <v>95.6</v>
      </c>
      <c r="FN56" s="227">
        <v>60.8</v>
      </c>
      <c r="FO56" s="227">
        <v>68.599999999999994</v>
      </c>
      <c r="FP56" s="225">
        <v>182</v>
      </c>
      <c r="FQ56" s="225">
        <v>11</v>
      </c>
      <c r="FR56" s="225">
        <v>82</v>
      </c>
      <c r="FS56" s="225">
        <v>2561</v>
      </c>
      <c r="FT56" s="225">
        <v>21</v>
      </c>
      <c r="FU56" s="225">
        <v>5326</v>
      </c>
      <c r="FV56" s="225">
        <v>2273</v>
      </c>
      <c r="FW56" s="225">
        <v>5</v>
      </c>
      <c r="FX56" s="225">
        <v>5707600</v>
      </c>
      <c r="FY56" s="225">
        <v>8067</v>
      </c>
      <c r="FZ56" s="225">
        <v>20068164</v>
      </c>
      <c r="GA56" s="225">
        <v>9878151</v>
      </c>
      <c r="GB56" s="225">
        <v>21657</v>
      </c>
      <c r="GC56" s="225">
        <v>61</v>
      </c>
      <c r="GD56" s="225">
        <v>2906</v>
      </c>
      <c r="GE56" s="225">
        <v>18690</v>
      </c>
      <c r="GF56" s="225">
        <v>218198</v>
      </c>
      <c r="GG56" s="225">
        <v>500</v>
      </c>
      <c r="GH56" s="225">
        <v>31345</v>
      </c>
      <c r="GI56" s="225">
        <v>186353</v>
      </c>
      <c r="GJ56" s="225">
        <v>1131</v>
      </c>
      <c r="GK56" s="225">
        <v>10359</v>
      </c>
      <c r="GL56" s="225">
        <v>901273</v>
      </c>
      <c r="GM56" s="225">
        <v>2689</v>
      </c>
      <c r="GN56" s="225">
        <v>23053</v>
      </c>
      <c r="GO56" s="225">
        <v>459650</v>
      </c>
      <c r="GP56" s="225">
        <v>401</v>
      </c>
      <c r="GQ56" s="225">
        <v>14046</v>
      </c>
      <c r="GR56" s="224">
        <v>403731.08</v>
      </c>
      <c r="GS56" s="225">
        <v>394</v>
      </c>
      <c r="GT56" s="225">
        <v>10406</v>
      </c>
      <c r="GU56" s="225">
        <v>276524</v>
      </c>
      <c r="GV56" s="242">
        <v>95.19</v>
      </c>
      <c r="GW56" s="225">
        <v>506</v>
      </c>
      <c r="GX56" s="225">
        <v>5442</v>
      </c>
      <c r="GY56" s="225">
        <v>3342</v>
      </c>
      <c r="GZ56" s="222">
        <v>827</v>
      </c>
      <c r="HA56" s="225">
        <v>32</v>
      </c>
      <c r="HB56" s="225">
        <v>1765040</v>
      </c>
      <c r="HC56" s="225">
        <v>9045253</v>
      </c>
      <c r="HD56" s="225">
        <v>1150722</v>
      </c>
      <c r="HE56" s="225">
        <v>1676741</v>
      </c>
      <c r="HF56" s="225">
        <v>136895</v>
      </c>
      <c r="HG56" s="225">
        <v>10120</v>
      </c>
      <c r="HH56" s="225">
        <v>2300</v>
      </c>
      <c r="HI56" s="225">
        <v>170420</v>
      </c>
      <c r="HJ56" s="225">
        <v>114418</v>
      </c>
      <c r="HK56" s="220">
        <v>20134</v>
      </c>
      <c r="HL56" s="220">
        <v>7387539</v>
      </c>
      <c r="HM56" s="220">
        <v>0</v>
      </c>
      <c r="HN56" s="220">
        <v>120</v>
      </c>
      <c r="HO56" s="220" t="s">
        <v>608</v>
      </c>
      <c r="HP56" s="220">
        <v>84</v>
      </c>
      <c r="HQ56" s="220" t="s">
        <v>608</v>
      </c>
      <c r="HR56" s="220">
        <v>62371</v>
      </c>
      <c r="HS56" s="220">
        <v>246749</v>
      </c>
      <c r="HT56" s="220">
        <v>0</v>
      </c>
      <c r="HU56" s="220">
        <v>8400</v>
      </c>
      <c r="HV56" s="230">
        <v>67.89</v>
      </c>
      <c r="HW56" s="220">
        <v>428201</v>
      </c>
      <c r="HX56" s="230" t="s">
        <v>608</v>
      </c>
      <c r="HY56" s="230">
        <v>0</v>
      </c>
      <c r="HZ56" s="230">
        <v>0</v>
      </c>
      <c r="IA56" s="225">
        <v>547</v>
      </c>
      <c r="IB56" s="225">
        <v>530.29999999999995</v>
      </c>
      <c r="IC56" s="225">
        <v>102760</v>
      </c>
      <c r="ID56" s="227">
        <v>74.2</v>
      </c>
      <c r="IE56" s="227">
        <v>61.5</v>
      </c>
      <c r="IF56" s="227">
        <v>40.799999999999997</v>
      </c>
      <c r="IG56" s="227">
        <v>53.8</v>
      </c>
      <c r="IH56" s="227">
        <v>20.2</v>
      </c>
      <c r="II56" s="144" t="s">
        <v>1081</v>
      </c>
      <c r="IJ56" s="144" t="s">
        <v>1081</v>
      </c>
      <c r="IK56" s="225">
        <v>75.900000000000006</v>
      </c>
      <c r="IL56" s="154">
        <v>0.71199999999999997</v>
      </c>
      <c r="IM56" s="153">
        <v>86.5</v>
      </c>
      <c r="IN56" s="285">
        <v>6.8</v>
      </c>
      <c r="IO56" s="153">
        <v>2.7</v>
      </c>
      <c r="IP56" s="143">
        <v>173659355</v>
      </c>
      <c r="IQ56" s="286">
        <v>47.2</v>
      </c>
      <c r="IR56" s="286">
        <v>54</v>
      </c>
      <c r="IS56" s="245" t="s">
        <v>608</v>
      </c>
      <c r="IT56" s="245" t="s">
        <v>608</v>
      </c>
      <c r="IU56" s="286">
        <v>55.6</v>
      </c>
      <c r="IV56" s="144" t="s">
        <v>1081</v>
      </c>
      <c r="IW56" s="143">
        <v>3307</v>
      </c>
      <c r="IX56" s="144" t="s">
        <v>1081</v>
      </c>
      <c r="IY56" s="286">
        <v>33.9</v>
      </c>
      <c r="IZ56" s="276">
        <v>114860</v>
      </c>
      <c r="JA56" s="276">
        <v>1462</v>
      </c>
      <c r="JB56" s="276">
        <v>2223</v>
      </c>
      <c r="JC56" s="276">
        <v>10110</v>
      </c>
      <c r="JD56" s="276">
        <v>11528</v>
      </c>
      <c r="JE56" s="276">
        <v>11549</v>
      </c>
      <c r="JF56" s="276">
        <v>12936</v>
      </c>
      <c r="JG56" s="276">
        <v>12252</v>
      </c>
      <c r="JH56" s="276">
        <v>12612</v>
      </c>
      <c r="JI56" s="276">
        <v>11888</v>
      </c>
      <c r="JJ56" s="276">
        <v>11113</v>
      </c>
      <c r="JK56" s="276">
        <v>9146</v>
      </c>
      <c r="JL56" s="276">
        <v>4234</v>
      </c>
      <c r="JM56" s="276">
        <v>2139</v>
      </c>
      <c r="JN56" s="276">
        <v>1156</v>
      </c>
      <c r="JO56" s="276">
        <v>596</v>
      </c>
      <c r="JP56" s="276">
        <v>256</v>
      </c>
      <c r="JQ56" s="276">
        <v>13059</v>
      </c>
      <c r="JR56" s="276">
        <v>14306</v>
      </c>
      <c r="JS56" s="276">
        <v>14951</v>
      </c>
      <c r="JT56" s="276">
        <v>17113</v>
      </c>
      <c r="JU56" s="276">
        <v>19565</v>
      </c>
      <c r="JV56" s="276">
        <v>17220</v>
      </c>
      <c r="JW56" s="276">
        <v>16896</v>
      </c>
      <c r="JX56" s="276">
        <v>16655</v>
      </c>
      <c r="JY56" s="276">
        <v>18189</v>
      </c>
      <c r="JZ56" s="276">
        <v>20707</v>
      </c>
      <c r="KA56" s="276">
        <v>16429</v>
      </c>
      <c r="KB56" s="276">
        <v>13947</v>
      </c>
      <c r="KC56" s="276">
        <v>13111</v>
      </c>
      <c r="KD56" s="276">
        <v>10741</v>
      </c>
      <c r="KE56" s="276">
        <v>11052</v>
      </c>
    </row>
    <row r="57" spans="1:291" ht="12">
      <c r="A57" s="3">
        <v>392014</v>
      </c>
      <c r="B57" s="2" t="s">
        <v>945</v>
      </c>
      <c r="C57" s="147">
        <v>308.99</v>
      </c>
      <c r="D57" s="144">
        <v>335855</v>
      </c>
      <c r="E57" s="146">
        <v>13</v>
      </c>
      <c r="F57" s="146">
        <v>60.1</v>
      </c>
      <c r="G57" s="146">
        <v>26.9</v>
      </c>
      <c r="H57" s="220">
        <v>16502</v>
      </c>
      <c r="I57" s="220">
        <v>34109</v>
      </c>
      <c r="J57" s="220">
        <v>53119</v>
      </c>
      <c r="K57" s="225">
        <v>43860</v>
      </c>
      <c r="L57" s="220">
        <v>161880</v>
      </c>
      <c r="M57" s="220">
        <v>1462</v>
      </c>
      <c r="N57" s="220">
        <v>9143</v>
      </c>
      <c r="O57" s="220">
        <v>9734</v>
      </c>
      <c r="P57" s="223">
        <v>337682</v>
      </c>
      <c r="Q57" s="220">
        <v>343393</v>
      </c>
      <c r="R57" s="220">
        <v>353217</v>
      </c>
      <c r="S57" s="225">
        <v>555998</v>
      </c>
      <c r="T57" s="225">
        <v>1742039</v>
      </c>
      <c r="U57" s="225">
        <v>459406</v>
      </c>
      <c r="V57" s="225">
        <v>1038200</v>
      </c>
      <c r="W57" s="225">
        <v>5</v>
      </c>
      <c r="X57" s="225">
        <v>78</v>
      </c>
      <c r="Y57" s="225">
        <v>37</v>
      </c>
      <c r="Z57" s="225" t="s">
        <v>608</v>
      </c>
      <c r="AA57" s="147">
        <v>267.5</v>
      </c>
      <c r="AB57" s="230">
        <v>122.6</v>
      </c>
      <c r="AC57" s="225">
        <v>2042</v>
      </c>
      <c r="AD57" s="225">
        <v>508157</v>
      </c>
      <c r="AE57" s="225">
        <v>1541</v>
      </c>
      <c r="AF57" s="225">
        <v>22</v>
      </c>
      <c r="AG57" s="225">
        <v>2350</v>
      </c>
      <c r="AH57" s="225">
        <v>41</v>
      </c>
      <c r="AI57" s="225">
        <v>16538</v>
      </c>
      <c r="AJ57" s="225">
        <v>1032</v>
      </c>
      <c r="AK57" s="225">
        <v>77</v>
      </c>
      <c r="AL57" s="225">
        <v>19</v>
      </c>
      <c r="AM57" s="225">
        <v>6146</v>
      </c>
      <c r="AN57" s="225">
        <v>532</v>
      </c>
      <c r="AO57" s="225" t="s">
        <v>608</v>
      </c>
      <c r="AP57" s="225">
        <v>262</v>
      </c>
      <c r="AQ57" s="225">
        <v>10</v>
      </c>
      <c r="AR57" s="225" t="s">
        <v>608</v>
      </c>
      <c r="AS57" s="227">
        <v>84.5</v>
      </c>
      <c r="AT57" s="227">
        <v>92</v>
      </c>
      <c r="AU57" s="227">
        <v>95</v>
      </c>
      <c r="AV57" s="225">
        <v>20</v>
      </c>
      <c r="AW57" s="225">
        <v>11</v>
      </c>
      <c r="AX57" s="225">
        <v>8</v>
      </c>
      <c r="AY57" s="225">
        <v>1</v>
      </c>
      <c r="AZ57" s="225">
        <v>1</v>
      </c>
      <c r="BA57" s="225">
        <v>1</v>
      </c>
      <c r="BB57" s="225">
        <v>0</v>
      </c>
      <c r="BC57" s="225">
        <v>3</v>
      </c>
      <c r="BD57" s="225">
        <v>26943</v>
      </c>
      <c r="BE57" s="225">
        <v>1</v>
      </c>
      <c r="BF57" s="225">
        <v>39935</v>
      </c>
      <c r="BG57" s="225">
        <v>2</v>
      </c>
      <c r="BH57" s="225">
        <v>47200</v>
      </c>
      <c r="BI57" s="225">
        <v>4</v>
      </c>
      <c r="BJ57" s="225">
        <v>3509</v>
      </c>
      <c r="BK57" s="227">
        <v>33.9</v>
      </c>
      <c r="BL57" s="225">
        <v>2</v>
      </c>
      <c r="BM57" s="225">
        <v>2</v>
      </c>
      <c r="BN57" s="225">
        <v>973</v>
      </c>
      <c r="BO57" s="225">
        <v>6923</v>
      </c>
      <c r="BP57" s="144" t="s">
        <v>1081</v>
      </c>
      <c r="BQ57" s="230">
        <v>0.84</v>
      </c>
      <c r="BR57" s="227">
        <v>35.4</v>
      </c>
      <c r="BS57" s="230">
        <v>6.98</v>
      </c>
      <c r="BT57" s="227">
        <v>61.63</v>
      </c>
      <c r="BU57" s="225">
        <v>64</v>
      </c>
      <c r="BV57" s="225">
        <v>10898</v>
      </c>
      <c r="BW57" s="225">
        <v>277</v>
      </c>
      <c r="BX57" s="225">
        <v>1226</v>
      </c>
      <c r="BY57" s="225">
        <v>3539</v>
      </c>
      <c r="BZ57" s="225">
        <v>991</v>
      </c>
      <c r="CA57" s="225">
        <v>323</v>
      </c>
      <c r="CB57" s="225">
        <v>597</v>
      </c>
      <c r="CC57" s="241">
        <v>1.44</v>
      </c>
      <c r="CD57" s="225" t="s">
        <v>608</v>
      </c>
      <c r="CE57" s="225">
        <v>3</v>
      </c>
      <c r="CF57" s="225">
        <v>84</v>
      </c>
      <c r="CG57" s="225">
        <v>12</v>
      </c>
      <c r="CH57" s="225">
        <v>2</v>
      </c>
      <c r="CI57" s="225">
        <v>210</v>
      </c>
      <c r="CJ57" s="225">
        <v>15</v>
      </c>
      <c r="CK57" s="225">
        <v>1104</v>
      </c>
      <c r="CL57" s="225">
        <v>8</v>
      </c>
      <c r="CM57" s="225">
        <v>488</v>
      </c>
      <c r="CN57" s="225">
        <v>45</v>
      </c>
      <c r="CO57" s="225">
        <v>773</v>
      </c>
      <c r="CP57" s="225">
        <v>14</v>
      </c>
      <c r="CQ57" s="225">
        <v>159</v>
      </c>
      <c r="CR57" s="225">
        <v>16</v>
      </c>
      <c r="CS57" s="225">
        <v>436</v>
      </c>
      <c r="CT57" s="225">
        <v>10610</v>
      </c>
      <c r="CU57" s="225">
        <v>1599</v>
      </c>
      <c r="CV57" s="225">
        <v>2380</v>
      </c>
      <c r="CW57" s="225">
        <v>1016098.655</v>
      </c>
      <c r="CX57" s="225">
        <v>320050.55900000001</v>
      </c>
      <c r="CY57" s="225">
        <v>720632.15</v>
      </c>
      <c r="CZ57" s="225">
        <v>90651</v>
      </c>
      <c r="DA57" s="225">
        <v>6</v>
      </c>
      <c r="DB57" s="225">
        <v>18600</v>
      </c>
      <c r="DC57" s="225">
        <v>2158</v>
      </c>
      <c r="DD57" s="225">
        <v>2173</v>
      </c>
      <c r="DE57" s="225">
        <v>67</v>
      </c>
      <c r="DF57" s="225">
        <v>1097</v>
      </c>
      <c r="DG57" s="225">
        <v>7698</v>
      </c>
      <c r="DH57" s="225">
        <v>16266</v>
      </c>
      <c r="DI57" s="225">
        <v>2603</v>
      </c>
      <c r="DJ57" s="225">
        <v>2468</v>
      </c>
      <c r="DK57" s="225">
        <v>320</v>
      </c>
      <c r="DL57" s="225">
        <v>416</v>
      </c>
      <c r="DM57" s="225">
        <v>12</v>
      </c>
      <c r="DN57" s="225">
        <v>1722</v>
      </c>
      <c r="DO57" s="225">
        <v>30</v>
      </c>
      <c r="DP57" s="225">
        <v>19034</v>
      </c>
      <c r="DQ57" s="225">
        <v>101</v>
      </c>
      <c r="DR57" s="225">
        <v>11705</v>
      </c>
      <c r="DS57" s="225">
        <v>10673</v>
      </c>
      <c r="DT57" s="225">
        <v>43</v>
      </c>
      <c r="DU57" s="225">
        <v>1353</v>
      </c>
      <c r="DV57" s="225">
        <v>83</v>
      </c>
      <c r="DW57" s="225">
        <v>57</v>
      </c>
      <c r="DX57" s="227">
        <v>25.19</v>
      </c>
      <c r="DY57" s="225">
        <v>71</v>
      </c>
      <c r="DZ57" s="225">
        <v>233</v>
      </c>
      <c r="EA57" s="225">
        <v>795</v>
      </c>
      <c r="EB57" s="225">
        <v>425</v>
      </c>
      <c r="EC57" s="225">
        <v>72</v>
      </c>
      <c r="ED57" s="225">
        <v>2664</v>
      </c>
      <c r="EE57" s="225">
        <v>2699</v>
      </c>
      <c r="EF57" s="227">
        <v>87.1</v>
      </c>
      <c r="EG57" s="227">
        <v>84</v>
      </c>
      <c r="EH57" s="225">
        <v>197</v>
      </c>
      <c r="EI57" s="268">
        <v>38</v>
      </c>
      <c r="EJ57" s="225">
        <v>79955</v>
      </c>
      <c r="EK57" s="227">
        <v>23.7</v>
      </c>
      <c r="EL57" s="225">
        <v>381399</v>
      </c>
      <c r="EM57" s="230">
        <v>2.2799999999999998</v>
      </c>
      <c r="EN57" s="225">
        <v>328</v>
      </c>
      <c r="EO57" s="225">
        <v>3</v>
      </c>
      <c r="EP57" s="243" t="s">
        <v>608</v>
      </c>
      <c r="EQ57" s="225">
        <v>143</v>
      </c>
      <c r="ER57" s="225">
        <v>1552</v>
      </c>
      <c r="ES57" s="227">
        <v>100</v>
      </c>
      <c r="ET57" s="220">
        <v>126212</v>
      </c>
      <c r="EU57" s="225">
        <v>10075</v>
      </c>
      <c r="EV57" s="225">
        <v>0</v>
      </c>
      <c r="EW57" s="225">
        <v>116137</v>
      </c>
      <c r="EX57" s="225">
        <v>97781</v>
      </c>
      <c r="EY57" s="225">
        <v>12283</v>
      </c>
      <c r="EZ57" s="225">
        <v>6073</v>
      </c>
      <c r="FA57" s="225">
        <v>0</v>
      </c>
      <c r="FB57" s="227">
        <v>18.7</v>
      </c>
      <c r="FC57" s="225">
        <v>715</v>
      </c>
      <c r="FD57" s="227">
        <v>7.87</v>
      </c>
      <c r="FE57" s="225">
        <v>5327</v>
      </c>
      <c r="FF57" s="225">
        <v>228</v>
      </c>
      <c r="FG57" s="225">
        <v>63</v>
      </c>
      <c r="FH57" s="225">
        <v>339</v>
      </c>
      <c r="FI57" s="245">
        <v>11</v>
      </c>
      <c r="FJ57" s="245">
        <v>429</v>
      </c>
      <c r="FK57" s="230">
        <v>55.77</v>
      </c>
      <c r="FL57" s="227">
        <v>95.9</v>
      </c>
      <c r="FM57" s="227">
        <v>94</v>
      </c>
      <c r="FN57" s="227">
        <v>72.8</v>
      </c>
      <c r="FO57" s="227">
        <v>58.6</v>
      </c>
      <c r="FP57" s="225">
        <v>108</v>
      </c>
      <c r="FQ57" s="225">
        <v>9</v>
      </c>
      <c r="FR57" s="225">
        <v>63</v>
      </c>
      <c r="FS57" s="225">
        <v>1549</v>
      </c>
      <c r="FT57" s="225">
        <v>15</v>
      </c>
      <c r="FU57" s="225">
        <v>3388</v>
      </c>
      <c r="FV57" s="225">
        <v>2180</v>
      </c>
      <c r="FW57" s="225">
        <v>6</v>
      </c>
      <c r="FX57" s="225">
        <v>3009000</v>
      </c>
      <c r="FY57" s="225">
        <v>6066</v>
      </c>
      <c r="FZ57" s="225">
        <v>15063800</v>
      </c>
      <c r="GA57" s="225">
        <v>9365214</v>
      </c>
      <c r="GB57" s="225">
        <v>17037</v>
      </c>
      <c r="GC57" s="225">
        <v>41</v>
      </c>
      <c r="GD57" s="225">
        <v>2112</v>
      </c>
      <c r="GE57" s="225">
        <v>14884</v>
      </c>
      <c r="GF57" s="225">
        <v>148468</v>
      </c>
      <c r="GG57" s="225">
        <v>466</v>
      </c>
      <c r="GH57" s="225">
        <v>20084</v>
      </c>
      <c r="GI57" s="225">
        <v>127918</v>
      </c>
      <c r="GJ57" s="225">
        <v>914</v>
      </c>
      <c r="GK57" s="225">
        <v>8127</v>
      </c>
      <c r="GL57" s="225">
        <v>586018</v>
      </c>
      <c r="GM57" s="225">
        <v>2398</v>
      </c>
      <c r="GN57" s="225">
        <v>18449</v>
      </c>
      <c r="GO57" s="225">
        <v>358709</v>
      </c>
      <c r="GP57" s="225">
        <v>314</v>
      </c>
      <c r="GQ57" s="225">
        <v>7128</v>
      </c>
      <c r="GR57" s="224">
        <v>148300.54999999999</v>
      </c>
      <c r="GS57" s="277">
        <v>314</v>
      </c>
      <c r="GT57" s="225">
        <v>7128</v>
      </c>
      <c r="GU57" s="225">
        <v>14830055</v>
      </c>
      <c r="GV57" s="242">
        <v>37.5</v>
      </c>
      <c r="GW57" s="225" t="s">
        <v>608</v>
      </c>
      <c r="GX57" s="225">
        <v>2447</v>
      </c>
      <c r="GY57" s="225">
        <v>1516</v>
      </c>
      <c r="GZ57" s="222">
        <v>291</v>
      </c>
      <c r="HA57" s="225">
        <v>123</v>
      </c>
      <c r="HB57" s="225">
        <v>1962555</v>
      </c>
      <c r="HC57" s="225">
        <v>11581054</v>
      </c>
      <c r="HD57" s="225">
        <v>1185755</v>
      </c>
      <c r="HE57" s="225">
        <v>1827236</v>
      </c>
      <c r="HF57" s="225">
        <v>238240</v>
      </c>
      <c r="HG57" s="225">
        <v>4769</v>
      </c>
      <c r="HH57" s="225">
        <v>5119</v>
      </c>
      <c r="HI57" s="225">
        <v>201690</v>
      </c>
      <c r="HJ57" s="225">
        <v>163553</v>
      </c>
      <c r="HK57" s="220">
        <v>2512</v>
      </c>
      <c r="HL57" s="220">
        <v>3925</v>
      </c>
      <c r="HM57" s="220" t="s">
        <v>608</v>
      </c>
      <c r="HN57" s="220">
        <v>194</v>
      </c>
      <c r="HO57" s="220" t="s">
        <v>608</v>
      </c>
      <c r="HP57" s="220">
        <v>22</v>
      </c>
      <c r="HQ57" s="220" t="s">
        <v>608</v>
      </c>
      <c r="HR57" s="220">
        <v>175449</v>
      </c>
      <c r="HS57" s="220">
        <v>167832</v>
      </c>
      <c r="HT57" s="220">
        <v>0</v>
      </c>
      <c r="HU57" s="225" t="s">
        <v>608</v>
      </c>
      <c r="HV57" s="230">
        <v>44.54</v>
      </c>
      <c r="HW57" s="220">
        <v>276087</v>
      </c>
      <c r="HX57" s="247">
        <v>-4.2300000000000004</v>
      </c>
      <c r="HY57" s="230" t="s">
        <v>608</v>
      </c>
      <c r="HZ57" s="230" t="s">
        <v>608</v>
      </c>
      <c r="IA57" s="225">
        <v>1050</v>
      </c>
      <c r="IB57" s="225">
        <v>872</v>
      </c>
      <c r="IC57" s="225">
        <v>50000</v>
      </c>
      <c r="ID57" s="227">
        <v>70.900000000000006</v>
      </c>
      <c r="IE57" s="227">
        <v>49.7</v>
      </c>
      <c r="IF57" s="227">
        <v>29.8</v>
      </c>
      <c r="IG57" s="227">
        <v>48.2</v>
      </c>
      <c r="IH57" s="227">
        <v>17.7</v>
      </c>
      <c r="II57" s="144" t="s">
        <v>1081</v>
      </c>
      <c r="IJ57" s="144" t="s">
        <v>1081</v>
      </c>
      <c r="IK57" s="225">
        <v>76.599999999999994</v>
      </c>
      <c r="IL57" s="154">
        <v>0.56200000000000006</v>
      </c>
      <c r="IM57" s="153">
        <v>93.7</v>
      </c>
      <c r="IN57" s="285">
        <v>14.7</v>
      </c>
      <c r="IO57" s="153">
        <v>0.9</v>
      </c>
      <c r="IP57" s="143">
        <v>196407121</v>
      </c>
      <c r="IQ57" s="286">
        <v>37.6</v>
      </c>
      <c r="IR57" s="286">
        <v>63.3</v>
      </c>
      <c r="IS57" s="245" t="s">
        <v>608</v>
      </c>
      <c r="IT57" s="245" t="s">
        <v>608</v>
      </c>
      <c r="IU57" s="286">
        <v>174.9</v>
      </c>
      <c r="IV57" s="144" t="s">
        <v>1081</v>
      </c>
      <c r="IW57" s="143">
        <v>2758</v>
      </c>
      <c r="IX57" s="144" t="s">
        <v>1081</v>
      </c>
      <c r="IY57" s="286">
        <v>27.5</v>
      </c>
      <c r="IZ57" s="276">
        <v>61073</v>
      </c>
      <c r="JA57" s="276">
        <v>982</v>
      </c>
      <c r="JB57" s="276">
        <v>1132</v>
      </c>
      <c r="JC57" s="276">
        <v>4732</v>
      </c>
      <c r="JD57" s="276">
        <v>6674</v>
      </c>
      <c r="JE57" s="276">
        <v>7627</v>
      </c>
      <c r="JF57" s="276">
        <v>9084</v>
      </c>
      <c r="JG57" s="276">
        <v>7986</v>
      </c>
      <c r="JH57" s="276">
        <v>8077</v>
      </c>
      <c r="JI57" s="276">
        <v>7692</v>
      </c>
      <c r="JJ57" s="276">
        <v>7685</v>
      </c>
      <c r="JK57" s="276">
        <v>6955</v>
      </c>
      <c r="JL57" s="276">
        <v>3422</v>
      </c>
      <c r="JM57" s="276">
        <v>1705</v>
      </c>
      <c r="JN57" s="276">
        <v>986</v>
      </c>
      <c r="JO57" s="276">
        <v>520</v>
      </c>
      <c r="JP57" s="276">
        <v>242</v>
      </c>
      <c r="JQ57" s="276">
        <v>7577</v>
      </c>
      <c r="JR57" s="276">
        <v>6755</v>
      </c>
      <c r="JS57" s="276">
        <v>8049</v>
      </c>
      <c r="JT57" s="276">
        <v>9685</v>
      </c>
      <c r="JU57" s="276">
        <v>11569</v>
      </c>
      <c r="JV57" s="276">
        <v>9981</v>
      </c>
      <c r="JW57" s="276">
        <v>9924</v>
      </c>
      <c r="JX57" s="276">
        <v>9806</v>
      </c>
      <c r="JY57" s="276">
        <v>11055</v>
      </c>
      <c r="JZ57" s="276">
        <v>13182</v>
      </c>
      <c r="KA57" s="276">
        <v>10218</v>
      </c>
      <c r="KB57" s="276">
        <v>8277</v>
      </c>
      <c r="KC57" s="276">
        <v>8320</v>
      </c>
      <c r="KD57" s="276">
        <v>7210</v>
      </c>
      <c r="KE57" s="276">
        <v>8205</v>
      </c>
    </row>
    <row r="58" spans="1:291" ht="12">
      <c r="A58" s="3">
        <v>402036</v>
      </c>
      <c r="B58" s="2" t="s">
        <v>946</v>
      </c>
      <c r="C58" s="147">
        <v>229.96</v>
      </c>
      <c r="D58" s="144">
        <v>305549</v>
      </c>
      <c r="E58" s="146">
        <v>14.236996357376395</v>
      </c>
      <c r="F58" s="146">
        <v>61.159748518240939</v>
      </c>
      <c r="G58" s="146">
        <v>24.60325512438267</v>
      </c>
      <c r="H58" s="223">
        <v>17629</v>
      </c>
      <c r="I58" s="223">
        <v>34454</v>
      </c>
      <c r="J58" s="223">
        <v>52754</v>
      </c>
      <c r="K58" s="224">
        <v>36573</v>
      </c>
      <c r="L58" s="220">
        <v>128613</v>
      </c>
      <c r="M58" s="220">
        <v>2890</v>
      </c>
      <c r="N58" s="220">
        <v>12048</v>
      </c>
      <c r="O58" s="220">
        <v>11313</v>
      </c>
      <c r="P58" s="223">
        <v>302077</v>
      </c>
      <c r="Q58" s="220">
        <v>302402</v>
      </c>
      <c r="R58" s="220">
        <v>304186</v>
      </c>
      <c r="S58" s="224">
        <v>434970</v>
      </c>
      <c r="T58" s="224">
        <v>1562605</v>
      </c>
      <c r="U58" s="224">
        <v>509300</v>
      </c>
      <c r="V58" s="152">
        <v>781996</v>
      </c>
      <c r="W58" s="225">
        <v>63</v>
      </c>
      <c r="X58" s="225">
        <v>45</v>
      </c>
      <c r="Y58" s="225">
        <v>0</v>
      </c>
      <c r="Z58" s="277" t="s">
        <v>608</v>
      </c>
      <c r="AA58" s="226">
        <v>1785.1</v>
      </c>
      <c r="AB58" s="225">
        <v>1802.3</v>
      </c>
      <c r="AC58" s="276">
        <v>5476</v>
      </c>
      <c r="AD58" s="224">
        <v>421386</v>
      </c>
      <c r="AE58" s="224" t="s">
        <v>608</v>
      </c>
      <c r="AF58" s="143">
        <v>15</v>
      </c>
      <c r="AG58" s="143" t="s">
        <v>534</v>
      </c>
      <c r="AH58" s="143">
        <v>46</v>
      </c>
      <c r="AI58" s="143">
        <v>16319</v>
      </c>
      <c r="AJ58" s="224">
        <v>1009</v>
      </c>
      <c r="AK58" s="224">
        <v>41</v>
      </c>
      <c r="AL58" s="143">
        <v>17</v>
      </c>
      <c r="AM58" s="152">
        <v>8106</v>
      </c>
      <c r="AN58" s="224">
        <v>530</v>
      </c>
      <c r="AO58" s="224">
        <v>8</v>
      </c>
      <c r="AP58" s="224">
        <v>236</v>
      </c>
      <c r="AQ58" s="224">
        <v>17</v>
      </c>
      <c r="AR58" s="224">
        <v>111</v>
      </c>
      <c r="AS58" s="227">
        <v>100</v>
      </c>
      <c r="AT58" s="227">
        <v>103.7</v>
      </c>
      <c r="AU58" s="227">
        <v>80</v>
      </c>
      <c r="AV58" s="225">
        <v>42</v>
      </c>
      <c r="AW58" s="228">
        <v>42</v>
      </c>
      <c r="AX58" s="228">
        <v>12</v>
      </c>
      <c r="AY58" s="225">
        <v>2</v>
      </c>
      <c r="AZ58" s="225">
        <v>2</v>
      </c>
      <c r="BA58" s="228">
        <v>3</v>
      </c>
      <c r="BB58" s="228">
        <v>3</v>
      </c>
      <c r="BC58" s="143">
        <v>14</v>
      </c>
      <c r="BD58" s="143">
        <v>24153</v>
      </c>
      <c r="BE58" s="143" t="s">
        <v>608</v>
      </c>
      <c r="BF58" s="143" t="s">
        <v>608</v>
      </c>
      <c r="BG58" s="243">
        <v>2</v>
      </c>
      <c r="BH58" s="243">
        <v>39201</v>
      </c>
      <c r="BI58" s="243">
        <v>1</v>
      </c>
      <c r="BJ58" s="143">
        <v>331</v>
      </c>
      <c r="BK58" s="229">
        <v>36.1</v>
      </c>
      <c r="BL58" s="225">
        <v>1</v>
      </c>
      <c r="BM58" s="225">
        <v>3</v>
      </c>
      <c r="BN58" s="225">
        <v>232</v>
      </c>
      <c r="BO58" s="225">
        <v>8324</v>
      </c>
      <c r="BP58" s="144" t="s">
        <v>1081</v>
      </c>
      <c r="BQ58" s="230">
        <v>0.82</v>
      </c>
      <c r="BR58" s="229">
        <v>36.5</v>
      </c>
      <c r="BS58" s="230">
        <v>6.77</v>
      </c>
      <c r="BT58" s="227">
        <v>60.94</v>
      </c>
      <c r="BU58" s="152">
        <v>34</v>
      </c>
      <c r="BV58" s="152">
        <v>7550</v>
      </c>
      <c r="BW58" s="152">
        <v>312</v>
      </c>
      <c r="BX58" s="143">
        <v>1763</v>
      </c>
      <c r="BY58" s="225">
        <v>2998</v>
      </c>
      <c r="BZ58" s="225">
        <v>876</v>
      </c>
      <c r="CA58" s="225">
        <v>238</v>
      </c>
      <c r="CB58" s="225">
        <v>326</v>
      </c>
      <c r="CC58" s="230">
        <v>1.66</v>
      </c>
      <c r="CD58" s="230" t="s">
        <v>608</v>
      </c>
      <c r="CE58" s="225">
        <v>2</v>
      </c>
      <c r="CF58" s="225">
        <v>54</v>
      </c>
      <c r="CG58" s="143">
        <v>2</v>
      </c>
      <c r="CH58" s="143">
        <v>1</v>
      </c>
      <c r="CI58" s="143">
        <v>125</v>
      </c>
      <c r="CJ58" s="143">
        <v>21</v>
      </c>
      <c r="CK58" s="143">
        <v>865</v>
      </c>
      <c r="CL58" s="143">
        <v>8</v>
      </c>
      <c r="CM58" s="143">
        <v>700</v>
      </c>
      <c r="CN58" s="225">
        <v>47</v>
      </c>
      <c r="CO58" s="225">
        <v>810</v>
      </c>
      <c r="CP58" s="225">
        <v>13</v>
      </c>
      <c r="CQ58" s="225">
        <v>90</v>
      </c>
      <c r="CR58" s="225">
        <v>40</v>
      </c>
      <c r="CS58" s="225">
        <v>936</v>
      </c>
      <c r="CT58" s="225">
        <v>9068</v>
      </c>
      <c r="CU58" s="225">
        <v>1891</v>
      </c>
      <c r="CV58" s="225">
        <v>1664</v>
      </c>
      <c r="CW58" s="225">
        <v>885497.36899999995</v>
      </c>
      <c r="CX58" s="225">
        <v>404161.20500000002</v>
      </c>
      <c r="CY58" s="225">
        <v>454736.125</v>
      </c>
      <c r="CZ58" s="276">
        <v>75029</v>
      </c>
      <c r="DA58" s="276">
        <v>7</v>
      </c>
      <c r="DB58" s="225">
        <v>14719</v>
      </c>
      <c r="DC58" s="225">
        <v>1481</v>
      </c>
      <c r="DD58" s="225">
        <v>1346</v>
      </c>
      <c r="DE58" s="225">
        <v>121</v>
      </c>
      <c r="DF58" s="225">
        <v>1269</v>
      </c>
      <c r="DG58" s="225">
        <v>24311</v>
      </c>
      <c r="DH58" s="225">
        <v>12964</v>
      </c>
      <c r="DI58" s="225">
        <v>2012</v>
      </c>
      <c r="DJ58" s="225">
        <v>2478</v>
      </c>
      <c r="DK58" s="225">
        <v>224</v>
      </c>
      <c r="DL58" s="225">
        <v>368</v>
      </c>
      <c r="DM58" s="225">
        <v>4</v>
      </c>
      <c r="DN58" s="225">
        <v>1611</v>
      </c>
      <c r="DO58" s="225">
        <v>5</v>
      </c>
      <c r="DP58" s="225">
        <v>13392</v>
      </c>
      <c r="DQ58" s="143">
        <v>84</v>
      </c>
      <c r="DR58" s="152">
        <v>10105</v>
      </c>
      <c r="DS58" s="152">
        <v>10134</v>
      </c>
      <c r="DT58" s="225">
        <v>33</v>
      </c>
      <c r="DU58" s="225">
        <v>1239</v>
      </c>
      <c r="DV58" s="225">
        <v>82</v>
      </c>
      <c r="DW58" s="225">
        <v>70</v>
      </c>
      <c r="DX58" s="231">
        <v>35</v>
      </c>
      <c r="DY58" s="225">
        <v>58</v>
      </c>
      <c r="DZ58" s="225">
        <v>191</v>
      </c>
      <c r="EA58" s="225">
        <v>853</v>
      </c>
      <c r="EB58" s="226">
        <v>281</v>
      </c>
      <c r="EC58" s="226">
        <v>91</v>
      </c>
      <c r="ED58" s="226">
        <v>4206</v>
      </c>
      <c r="EE58" s="226">
        <v>2974</v>
      </c>
      <c r="EF58" s="229">
        <v>94</v>
      </c>
      <c r="EG58" s="229">
        <v>92.8</v>
      </c>
      <c r="EH58" s="226">
        <v>148</v>
      </c>
      <c r="EI58" s="268">
        <v>21.5</v>
      </c>
      <c r="EJ58" s="226">
        <v>78977</v>
      </c>
      <c r="EK58" s="229">
        <v>34.799999999999997</v>
      </c>
      <c r="EL58" s="226">
        <v>360634</v>
      </c>
      <c r="EM58" s="230">
        <v>1.76</v>
      </c>
      <c r="EN58" s="225">
        <v>307</v>
      </c>
      <c r="EO58" s="225">
        <v>13</v>
      </c>
      <c r="EP58" s="279">
        <v>3228</v>
      </c>
      <c r="EQ58" s="278">
        <v>159</v>
      </c>
      <c r="ER58" s="278">
        <v>1307</v>
      </c>
      <c r="ES58" s="268">
        <v>100</v>
      </c>
      <c r="ET58" s="220">
        <v>101782</v>
      </c>
      <c r="EU58" s="225">
        <v>11820</v>
      </c>
      <c r="EV58" s="225">
        <v>984</v>
      </c>
      <c r="EW58" s="225">
        <v>87002</v>
      </c>
      <c r="EX58" s="225">
        <v>76585</v>
      </c>
      <c r="EY58" s="225">
        <v>8279</v>
      </c>
      <c r="EZ58" s="225">
        <v>2138</v>
      </c>
      <c r="FA58" s="225">
        <v>2960</v>
      </c>
      <c r="FB58" s="227">
        <v>22.5</v>
      </c>
      <c r="FC58" s="225">
        <v>381</v>
      </c>
      <c r="FD58" s="227">
        <v>6.77</v>
      </c>
      <c r="FE58" s="225">
        <v>8295</v>
      </c>
      <c r="FF58" s="225">
        <v>51</v>
      </c>
      <c r="FG58" s="225">
        <v>123</v>
      </c>
      <c r="FH58" s="225">
        <v>458</v>
      </c>
      <c r="FI58" s="233">
        <v>13</v>
      </c>
      <c r="FJ58" s="233">
        <v>422</v>
      </c>
      <c r="FK58" s="230">
        <v>55.53</v>
      </c>
      <c r="FL58" s="153">
        <v>94.1</v>
      </c>
      <c r="FM58" s="153">
        <v>86.6</v>
      </c>
      <c r="FN58" s="227">
        <v>76.400000000000006</v>
      </c>
      <c r="FO58" s="231">
        <v>22</v>
      </c>
      <c r="FP58" s="225">
        <v>84</v>
      </c>
      <c r="FQ58" s="225">
        <v>11</v>
      </c>
      <c r="FR58" s="225">
        <v>70</v>
      </c>
      <c r="FS58" s="225">
        <v>2910</v>
      </c>
      <c r="FT58" s="225">
        <v>7</v>
      </c>
      <c r="FU58" s="225">
        <v>3393</v>
      </c>
      <c r="FV58" s="225">
        <v>3582</v>
      </c>
      <c r="FW58" s="225">
        <v>5</v>
      </c>
      <c r="FX58" s="225">
        <v>5180422</v>
      </c>
      <c r="FY58" s="225">
        <v>2748</v>
      </c>
      <c r="FZ58" s="225">
        <v>8556123</v>
      </c>
      <c r="GA58" s="225">
        <v>5460298</v>
      </c>
      <c r="GB58" s="225">
        <v>13985</v>
      </c>
      <c r="GC58" s="225">
        <v>84</v>
      </c>
      <c r="GD58" s="225">
        <v>2065</v>
      </c>
      <c r="GE58" s="225">
        <v>11836</v>
      </c>
      <c r="GF58" s="225">
        <v>129001</v>
      </c>
      <c r="GG58" s="225">
        <v>1147</v>
      </c>
      <c r="GH58" s="225">
        <v>22061</v>
      </c>
      <c r="GI58" s="225">
        <v>105793</v>
      </c>
      <c r="GJ58" s="225">
        <v>782</v>
      </c>
      <c r="GK58" s="225">
        <v>6279</v>
      </c>
      <c r="GL58" s="143">
        <v>398650</v>
      </c>
      <c r="GM58" s="152">
        <v>2062</v>
      </c>
      <c r="GN58" s="225">
        <v>14660</v>
      </c>
      <c r="GO58" s="152">
        <v>286417</v>
      </c>
      <c r="GP58" s="225">
        <v>408</v>
      </c>
      <c r="GQ58" s="225">
        <v>11711</v>
      </c>
      <c r="GR58" s="224">
        <v>322933.24</v>
      </c>
      <c r="GS58" s="225">
        <v>403</v>
      </c>
      <c r="GT58" s="225">
        <v>8808</v>
      </c>
      <c r="GU58" s="225">
        <v>212056</v>
      </c>
      <c r="GV58" s="235">
        <v>90.15</v>
      </c>
      <c r="GW58" s="225">
        <v>5009.6499999999996</v>
      </c>
      <c r="GX58" s="225">
        <v>4856</v>
      </c>
      <c r="GY58" s="225">
        <v>3188</v>
      </c>
      <c r="GZ58" s="222">
        <v>821</v>
      </c>
      <c r="HA58" s="225">
        <v>179</v>
      </c>
      <c r="HB58" s="225">
        <v>2342497</v>
      </c>
      <c r="HC58" s="225">
        <v>12612050</v>
      </c>
      <c r="HD58" s="225">
        <v>1437379</v>
      </c>
      <c r="HE58" s="225">
        <v>2137647</v>
      </c>
      <c r="HF58" s="225">
        <v>177722</v>
      </c>
      <c r="HG58" s="225">
        <v>7673</v>
      </c>
      <c r="HH58" s="225">
        <v>8513</v>
      </c>
      <c r="HI58" s="225">
        <v>117200</v>
      </c>
      <c r="HJ58" s="225">
        <v>63410</v>
      </c>
      <c r="HK58" s="220">
        <v>15459</v>
      </c>
      <c r="HL58" s="220">
        <v>4819000</v>
      </c>
      <c r="HM58" s="220">
        <v>0</v>
      </c>
      <c r="HN58" s="220">
        <v>148</v>
      </c>
      <c r="HO58" s="220">
        <v>0</v>
      </c>
      <c r="HP58" s="220">
        <v>1</v>
      </c>
      <c r="HQ58" s="220">
        <v>0</v>
      </c>
      <c r="HR58" s="220">
        <v>70076</v>
      </c>
      <c r="HS58" s="220">
        <v>165464</v>
      </c>
      <c r="HT58" s="223">
        <v>584</v>
      </c>
      <c r="HU58" s="237">
        <v>1300</v>
      </c>
      <c r="HV58" s="230">
        <v>32.520000000000003</v>
      </c>
      <c r="HW58" s="220">
        <v>183547</v>
      </c>
      <c r="HX58" s="241">
        <v>-0.06</v>
      </c>
      <c r="HY58" s="230">
        <v>4.1100000000000003</v>
      </c>
      <c r="HZ58" s="230">
        <v>3.01</v>
      </c>
      <c r="IA58" s="225">
        <v>708.77</v>
      </c>
      <c r="IB58" s="225">
        <v>707.85</v>
      </c>
      <c r="IC58" s="225">
        <v>47000</v>
      </c>
      <c r="ID58" s="227">
        <v>71.8</v>
      </c>
      <c r="IE58" s="227">
        <v>60.5</v>
      </c>
      <c r="IF58" s="227">
        <v>30.5</v>
      </c>
      <c r="IG58" s="227">
        <v>57.9</v>
      </c>
      <c r="IH58" s="227">
        <v>21.8</v>
      </c>
      <c r="II58" s="144" t="s">
        <v>1081</v>
      </c>
      <c r="IJ58" s="144" t="s">
        <v>1081</v>
      </c>
      <c r="IK58" s="225">
        <v>74.8</v>
      </c>
      <c r="IL58" s="154">
        <v>0.63</v>
      </c>
      <c r="IM58" s="153">
        <v>94.6</v>
      </c>
      <c r="IN58" s="285">
        <v>3.4</v>
      </c>
      <c r="IO58" s="153">
        <v>1.6</v>
      </c>
      <c r="IP58" s="143">
        <v>131845040</v>
      </c>
      <c r="IQ58" s="286">
        <v>41.9</v>
      </c>
      <c r="IR58" s="286">
        <v>46.3</v>
      </c>
      <c r="IS58" s="245" t="s">
        <v>608</v>
      </c>
      <c r="IT58" s="245" t="s">
        <v>608</v>
      </c>
      <c r="IU58" s="286">
        <v>6.7</v>
      </c>
      <c r="IV58" s="144" t="s">
        <v>1081</v>
      </c>
      <c r="IW58" s="143">
        <v>1884</v>
      </c>
      <c r="IX58" s="144" t="s">
        <v>1081</v>
      </c>
      <c r="IY58" s="286">
        <v>43.9</v>
      </c>
      <c r="IZ58" s="276">
        <v>67030</v>
      </c>
      <c r="JA58" s="276">
        <v>804</v>
      </c>
      <c r="JB58" s="276">
        <v>1120</v>
      </c>
      <c r="JC58" s="276">
        <v>5441</v>
      </c>
      <c r="JD58" s="276">
        <v>6754</v>
      </c>
      <c r="JE58" s="276">
        <v>6959</v>
      </c>
      <c r="JF58" s="276">
        <v>7524</v>
      </c>
      <c r="JG58" s="276">
        <v>7179</v>
      </c>
      <c r="JH58" s="276">
        <v>7069</v>
      </c>
      <c r="JI58" s="276">
        <v>6976</v>
      </c>
      <c r="JJ58" s="276">
        <v>7051</v>
      </c>
      <c r="JK58" s="276">
        <v>5733</v>
      </c>
      <c r="JL58" s="276">
        <v>2688</v>
      </c>
      <c r="JM58" s="276">
        <v>1525</v>
      </c>
      <c r="JN58" s="276">
        <v>845</v>
      </c>
      <c r="JO58" s="276">
        <v>334</v>
      </c>
      <c r="JP58" s="276">
        <v>143</v>
      </c>
      <c r="JQ58" s="276">
        <v>7582</v>
      </c>
      <c r="JR58" s="276">
        <v>7763</v>
      </c>
      <c r="JS58" s="276">
        <v>8618</v>
      </c>
      <c r="JT58" s="276">
        <v>9642</v>
      </c>
      <c r="JU58" s="276">
        <v>10431</v>
      </c>
      <c r="JV58" s="276">
        <v>9500</v>
      </c>
      <c r="JW58" s="276">
        <v>9123</v>
      </c>
      <c r="JX58" s="276">
        <v>9303</v>
      </c>
      <c r="JY58" s="276">
        <v>10594</v>
      </c>
      <c r="JZ58" s="276">
        <v>11724</v>
      </c>
      <c r="KA58" s="276">
        <v>9191</v>
      </c>
      <c r="KB58" s="276">
        <v>8511</v>
      </c>
      <c r="KC58" s="276">
        <v>7763</v>
      </c>
      <c r="KD58" s="276">
        <v>5971</v>
      </c>
      <c r="KE58" s="276">
        <v>6456</v>
      </c>
    </row>
    <row r="59" spans="1:291" ht="12">
      <c r="A59" s="511">
        <v>422011</v>
      </c>
      <c r="B59" s="2" t="s">
        <v>947</v>
      </c>
      <c r="C59" s="147">
        <v>405.81</v>
      </c>
      <c r="D59" s="144">
        <v>434332</v>
      </c>
      <c r="E59" s="146">
        <v>12.1</v>
      </c>
      <c r="F59" s="146">
        <v>59.6</v>
      </c>
      <c r="G59" s="146">
        <v>28.3</v>
      </c>
      <c r="H59" s="220">
        <v>19886</v>
      </c>
      <c r="I59" s="220">
        <v>41121</v>
      </c>
      <c r="J59" s="220">
        <v>64973</v>
      </c>
      <c r="K59" s="225">
        <v>63180</v>
      </c>
      <c r="L59" s="220">
        <v>207566</v>
      </c>
      <c r="M59" s="220">
        <v>3324</v>
      </c>
      <c r="N59" s="220">
        <v>13971</v>
      </c>
      <c r="O59" s="220">
        <v>15015</v>
      </c>
      <c r="P59" s="223">
        <v>430953</v>
      </c>
      <c r="Q59" s="220">
        <v>443766</v>
      </c>
      <c r="R59" s="220">
        <v>457780</v>
      </c>
      <c r="S59" s="225">
        <v>778588</v>
      </c>
      <c r="T59" s="225">
        <v>2020752</v>
      </c>
      <c r="U59" s="225">
        <v>501373</v>
      </c>
      <c r="V59" s="225">
        <v>1160870</v>
      </c>
      <c r="W59" s="225">
        <v>71</v>
      </c>
      <c r="X59" s="225">
        <v>90</v>
      </c>
      <c r="Y59" s="225">
        <v>9</v>
      </c>
      <c r="Z59" s="225" t="s">
        <v>608</v>
      </c>
      <c r="AA59" s="147">
        <v>9555</v>
      </c>
      <c r="AB59" s="230">
        <v>1040</v>
      </c>
      <c r="AC59" s="225">
        <v>6460</v>
      </c>
      <c r="AD59" s="225">
        <v>213736</v>
      </c>
      <c r="AE59" s="225" t="s">
        <v>608</v>
      </c>
      <c r="AF59" s="225">
        <v>29</v>
      </c>
      <c r="AG59" s="225">
        <v>2764</v>
      </c>
      <c r="AH59" s="225">
        <v>73</v>
      </c>
      <c r="AI59" s="225">
        <v>20005</v>
      </c>
      <c r="AJ59" s="224">
        <v>1422</v>
      </c>
      <c r="AK59" s="224">
        <v>62</v>
      </c>
      <c r="AL59" s="225">
        <v>40</v>
      </c>
      <c r="AM59" s="225">
        <v>9823</v>
      </c>
      <c r="AN59" s="224">
        <v>914</v>
      </c>
      <c r="AO59" s="224" t="s">
        <v>831</v>
      </c>
      <c r="AP59" s="224">
        <v>328</v>
      </c>
      <c r="AQ59" s="225">
        <v>37</v>
      </c>
      <c r="AR59" s="225">
        <v>4</v>
      </c>
      <c r="AS59" s="227">
        <v>96.1</v>
      </c>
      <c r="AT59" s="227">
        <v>101.3</v>
      </c>
      <c r="AU59" s="227">
        <v>96.5</v>
      </c>
      <c r="AV59" s="225">
        <v>33</v>
      </c>
      <c r="AW59" s="225">
        <v>35</v>
      </c>
      <c r="AX59" s="225">
        <v>30</v>
      </c>
      <c r="AY59" s="225">
        <v>5</v>
      </c>
      <c r="AZ59" s="225">
        <v>4</v>
      </c>
      <c r="BA59" s="225">
        <v>0</v>
      </c>
      <c r="BB59" s="225">
        <v>0</v>
      </c>
      <c r="BC59" s="225">
        <v>9</v>
      </c>
      <c r="BD59" s="225">
        <v>22871</v>
      </c>
      <c r="BE59" s="225">
        <v>3</v>
      </c>
      <c r="BF59" s="225">
        <v>102477</v>
      </c>
      <c r="BG59" s="225">
        <v>1</v>
      </c>
      <c r="BH59" s="225">
        <v>22000</v>
      </c>
      <c r="BI59" s="225">
        <v>6</v>
      </c>
      <c r="BJ59" s="225">
        <v>5653</v>
      </c>
      <c r="BK59" s="227">
        <v>35</v>
      </c>
      <c r="BL59" s="225">
        <v>1</v>
      </c>
      <c r="BM59" s="225">
        <v>5</v>
      </c>
      <c r="BN59" s="225">
        <v>371</v>
      </c>
      <c r="BO59" s="225">
        <v>13490</v>
      </c>
      <c r="BP59" s="144" t="s">
        <v>1081</v>
      </c>
      <c r="BQ59" s="230">
        <v>0.82</v>
      </c>
      <c r="BR59" s="227">
        <v>30.8</v>
      </c>
      <c r="BS59" s="230">
        <v>6.63</v>
      </c>
      <c r="BT59" s="227">
        <v>56.61</v>
      </c>
      <c r="BU59" s="225">
        <v>49</v>
      </c>
      <c r="BV59" s="225">
        <v>10121</v>
      </c>
      <c r="BW59" s="225">
        <v>568</v>
      </c>
      <c r="BX59" s="225">
        <v>1984</v>
      </c>
      <c r="BY59" s="225">
        <v>4968</v>
      </c>
      <c r="BZ59" s="225">
        <v>1482</v>
      </c>
      <c r="CA59" s="225">
        <v>369</v>
      </c>
      <c r="CB59" s="225">
        <v>783</v>
      </c>
      <c r="CC59" s="241">
        <v>1.4</v>
      </c>
      <c r="CD59" s="225">
        <v>58995404</v>
      </c>
      <c r="CE59" s="225">
        <v>1</v>
      </c>
      <c r="CF59" s="225">
        <v>23</v>
      </c>
      <c r="CG59" s="225">
        <v>6</v>
      </c>
      <c r="CH59" s="225">
        <v>8</v>
      </c>
      <c r="CI59" s="225">
        <v>390</v>
      </c>
      <c r="CJ59" s="225">
        <v>46</v>
      </c>
      <c r="CK59" s="225">
        <v>2018</v>
      </c>
      <c r="CL59" s="225">
        <v>17</v>
      </c>
      <c r="CM59" s="225">
        <v>1333</v>
      </c>
      <c r="CN59" s="225">
        <v>67</v>
      </c>
      <c r="CO59" s="225">
        <v>975</v>
      </c>
      <c r="CP59" s="225">
        <v>30</v>
      </c>
      <c r="CQ59" s="225">
        <v>384</v>
      </c>
      <c r="CR59" s="225">
        <v>30</v>
      </c>
      <c r="CS59" s="225">
        <v>728</v>
      </c>
      <c r="CT59" s="225">
        <v>19689</v>
      </c>
      <c r="CU59" s="225">
        <v>2359</v>
      </c>
      <c r="CV59" s="225">
        <v>3251</v>
      </c>
      <c r="CW59" s="225">
        <v>1807504.5859999999</v>
      </c>
      <c r="CX59" s="225">
        <v>500052.19400000002</v>
      </c>
      <c r="CY59" s="225">
        <v>873581.12399999995</v>
      </c>
      <c r="CZ59" s="225">
        <v>123093</v>
      </c>
      <c r="DA59" s="225">
        <v>19</v>
      </c>
      <c r="DB59" s="225">
        <v>30010</v>
      </c>
      <c r="DC59" s="225">
        <v>2469</v>
      </c>
      <c r="DD59" s="225">
        <v>2102</v>
      </c>
      <c r="DE59" s="225">
        <v>141</v>
      </c>
      <c r="DF59" s="225">
        <v>1193</v>
      </c>
      <c r="DG59" s="225">
        <v>19621</v>
      </c>
      <c r="DH59" s="225">
        <v>23307</v>
      </c>
      <c r="DI59" s="225">
        <v>3860</v>
      </c>
      <c r="DJ59" s="225">
        <v>3845</v>
      </c>
      <c r="DK59" s="225">
        <v>446</v>
      </c>
      <c r="DL59" s="225">
        <v>621</v>
      </c>
      <c r="DM59" s="225">
        <v>5</v>
      </c>
      <c r="DN59" s="225">
        <v>2349</v>
      </c>
      <c r="DO59" s="225">
        <v>51</v>
      </c>
      <c r="DP59" s="225">
        <v>18684</v>
      </c>
      <c r="DQ59" s="225">
        <v>119</v>
      </c>
      <c r="DR59" s="225">
        <v>11145</v>
      </c>
      <c r="DS59" s="225">
        <v>10460</v>
      </c>
      <c r="DT59" s="225">
        <v>36</v>
      </c>
      <c r="DU59" s="225">
        <v>1281</v>
      </c>
      <c r="DV59" s="225">
        <v>103</v>
      </c>
      <c r="DW59" s="225">
        <v>90</v>
      </c>
      <c r="DX59" s="227">
        <v>30.4</v>
      </c>
      <c r="DY59" s="225">
        <v>19</v>
      </c>
      <c r="DZ59" s="225">
        <v>27</v>
      </c>
      <c r="EA59" s="225">
        <v>879</v>
      </c>
      <c r="EB59" s="225">
        <v>399</v>
      </c>
      <c r="EC59" s="225">
        <v>70</v>
      </c>
      <c r="ED59" s="225">
        <v>2748</v>
      </c>
      <c r="EE59" s="225">
        <v>3360</v>
      </c>
      <c r="EF59" s="227">
        <v>95.6</v>
      </c>
      <c r="EG59" s="227">
        <v>93.9</v>
      </c>
      <c r="EH59" s="225">
        <v>77</v>
      </c>
      <c r="EI59" s="227">
        <v>31.59</v>
      </c>
      <c r="EJ59" s="225">
        <v>115034</v>
      </c>
      <c r="EK59" s="227">
        <v>32.299999999999997</v>
      </c>
      <c r="EL59" s="225">
        <v>440763</v>
      </c>
      <c r="EM59" s="230">
        <v>2.1800000000000002</v>
      </c>
      <c r="EN59" s="225">
        <v>349</v>
      </c>
      <c r="EO59" s="225">
        <v>8</v>
      </c>
      <c r="EP59" s="243">
        <v>1954</v>
      </c>
      <c r="EQ59" s="225">
        <v>69</v>
      </c>
      <c r="ER59" s="220">
        <v>1826</v>
      </c>
      <c r="ES59" s="227">
        <v>100</v>
      </c>
      <c r="ET59" s="225">
        <v>159723</v>
      </c>
      <c r="EU59" s="225">
        <v>8328</v>
      </c>
      <c r="EV59" s="225">
        <v>0</v>
      </c>
      <c r="EW59" s="225">
        <v>144131</v>
      </c>
      <c r="EX59" s="225">
        <v>113384</v>
      </c>
      <c r="EY59" s="225">
        <v>19038</v>
      </c>
      <c r="EZ59" s="225">
        <v>11709</v>
      </c>
      <c r="FA59" s="225">
        <v>7264</v>
      </c>
      <c r="FB59" s="227">
        <v>15.9</v>
      </c>
      <c r="FC59" s="225">
        <v>503</v>
      </c>
      <c r="FD59" s="227">
        <v>9.8000000000000007</v>
      </c>
      <c r="FE59" s="225">
        <v>17076</v>
      </c>
      <c r="FF59" s="225">
        <v>198</v>
      </c>
      <c r="FG59" s="225">
        <v>317</v>
      </c>
      <c r="FH59" s="225">
        <v>1505</v>
      </c>
      <c r="FI59" s="245">
        <v>17</v>
      </c>
      <c r="FJ59" s="245">
        <v>695</v>
      </c>
      <c r="FK59" s="230">
        <v>58.62</v>
      </c>
      <c r="FL59" s="227">
        <v>97.8</v>
      </c>
      <c r="FM59" s="227">
        <v>89.5</v>
      </c>
      <c r="FN59" s="227">
        <v>93.2</v>
      </c>
      <c r="FO59" s="227">
        <v>71.599999999999994</v>
      </c>
      <c r="FP59" s="225">
        <v>110</v>
      </c>
      <c r="FQ59" s="225">
        <v>22</v>
      </c>
      <c r="FR59" s="225">
        <v>60</v>
      </c>
      <c r="FS59" s="225">
        <v>2300</v>
      </c>
      <c r="FT59" s="225">
        <v>10</v>
      </c>
      <c r="FU59" s="225">
        <v>1874</v>
      </c>
      <c r="FV59" s="225">
        <v>3740</v>
      </c>
      <c r="FW59" s="225">
        <v>5</v>
      </c>
      <c r="FX59" s="225">
        <v>7707824</v>
      </c>
      <c r="FY59" s="225">
        <v>6992</v>
      </c>
      <c r="FZ59" s="225">
        <v>15034993</v>
      </c>
      <c r="GA59" s="225" t="s">
        <v>608</v>
      </c>
      <c r="GB59" s="225">
        <v>19504</v>
      </c>
      <c r="GC59" s="225">
        <v>53</v>
      </c>
      <c r="GD59" s="225">
        <v>2300</v>
      </c>
      <c r="GE59" s="225">
        <v>17151</v>
      </c>
      <c r="GF59" s="225">
        <v>207637</v>
      </c>
      <c r="GG59" s="225">
        <v>726</v>
      </c>
      <c r="GH59" s="225">
        <v>35183</v>
      </c>
      <c r="GI59" s="225">
        <v>171728</v>
      </c>
      <c r="GJ59" s="225">
        <v>916</v>
      </c>
      <c r="GK59" s="225">
        <v>8469</v>
      </c>
      <c r="GL59" s="225">
        <v>721493</v>
      </c>
      <c r="GM59" s="225">
        <v>3132</v>
      </c>
      <c r="GN59" s="225">
        <v>20966</v>
      </c>
      <c r="GO59" s="225">
        <v>379661</v>
      </c>
      <c r="GP59" s="225">
        <v>325</v>
      </c>
      <c r="GQ59" s="225">
        <v>12853</v>
      </c>
      <c r="GR59" s="224">
        <v>399037.63</v>
      </c>
      <c r="GS59" s="225">
        <v>319</v>
      </c>
      <c r="GT59" s="225">
        <v>6723</v>
      </c>
      <c r="GU59" s="225" t="s">
        <v>608</v>
      </c>
      <c r="GV59" s="242">
        <v>60.31</v>
      </c>
      <c r="GW59" s="225">
        <v>198.9</v>
      </c>
      <c r="GX59" s="225">
        <v>2947</v>
      </c>
      <c r="GY59" s="225">
        <v>1215</v>
      </c>
      <c r="GZ59" s="222">
        <v>213</v>
      </c>
      <c r="HA59" s="225">
        <v>121</v>
      </c>
      <c r="HB59" s="225">
        <v>1870852</v>
      </c>
      <c r="HC59" s="225">
        <v>12619380</v>
      </c>
      <c r="HD59" s="225">
        <v>1177716</v>
      </c>
      <c r="HE59" s="225">
        <v>1843662</v>
      </c>
      <c r="HF59" s="225">
        <v>233699.7</v>
      </c>
      <c r="HG59" s="225">
        <v>4710</v>
      </c>
      <c r="HH59" s="225">
        <v>5820</v>
      </c>
      <c r="HI59" s="225">
        <v>161719</v>
      </c>
      <c r="HJ59" s="225">
        <v>125626</v>
      </c>
      <c r="HK59" s="220">
        <v>11669</v>
      </c>
      <c r="HL59" s="220">
        <v>53836789</v>
      </c>
      <c r="HM59" s="220" t="s">
        <v>608</v>
      </c>
      <c r="HN59" s="223">
        <v>903</v>
      </c>
      <c r="HO59" s="220" t="s">
        <v>608</v>
      </c>
      <c r="HP59" s="220">
        <v>156</v>
      </c>
      <c r="HQ59" s="225" t="s">
        <v>608</v>
      </c>
      <c r="HR59" s="220">
        <v>0</v>
      </c>
      <c r="HS59" s="220">
        <v>170658</v>
      </c>
      <c r="HT59" s="220">
        <v>20700</v>
      </c>
      <c r="HU59" s="220">
        <v>0</v>
      </c>
      <c r="HV59" s="230">
        <v>45.28</v>
      </c>
      <c r="HW59" s="220">
        <v>327791</v>
      </c>
      <c r="HX59" s="247">
        <v>-6.64</v>
      </c>
      <c r="HY59" s="230">
        <v>3.06</v>
      </c>
      <c r="HZ59" s="230">
        <v>3.06</v>
      </c>
      <c r="IA59" s="225">
        <v>899.1</v>
      </c>
      <c r="IB59" s="225">
        <v>874.9</v>
      </c>
      <c r="IC59" s="225" t="s">
        <v>608</v>
      </c>
      <c r="ID59" s="227">
        <v>76.5</v>
      </c>
      <c r="IE59" s="227">
        <v>54.2</v>
      </c>
      <c r="IF59" s="227">
        <v>36.5</v>
      </c>
      <c r="IG59" s="227">
        <v>59.5</v>
      </c>
      <c r="IH59" s="227">
        <v>17.100000000000001</v>
      </c>
      <c r="II59" s="144" t="s">
        <v>1081</v>
      </c>
      <c r="IJ59" s="144" t="s">
        <v>1081</v>
      </c>
      <c r="IK59" s="225">
        <v>70.3</v>
      </c>
      <c r="IL59" s="154">
        <v>0.54</v>
      </c>
      <c r="IM59" s="153">
        <v>93.5</v>
      </c>
      <c r="IN59" s="285">
        <v>6.4</v>
      </c>
      <c r="IO59" s="153">
        <v>2.6</v>
      </c>
      <c r="IP59" s="143">
        <v>249631626</v>
      </c>
      <c r="IQ59" s="286">
        <v>35.5</v>
      </c>
      <c r="IR59" s="286">
        <v>56.8</v>
      </c>
      <c r="IS59" s="245" t="s">
        <v>608</v>
      </c>
      <c r="IT59" s="245" t="s">
        <v>608</v>
      </c>
      <c r="IU59" s="286">
        <v>81.2</v>
      </c>
      <c r="IV59" s="144" t="s">
        <v>1081</v>
      </c>
      <c r="IW59" s="143">
        <v>3111</v>
      </c>
      <c r="IX59" s="144" t="s">
        <v>1081</v>
      </c>
      <c r="IY59" s="286">
        <v>25.6</v>
      </c>
      <c r="IZ59" s="276">
        <v>89372</v>
      </c>
      <c r="JA59" s="276">
        <v>1180</v>
      </c>
      <c r="JB59" s="276">
        <v>1618</v>
      </c>
      <c r="JC59" s="276">
        <v>8136</v>
      </c>
      <c r="JD59" s="276">
        <v>9223</v>
      </c>
      <c r="JE59" s="276">
        <v>8997</v>
      </c>
      <c r="JF59" s="276">
        <v>10516</v>
      </c>
      <c r="JG59" s="276">
        <v>10298</v>
      </c>
      <c r="JH59" s="276">
        <v>11005</v>
      </c>
      <c r="JI59" s="276">
        <v>11011</v>
      </c>
      <c r="JJ59" s="276">
        <v>10927</v>
      </c>
      <c r="JK59" s="276">
        <v>8295</v>
      </c>
      <c r="JL59" s="276">
        <v>3509</v>
      </c>
      <c r="JM59" s="276">
        <v>1735</v>
      </c>
      <c r="JN59" s="276">
        <v>867</v>
      </c>
      <c r="JO59" s="276">
        <v>400</v>
      </c>
      <c r="JP59" s="276">
        <v>203</v>
      </c>
      <c r="JQ59" s="276">
        <v>10995</v>
      </c>
      <c r="JR59" s="276">
        <v>11691</v>
      </c>
      <c r="JS59" s="276">
        <v>11388</v>
      </c>
      <c r="JT59" s="276">
        <v>12379</v>
      </c>
      <c r="JU59" s="276">
        <v>14937</v>
      </c>
      <c r="JV59" s="276">
        <v>13984</v>
      </c>
      <c r="JW59" s="276">
        <v>14492</v>
      </c>
      <c r="JX59" s="276">
        <v>15338</v>
      </c>
      <c r="JY59" s="276">
        <v>18061</v>
      </c>
      <c r="JZ59" s="276">
        <v>18587</v>
      </c>
      <c r="KA59" s="276">
        <v>14602</v>
      </c>
      <c r="KB59" s="276">
        <v>14180</v>
      </c>
      <c r="KC59" s="276">
        <v>13755</v>
      </c>
      <c r="KD59" s="276">
        <v>11205</v>
      </c>
      <c r="KE59" s="276">
        <v>11994</v>
      </c>
    </row>
    <row r="60" spans="1:291" ht="12">
      <c r="A60" s="3">
        <v>422029</v>
      </c>
      <c r="B60" s="2" t="s">
        <v>948</v>
      </c>
      <c r="C60" s="147" t="s">
        <v>954</v>
      </c>
      <c r="D60" s="147" t="s">
        <v>954</v>
      </c>
      <c r="E60" s="147" t="s">
        <v>954</v>
      </c>
      <c r="F60" s="147" t="s">
        <v>954</v>
      </c>
      <c r="G60" s="147" t="s">
        <v>954</v>
      </c>
      <c r="H60" s="147" t="s">
        <v>954</v>
      </c>
      <c r="I60" s="147" t="s">
        <v>954</v>
      </c>
      <c r="J60" s="147" t="s">
        <v>954</v>
      </c>
      <c r="K60" s="147" t="s">
        <v>954</v>
      </c>
      <c r="L60" s="147" t="s">
        <v>954</v>
      </c>
      <c r="M60" s="147" t="s">
        <v>954</v>
      </c>
      <c r="N60" s="147" t="s">
        <v>954</v>
      </c>
      <c r="O60" s="147" t="s">
        <v>954</v>
      </c>
      <c r="P60" s="147" t="s">
        <v>954</v>
      </c>
      <c r="Q60" s="147" t="s">
        <v>954</v>
      </c>
      <c r="R60" s="147" t="s">
        <v>954</v>
      </c>
      <c r="S60" s="147" t="s">
        <v>954</v>
      </c>
      <c r="T60" s="147" t="s">
        <v>954</v>
      </c>
      <c r="U60" s="147" t="s">
        <v>954</v>
      </c>
      <c r="V60" s="147" t="s">
        <v>954</v>
      </c>
      <c r="W60" s="147" t="s">
        <v>954</v>
      </c>
      <c r="X60" s="147" t="s">
        <v>954</v>
      </c>
      <c r="Y60" s="147" t="s">
        <v>954</v>
      </c>
      <c r="Z60" s="147" t="s">
        <v>954</v>
      </c>
      <c r="AA60" s="147" t="s">
        <v>954</v>
      </c>
      <c r="AB60" s="147" t="s">
        <v>954</v>
      </c>
      <c r="AC60" s="147" t="s">
        <v>954</v>
      </c>
      <c r="AD60" s="147" t="s">
        <v>954</v>
      </c>
      <c r="AE60" s="147" t="s">
        <v>954</v>
      </c>
      <c r="AF60" s="147" t="s">
        <v>954</v>
      </c>
      <c r="AG60" s="147" t="s">
        <v>954</v>
      </c>
      <c r="AH60" s="147" t="s">
        <v>954</v>
      </c>
      <c r="AI60" s="147" t="s">
        <v>954</v>
      </c>
      <c r="AJ60" s="147" t="s">
        <v>954</v>
      </c>
      <c r="AK60" s="147" t="s">
        <v>954</v>
      </c>
      <c r="AL60" s="147" t="s">
        <v>954</v>
      </c>
      <c r="AM60" s="147" t="s">
        <v>954</v>
      </c>
      <c r="AN60" s="147" t="s">
        <v>954</v>
      </c>
      <c r="AO60" s="147" t="s">
        <v>954</v>
      </c>
      <c r="AP60" s="147" t="s">
        <v>954</v>
      </c>
      <c r="AQ60" s="147" t="s">
        <v>954</v>
      </c>
      <c r="AR60" s="147" t="s">
        <v>954</v>
      </c>
      <c r="AS60" s="147" t="s">
        <v>954</v>
      </c>
      <c r="AT60" s="147" t="s">
        <v>954</v>
      </c>
      <c r="AU60" s="147" t="s">
        <v>954</v>
      </c>
      <c r="AV60" s="147" t="s">
        <v>954</v>
      </c>
      <c r="AW60" s="147" t="s">
        <v>954</v>
      </c>
      <c r="AX60" s="147" t="s">
        <v>954</v>
      </c>
      <c r="AY60" s="147" t="s">
        <v>954</v>
      </c>
      <c r="AZ60" s="147" t="s">
        <v>954</v>
      </c>
      <c r="BA60" s="147" t="s">
        <v>954</v>
      </c>
      <c r="BB60" s="147" t="s">
        <v>954</v>
      </c>
      <c r="BC60" s="147" t="s">
        <v>954</v>
      </c>
      <c r="BD60" s="147" t="s">
        <v>954</v>
      </c>
      <c r="BE60" s="147" t="s">
        <v>954</v>
      </c>
      <c r="BF60" s="147" t="s">
        <v>954</v>
      </c>
      <c r="BG60" s="147" t="s">
        <v>954</v>
      </c>
      <c r="BH60" s="147" t="s">
        <v>954</v>
      </c>
      <c r="BI60" s="147" t="s">
        <v>954</v>
      </c>
      <c r="BJ60" s="147" t="s">
        <v>954</v>
      </c>
      <c r="BK60" s="147" t="s">
        <v>954</v>
      </c>
      <c r="BL60" s="147" t="s">
        <v>954</v>
      </c>
      <c r="BM60" s="147" t="s">
        <v>954</v>
      </c>
      <c r="BN60" s="147" t="s">
        <v>954</v>
      </c>
      <c r="BO60" s="147" t="s">
        <v>954</v>
      </c>
      <c r="BP60" s="144" t="s">
        <v>1081</v>
      </c>
      <c r="BQ60" s="147" t="s">
        <v>954</v>
      </c>
      <c r="BR60" s="147" t="s">
        <v>954</v>
      </c>
      <c r="BS60" s="147" t="s">
        <v>954</v>
      </c>
      <c r="BT60" s="147" t="s">
        <v>954</v>
      </c>
      <c r="BU60" s="147" t="s">
        <v>954</v>
      </c>
      <c r="BV60" s="147" t="s">
        <v>954</v>
      </c>
      <c r="BW60" s="147" t="s">
        <v>954</v>
      </c>
      <c r="BX60" s="147" t="s">
        <v>954</v>
      </c>
      <c r="BY60" s="147" t="s">
        <v>954</v>
      </c>
      <c r="BZ60" s="147" t="s">
        <v>954</v>
      </c>
      <c r="CA60" s="147" t="s">
        <v>954</v>
      </c>
      <c r="CB60" s="147" t="s">
        <v>954</v>
      </c>
      <c r="CC60" s="147" t="s">
        <v>954</v>
      </c>
      <c r="CD60" s="147" t="s">
        <v>954</v>
      </c>
      <c r="CE60" s="147" t="s">
        <v>954</v>
      </c>
      <c r="CF60" s="147" t="s">
        <v>954</v>
      </c>
      <c r="CG60" s="147" t="s">
        <v>954</v>
      </c>
      <c r="CH60" s="147" t="s">
        <v>954</v>
      </c>
      <c r="CI60" s="147" t="s">
        <v>954</v>
      </c>
      <c r="CJ60" s="147" t="s">
        <v>954</v>
      </c>
      <c r="CK60" s="147" t="s">
        <v>954</v>
      </c>
      <c r="CL60" s="147" t="s">
        <v>954</v>
      </c>
      <c r="CM60" s="147" t="s">
        <v>954</v>
      </c>
      <c r="CN60" s="147" t="s">
        <v>954</v>
      </c>
      <c r="CO60" s="147" t="s">
        <v>954</v>
      </c>
      <c r="CP60" s="147" t="s">
        <v>954</v>
      </c>
      <c r="CQ60" s="147" t="s">
        <v>954</v>
      </c>
      <c r="CR60" s="147" t="s">
        <v>954</v>
      </c>
      <c r="CS60" s="147" t="s">
        <v>954</v>
      </c>
      <c r="CT60" s="147" t="s">
        <v>954</v>
      </c>
      <c r="CU60" s="147" t="s">
        <v>954</v>
      </c>
      <c r="CV60" s="147" t="s">
        <v>954</v>
      </c>
      <c r="CW60" s="147" t="s">
        <v>954</v>
      </c>
      <c r="CX60" s="147" t="s">
        <v>954</v>
      </c>
      <c r="CY60" s="147" t="s">
        <v>954</v>
      </c>
      <c r="CZ60" s="147" t="s">
        <v>954</v>
      </c>
      <c r="DA60" s="147" t="s">
        <v>954</v>
      </c>
      <c r="DB60" s="147" t="s">
        <v>954</v>
      </c>
      <c r="DC60" s="147" t="s">
        <v>954</v>
      </c>
      <c r="DD60" s="147" t="s">
        <v>954</v>
      </c>
      <c r="DE60" s="147" t="s">
        <v>954</v>
      </c>
      <c r="DF60" s="147" t="s">
        <v>954</v>
      </c>
      <c r="DG60" s="147" t="s">
        <v>954</v>
      </c>
      <c r="DH60" s="147" t="s">
        <v>954</v>
      </c>
      <c r="DI60" s="147" t="s">
        <v>954</v>
      </c>
      <c r="DJ60" s="147" t="s">
        <v>954</v>
      </c>
      <c r="DK60" s="147" t="s">
        <v>954</v>
      </c>
      <c r="DL60" s="147" t="s">
        <v>954</v>
      </c>
      <c r="DM60" s="147" t="s">
        <v>954</v>
      </c>
      <c r="DN60" s="147" t="s">
        <v>954</v>
      </c>
      <c r="DO60" s="147" t="s">
        <v>954</v>
      </c>
      <c r="DP60" s="147" t="s">
        <v>954</v>
      </c>
      <c r="DQ60" s="147" t="s">
        <v>954</v>
      </c>
      <c r="DR60" s="147" t="s">
        <v>954</v>
      </c>
      <c r="DS60" s="147" t="s">
        <v>954</v>
      </c>
      <c r="DT60" s="147" t="s">
        <v>954</v>
      </c>
      <c r="DU60" s="147" t="s">
        <v>954</v>
      </c>
      <c r="DV60" s="147" t="s">
        <v>954</v>
      </c>
      <c r="DW60" s="147" t="s">
        <v>954</v>
      </c>
      <c r="DX60" s="147" t="s">
        <v>954</v>
      </c>
      <c r="DY60" s="147" t="s">
        <v>954</v>
      </c>
      <c r="DZ60" s="147" t="s">
        <v>954</v>
      </c>
      <c r="EA60" s="147" t="s">
        <v>954</v>
      </c>
      <c r="EB60" s="147" t="s">
        <v>954</v>
      </c>
      <c r="EC60" s="147" t="s">
        <v>954</v>
      </c>
      <c r="ED60" s="147" t="s">
        <v>954</v>
      </c>
      <c r="EE60" s="147" t="s">
        <v>954</v>
      </c>
      <c r="EF60" s="147" t="s">
        <v>954</v>
      </c>
      <c r="EG60" s="147" t="s">
        <v>954</v>
      </c>
      <c r="EH60" s="147" t="s">
        <v>954</v>
      </c>
      <c r="EI60" s="147" t="s">
        <v>954</v>
      </c>
      <c r="EJ60" s="147" t="s">
        <v>954</v>
      </c>
      <c r="EK60" s="147" t="s">
        <v>954</v>
      </c>
      <c r="EL60" s="147" t="s">
        <v>954</v>
      </c>
      <c r="EM60" s="147" t="s">
        <v>954</v>
      </c>
      <c r="EN60" s="147" t="s">
        <v>954</v>
      </c>
      <c r="EO60" s="147" t="s">
        <v>954</v>
      </c>
      <c r="EP60" s="147" t="s">
        <v>954</v>
      </c>
      <c r="EQ60" s="147" t="s">
        <v>954</v>
      </c>
      <c r="ER60" s="147" t="s">
        <v>954</v>
      </c>
      <c r="ES60" s="147" t="s">
        <v>954</v>
      </c>
      <c r="ET60" s="147" t="s">
        <v>954</v>
      </c>
      <c r="EU60" s="147" t="s">
        <v>954</v>
      </c>
      <c r="EV60" s="147" t="s">
        <v>954</v>
      </c>
      <c r="EW60" s="147" t="s">
        <v>954</v>
      </c>
      <c r="EX60" s="147" t="s">
        <v>954</v>
      </c>
      <c r="EY60" s="147" t="s">
        <v>954</v>
      </c>
      <c r="EZ60" s="147" t="s">
        <v>954</v>
      </c>
      <c r="FA60" s="147" t="s">
        <v>954</v>
      </c>
      <c r="FB60" s="147" t="s">
        <v>954</v>
      </c>
      <c r="FC60" s="147" t="s">
        <v>954</v>
      </c>
      <c r="FD60" s="147" t="s">
        <v>954</v>
      </c>
      <c r="FE60" s="147" t="s">
        <v>954</v>
      </c>
      <c r="FF60" s="147" t="s">
        <v>954</v>
      </c>
      <c r="FG60" s="147" t="s">
        <v>954</v>
      </c>
      <c r="FH60" s="147" t="s">
        <v>954</v>
      </c>
      <c r="FI60" s="147" t="s">
        <v>954</v>
      </c>
      <c r="FJ60" s="147" t="s">
        <v>954</v>
      </c>
      <c r="FK60" s="147" t="s">
        <v>954</v>
      </c>
      <c r="FL60" s="147" t="s">
        <v>954</v>
      </c>
      <c r="FM60" s="147" t="s">
        <v>954</v>
      </c>
      <c r="FN60" s="147" t="s">
        <v>954</v>
      </c>
      <c r="FO60" s="147" t="s">
        <v>954</v>
      </c>
      <c r="FP60" s="147" t="s">
        <v>954</v>
      </c>
      <c r="FQ60" s="147" t="s">
        <v>954</v>
      </c>
      <c r="FR60" s="147" t="s">
        <v>954</v>
      </c>
      <c r="FS60" s="147" t="s">
        <v>954</v>
      </c>
      <c r="FT60" s="147" t="s">
        <v>954</v>
      </c>
      <c r="FU60" s="147" t="s">
        <v>954</v>
      </c>
      <c r="FV60" s="147" t="s">
        <v>954</v>
      </c>
      <c r="FW60" s="147" t="s">
        <v>954</v>
      </c>
      <c r="FX60" s="147" t="s">
        <v>954</v>
      </c>
      <c r="FY60" s="147" t="s">
        <v>954</v>
      </c>
      <c r="FZ60" s="147" t="s">
        <v>954</v>
      </c>
      <c r="GA60" s="147" t="s">
        <v>954</v>
      </c>
      <c r="GB60" s="147" t="s">
        <v>954</v>
      </c>
      <c r="GC60" s="147" t="s">
        <v>954</v>
      </c>
      <c r="GD60" s="147" t="s">
        <v>954</v>
      </c>
      <c r="GE60" s="147" t="s">
        <v>954</v>
      </c>
      <c r="GF60" s="147" t="s">
        <v>954</v>
      </c>
      <c r="GG60" s="147" t="s">
        <v>954</v>
      </c>
      <c r="GH60" s="147" t="s">
        <v>954</v>
      </c>
      <c r="GI60" s="147" t="s">
        <v>954</v>
      </c>
      <c r="GJ60" s="147" t="s">
        <v>954</v>
      </c>
      <c r="GK60" s="147" t="s">
        <v>954</v>
      </c>
      <c r="GL60" s="147" t="s">
        <v>954</v>
      </c>
      <c r="GM60" s="147" t="s">
        <v>954</v>
      </c>
      <c r="GN60" s="147" t="s">
        <v>954</v>
      </c>
      <c r="GO60" s="147" t="s">
        <v>954</v>
      </c>
      <c r="GP60" s="147" t="s">
        <v>954</v>
      </c>
      <c r="GQ60" s="147" t="s">
        <v>954</v>
      </c>
      <c r="GR60" s="147" t="s">
        <v>954</v>
      </c>
      <c r="GS60" s="147" t="s">
        <v>954</v>
      </c>
      <c r="GT60" s="147" t="s">
        <v>954</v>
      </c>
      <c r="GU60" s="147" t="s">
        <v>954</v>
      </c>
      <c r="GV60" s="147" t="s">
        <v>954</v>
      </c>
      <c r="GW60" s="147" t="s">
        <v>954</v>
      </c>
      <c r="GX60" s="147" t="s">
        <v>954</v>
      </c>
      <c r="GY60" s="147" t="s">
        <v>954</v>
      </c>
      <c r="GZ60" s="147" t="s">
        <v>954</v>
      </c>
      <c r="HA60" s="147" t="s">
        <v>954</v>
      </c>
      <c r="HB60" s="147" t="s">
        <v>954</v>
      </c>
      <c r="HC60" s="147" t="s">
        <v>954</v>
      </c>
      <c r="HD60" s="147" t="s">
        <v>954</v>
      </c>
      <c r="HE60" s="147" t="s">
        <v>954</v>
      </c>
      <c r="HF60" s="147" t="s">
        <v>954</v>
      </c>
      <c r="HG60" s="147" t="s">
        <v>954</v>
      </c>
      <c r="HH60" s="147" t="s">
        <v>954</v>
      </c>
      <c r="HI60" s="147" t="s">
        <v>954</v>
      </c>
      <c r="HJ60" s="147" t="s">
        <v>954</v>
      </c>
      <c r="HK60" s="147" t="s">
        <v>954</v>
      </c>
      <c r="HL60" s="147" t="s">
        <v>954</v>
      </c>
      <c r="HM60" s="147" t="s">
        <v>954</v>
      </c>
      <c r="HN60" s="147" t="s">
        <v>954</v>
      </c>
      <c r="HO60" s="147" t="s">
        <v>954</v>
      </c>
      <c r="HP60" s="147" t="s">
        <v>954</v>
      </c>
      <c r="HQ60" s="147" t="s">
        <v>954</v>
      </c>
      <c r="HR60" s="147" t="s">
        <v>954</v>
      </c>
      <c r="HS60" s="147" t="s">
        <v>954</v>
      </c>
      <c r="HT60" s="147" t="s">
        <v>954</v>
      </c>
      <c r="HU60" s="147" t="s">
        <v>954</v>
      </c>
      <c r="HV60" s="147" t="s">
        <v>954</v>
      </c>
      <c r="HW60" s="147" t="s">
        <v>954</v>
      </c>
      <c r="HX60" s="147" t="s">
        <v>954</v>
      </c>
      <c r="HY60" s="147" t="s">
        <v>954</v>
      </c>
      <c r="HZ60" s="147" t="s">
        <v>954</v>
      </c>
      <c r="IA60" s="147" t="s">
        <v>954</v>
      </c>
      <c r="IB60" s="147" t="s">
        <v>954</v>
      </c>
      <c r="IC60" s="147" t="s">
        <v>954</v>
      </c>
      <c r="ID60" s="147" t="s">
        <v>954</v>
      </c>
      <c r="IE60" s="147" t="s">
        <v>954</v>
      </c>
      <c r="IF60" s="147" t="s">
        <v>954</v>
      </c>
      <c r="IG60" s="147" t="s">
        <v>954</v>
      </c>
      <c r="IH60" s="147" t="s">
        <v>954</v>
      </c>
      <c r="II60" s="144" t="s">
        <v>1081</v>
      </c>
      <c r="IJ60" s="144" t="s">
        <v>1081</v>
      </c>
      <c r="IK60" s="147" t="s">
        <v>954</v>
      </c>
      <c r="IL60" s="147" t="s">
        <v>954</v>
      </c>
      <c r="IM60" s="147" t="s">
        <v>954</v>
      </c>
      <c r="IN60" s="147" t="s">
        <v>954</v>
      </c>
      <c r="IO60" s="147" t="s">
        <v>954</v>
      </c>
      <c r="IP60" s="147" t="s">
        <v>954</v>
      </c>
      <c r="IQ60" s="147" t="s">
        <v>954</v>
      </c>
      <c r="IR60" s="147" t="s">
        <v>954</v>
      </c>
      <c r="IS60" s="147" t="s">
        <v>954</v>
      </c>
      <c r="IT60" s="147" t="s">
        <v>954</v>
      </c>
      <c r="IU60" s="147" t="s">
        <v>954</v>
      </c>
      <c r="IV60" s="144" t="s">
        <v>1081</v>
      </c>
      <c r="IW60" s="147" t="s">
        <v>954</v>
      </c>
      <c r="IX60" s="144" t="s">
        <v>1081</v>
      </c>
      <c r="IY60" s="147" t="s">
        <v>954</v>
      </c>
      <c r="IZ60" s="147" t="s">
        <v>954</v>
      </c>
      <c r="JA60" s="147" t="s">
        <v>954</v>
      </c>
      <c r="JB60" s="147" t="s">
        <v>954</v>
      </c>
      <c r="JC60" s="147" t="s">
        <v>954</v>
      </c>
      <c r="JD60" s="147" t="s">
        <v>954</v>
      </c>
      <c r="JE60" s="147" t="s">
        <v>954</v>
      </c>
      <c r="JF60" s="147" t="s">
        <v>954</v>
      </c>
      <c r="JG60" s="147" t="s">
        <v>954</v>
      </c>
      <c r="JH60" s="147" t="s">
        <v>954</v>
      </c>
      <c r="JI60" s="147" t="s">
        <v>954</v>
      </c>
      <c r="JJ60" s="147" t="s">
        <v>954</v>
      </c>
      <c r="JK60" s="147" t="s">
        <v>954</v>
      </c>
      <c r="JL60" s="147" t="s">
        <v>954</v>
      </c>
      <c r="JM60" s="147" t="s">
        <v>954</v>
      </c>
      <c r="JN60" s="147" t="s">
        <v>954</v>
      </c>
      <c r="JO60" s="147" t="s">
        <v>954</v>
      </c>
      <c r="JP60" s="147" t="s">
        <v>954</v>
      </c>
      <c r="JQ60" s="147" t="s">
        <v>954</v>
      </c>
      <c r="JR60" s="147" t="s">
        <v>954</v>
      </c>
      <c r="JS60" s="147" t="s">
        <v>954</v>
      </c>
      <c r="JT60" s="147" t="s">
        <v>954</v>
      </c>
      <c r="JU60" s="147" t="s">
        <v>954</v>
      </c>
      <c r="JV60" s="147" t="s">
        <v>954</v>
      </c>
      <c r="JW60" s="147" t="s">
        <v>954</v>
      </c>
      <c r="JX60" s="147" t="s">
        <v>954</v>
      </c>
      <c r="JY60" s="147" t="s">
        <v>954</v>
      </c>
      <c r="JZ60" s="147" t="s">
        <v>954</v>
      </c>
      <c r="KA60" s="147" t="s">
        <v>954</v>
      </c>
      <c r="KB60" s="147" t="s">
        <v>954</v>
      </c>
      <c r="KC60" s="147" t="s">
        <v>954</v>
      </c>
      <c r="KD60" s="147" t="s">
        <v>954</v>
      </c>
      <c r="KE60" s="147" t="s">
        <v>954</v>
      </c>
    </row>
    <row r="61" spans="1:291" ht="12">
      <c r="A61" s="3">
        <v>442011</v>
      </c>
      <c r="B61" s="2" t="s">
        <v>949</v>
      </c>
      <c r="C61" s="147">
        <v>502.39</v>
      </c>
      <c r="D61" s="144">
        <v>477853</v>
      </c>
      <c r="E61" s="146">
        <v>14.2</v>
      </c>
      <c r="F61" s="146">
        <v>61.9</v>
      </c>
      <c r="G61" s="146">
        <v>23.9</v>
      </c>
      <c r="H61" s="220">
        <v>26840</v>
      </c>
      <c r="I61" s="220">
        <v>54023</v>
      </c>
      <c r="J61" s="220">
        <v>82441</v>
      </c>
      <c r="K61" s="225">
        <v>52555</v>
      </c>
      <c r="L61" s="220">
        <v>212396</v>
      </c>
      <c r="M61" s="220">
        <v>2652</v>
      </c>
      <c r="N61" s="220">
        <v>14910</v>
      </c>
      <c r="O61" s="220">
        <v>15127</v>
      </c>
      <c r="P61" s="280">
        <v>476615</v>
      </c>
      <c r="Q61" s="220">
        <v>474094</v>
      </c>
      <c r="R61" s="220">
        <v>484375</v>
      </c>
      <c r="S61" s="225">
        <v>1040960</v>
      </c>
      <c r="T61" s="225">
        <v>1394167</v>
      </c>
      <c r="U61" s="225">
        <v>348238</v>
      </c>
      <c r="V61" s="225">
        <v>707954</v>
      </c>
      <c r="W61" s="225">
        <v>0</v>
      </c>
      <c r="X61" s="281">
        <v>55</v>
      </c>
      <c r="Y61" s="225">
        <v>60</v>
      </c>
      <c r="Z61" s="225">
        <v>176201</v>
      </c>
      <c r="AA61" s="147">
        <v>1134.54</v>
      </c>
      <c r="AB61" s="230">
        <v>441.18</v>
      </c>
      <c r="AC61" s="225">
        <v>2263</v>
      </c>
      <c r="AD61" s="281">
        <v>1252415</v>
      </c>
      <c r="AE61" s="281">
        <v>1966</v>
      </c>
      <c r="AF61" s="225">
        <v>53</v>
      </c>
      <c r="AG61" s="225">
        <v>5118</v>
      </c>
      <c r="AH61" s="225">
        <v>61</v>
      </c>
      <c r="AI61" s="225">
        <v>26379</v>
      </c>
      <c r="AJ61" s="225">
        <v>1434</v>
      </c>
      <c r="AK61" s="225">
        <v>148</v>
      </c>
      <c r="AL61" s="225">
        <v>29</v>
      </c>
      <c r="AM61" s="225">
        <v>12639</v>
      </c>
      <c r="AN61" s="225">
        <v>842</v>
      </c>
      <c r="AO61" s="225" t="s">
        <v>608</v>
      </c>
      <c r="AP61" s="225">
        <v>471</v>
      </c>
      <c r="AQ61" s="225">
        <v>16</v>
      </c>
      <c r="AR61" s="225">
        <v>16</v>
      </c>
      <c r="AS61" s="227">
        <v>98.9</v>
      </c>
      <c r="AT61" s="227">
        <v>130.80000000000001</v>
      </c>
      <c r="AU61" s="227">
        <v>127.7</v>
      </c>
      <c r="AV61" s="225">
        <v>23</v>
      </c>
      <c r="AW61" s="225">
        <v>23</v>
      </c>
      <c r="AX61" s="225">
        <v>6</v>
      </c>
      <c r="AY61" s="225">
        <v>2</v>
      </c>
      <c r="AZ61" s="225">
        <v>2</v>
      </c>
      <c r="BA61" s="225">
        <v>6</v>
      </c>
      <c r="BB61" s="225">
        <v>0</v>
      </c>
      <c r="BC61" s="225">
        <v>4</v>
      </c>
      <c r="BD61" s="225">
        <v>8237</v>
      </c>
      <c r="BE61" s="225">
        <v>1</v>
      </c>
      <c r="BF61" s="225">
        <v>29905</v>
      </c>
      <c r="BG61" s="225">
        <v>6</v>
      </c>
      <c r="BH61" s="225">
        <v>74217</v>
      </c>
      <c r="BI61" s="225">
        <v>9</v>
      </c>
      <c r="BJ61" s="225">
        <v>13609</v>
      </c>
      <c r="BK61" s="227">
        <v>37.1</v>
      </c>
      <c r="BL61" s="281">
        <v>2</v>
      </c>
      <c r="BM61" s="281">
        <v>3</v>
      </c>
      <c r="BN61" s="281">
        <v>963</v>
      </c>
      <c r="BO61" s="281">
        <v>7799</v>
      </c>
      <c r="BP61" s="144" t="s">
        <v>1081</v>
      </c>
      <c r="BQ61" s="230">
        <v>0.95</v>
      </c>
      <c r="BR61" s="227">
        <v>37.5</v>
      </c>
      <c r="BS61" s="230">
        <v>7.06</v>
      </c>
      <c r="BT61" s="227">
        <v>60.15</v>
      </c>
      <c r="BU61" s="225">
        <v>53</v>
      </c>
      <c r="BV61" s="225">
        <v>7464</v>
      </c>
      <c r="BW61" s="225">
        <v>394</v>
      </c>
      <c r="BX61" s="225">
        <v>1229</v>
      </c>
      <c r="BY61" s="225">
        <v>4033</v>
      </c>
      <c r="BZ61" s="225">
        <v>1170</v>
      </c>
      <c r="CA61" s="225">
        <v>290</v>
      </c>
      <c r="CB61" s="225">
        <v>571</v>
      </c>
      <c r="CC61" s="241">
        <v>1.59</v>
      </c>
      <c r="CD61" s="225" t="s">
        <v>608</v>
      </c>
      <c r="CE61" s="225">
        <v>1</v>
      </c>
      <c r="CF61" s="225">
        <v>82</v>
      </c>
      <c r="CG61" s="225" t="s">
        <v>608</v>
      </c>
      <c r="CH61" s="225">
        <v>1</v>
      </c>
      <c r="CI61" s="225">
        <v>65</v>
      </c>
      <c r="CJ61" s="225">
        <v>32</v>
      </c>
      <c r="CK61" s="225">
        <v>1428</v>
      </c>
      <c r="CL61" s="225">
        <v>20</v>
      </c>
      <c r="CM61" s="225">
        <v>1235</v>
      </c>
      <c r="CN61" s="281">
        <v>38</v>
      </c>
      <c r="CO61" s="281">
        <v>565</v>
      </c>
      <c r="CP61" s="281">
        <v>15</v>
      </c>
      <c r="CQ61" s="281">
        <v>176</v>
      </c>
      <c r="CR61" s="281">
        <v>11</v>
      </c>
      <c r="CS61" s="281">
        <v>272</v>
      </c>
      <c r="CT61" s="225">
        <v>15896</v>
      </c>
      <c r="CU61" s="225">
        <v>1279</v>
      </c>
      <c r="CV61" s="225">
        <v>2318</v>
      </c>
      <c r="CW61" s="225">
        <v>1672429.2309999999</v>
      </c>
      <c r="CX61" s="225">
        <v>274302.56699999998</v>
      </c>
      <c r="CY61" s="225">
        <v>608628.16200000001</v>
      </c>
      <c r="CZ61" s="225">
        <v>114228</v>
      </c>
      <c r="DA61" s="225">
        <v>23</v>
      </c>
      <c r="DB61" s="225">
        <v>22036</v>
      </c>
      <c r="DC61" s="225">
        <v>2426</v>
      </c>
      <c r="DD61" s="225">
        <v>2227</v>
      </c>
      <c r="DE61" s="282">
        <v>318</v>
      </c>
      <c r="DF61" s="225">
        <v>1385</v>
      </c>
      <c r="DG61" s="225">
        <v>19780</v>
      </c>
      <c r="DH61" s="220">
        <v>21106</v>
      </c>
      <c r="DI61" s="220">
        <v>3440</v>
      </c>
      <c r="DJ61" s="220">
        <v>3030</v>
      </c>
      <c r="DK61" s="220">
        <v>370</v>
      </c>
      <c r="DL61" s="220">
        <v>488</v>
      </c>
      <c r="DM61" s="220">
        <v>10</v>
      </c>
      <c r="DN61" s="220">
        <v>2239</v>
      </c>
      <c r="DO61" s="220">
        <v>36</v>
      </c>
      <c r="DP61" s="220">
        <v>16134</v>
      </c>
      <c r="DQ61" s="225">
        <v>85</v>
      </c>
      <c r="DR61" s="225">
        <v>10030</v>
      </c>
      <c r="DS61" s="225">
        <v>9758</v>
      </c>
      <c r="DT61" s="225">
        <v>484</v>
      </c>
      <c r="DU61" s="225">
        <v>962</v>
      </c>
      <c r="DV61" s="225">
        <v>98</v>
      </c>
      <c r="DW61" s="225">
        <v>62</v>
      </c>
      <c r="DX61" s="227">
        <v>33.4</v>
      </c>
      <c r="DY61" s="225">
        <v>28</v>
      </c>
      <c r="DZ61" s="225">
        <v>72</v>
      </c>
      <c r="EA61" s="281">
        <v>1502</v>
      </c>
      <c r="EB61" s="281">
        <v>201</v>
      </c>
      <c r="EC61" s="281">
        <v>32</v>
      </c>
      <c r="ED61" s="225">
        <v>3994</v>
      </c>
      <c r="EE61" s="225">
        <v>4281</v>
      </c>
      <c r="EF61" s="227">
        <v>95.3</v>
      </c>
      <c r="EG61" s="227">
        <v>94.5</v>
      </c>
      <c r="EH61" s="283">
        <v>649</v>
      </c>
      <c r="EI61" s="227">
        <v>18.57</v>
      </c>
      <c r="EJ61" s="225">
        <v>105203</v>
      </c>
      <c r="EK61" s="227">
        <v>35.200000000000003</v>
      </c>
      <c r="EL61" s="225">
        <v>397194</v>
      </c>
      <c r="EM61" s="230">
        <v>3.74</v>
      </c>
      <c r="EN61" s="225">
        <v>373</v>
      </c>
      <c r="EO61" s="225">
        <v>13</v>
      </c>
      <c r="EP61" s="243">
        <v>1943</v>
      </c>
      <c r="EQ61" s="225">
        <v>284</v>
      </c>
      <c r="ER61" s="225">
        <v>3939</v>
      </c>
      <c r="ES61" s="227">
        <v>100</v>
      </c>
      <c r="ET61" s="225">
        <v>169843</v>
      </c>
      <c r="EU61" s="225">
        <v>51756</v>
      </c>
      <c r="EV61" s="225">
        <v>640</v>
      </c>
      <c r="EW61" s="225">
        <v>113335</v>
      </c>
      <c r="EX61" s="225">
        <v>87072</v>
      </c>
      <c r="EY61" s="225">
        <v>21257</v>
      </c>
      <c r="EZ61" s="225">
        <v>5006</v>
      </c>
      <c r="FA61" s="225">
        <v>4752</v>
      </c>
      <c r="FB61" s="227">
        <v>22.6</v>
      </c>
      <c r="FC61" s="225">
        <v>731</v>
      </c>
      <c r="FD61" s="227">
        <v>14.64</v>
      </c>
      <c r="FE61" s="225">
        <v>14408</v>
      </c>
      <c r="FF61" s="281">
        <v>171</v>
      </c>
      <c r="FG61" s="281">
        <v>200</v>
      </c>
      <c r="FH61" s="281">
        <v>1252</v>
      </c>
      <c r="FI61" s="281">
        <v>23</v>
      </c>
      <c r="FJ61" s="281">
        <v>800</v>
      </c>
      <c r="FK61" s="230">
        <v>54.59</v>
      </c>
      <c r="FL61" s="227">
        <v>97.9</v>
      </c>
      <c r="FM61" s="227">
        <v>87.8</v>
      </c>
      <c r="FN61" s="227">
        <v>60.8</v>
      </c>
      <c r="FO61" s="227">
        <v>69.7</v>
      </c>
      <c r="FP61" s="225">
        <v>118</v>
      </c>
      <c r="FQ61" s="225">
        <v>14</v>
      </c>
      <c r="FR61" s="225">
        <v>78</v>
      </c>
      <c r="FS61" s="225">
        <v>2360</v>
      </c>
      <c r="FT61" s="225">
        <v>9</v>
      </c>
      <c r="FU61" s="225">
        <v>2666</v>
      </c>
      <c r="FV61" s="225">
        <v>2081</v>
      </c>
      <c r="FW61" s="225">
        <v>5</v>
      </c>
      <c r="FX61" s="225">
        <v>3437002</v>
      </c>
      <c r="FY61" s="225">
        <v>5824</v>
      </c>
      <c r="FZ61" s="225" t="s">
        <v>608</v>
      </c>
      <c r="GA61" s="225" t="s">
        <v>608</v>
      </c>
      <c r="GB61" s="225">
        <v>19963</v>
      </c>
      <c r="GC61" s="225">
        <v>74</v>
      </c>
      <c r="GD61" s="225">
        <v>2802</v>
      </c>
      <c r="GE61" s="225">
        <v>17087</v>
      </c>
      <c r="GF61" s="225">
        <v>213591</v>
      </c>
      <c r="GG61" s="225">
        <v>1141</v>
      </c>
      <c r="GH61" s="225">
        <v>45568</v>
      </c>
      <c r="GI61" s="225">
        <v>166882</v>
      </c>
      <c r="GJ61" s="225">
        <v>1113</v>
      </c>
      <c r="GK61" s="225">
        <v>10361</v>
      </c>
      <c r="GL61" s="225">
        <v>782190</v>
      </c>
      <c r="GM61" s="225">
        <v>2714</v>
      </c>
      <c r="GN61" s="225">
        <v>24065</v>
      </c>
      <c r="GO61" s="225">
        <v>486257</v>
      </c>
      <c r="GP61" s="225">
        <v>397</v>
      </c>
      <c r="GQ61" s="225">
        <v>22517</v>
      </c>
      <c r="GR61" s="224">
        <v>3116543.18</v>
      </c>
      <c r="GS61" s="225">
        <v>384</v>
      </c>
      <c r="GT61" s="281">
        <v>10724</v>
      </c>
      <c r="GU61" s="281">
        <v>466567</v>
      </c>
      <c r="GV61" s="284">
        <v>65</v>
      </c>
      <c r="GW61" s="281">
        <v>3210</v>
      </c>
      <c r="GX61" s="225">
        <v>4281</v>
      </c>
      <c r="GY61" s="225">
        <v>2039</v>
      </c>
      <c r="GZ61" s="222">
        <v>166</v>
      </c>
      <c r="HA61" s="225">
        <v>44</v>
      </c>
      <c r="HB61" s="225">
        <v>2335696</v>
      </c>
      <c r="HC61" s="225">
        <v>16694837</v>
      </c>
      <c r="HD61" s="225">
        <v>1783056</v>
      </c>
      <c r="HE61" s="225">
        <v>2299367</v>
      </c>
      <c r="HF61" s="225">
        <v>609283</v>
      </c>
      <c r="HG61" s="225">
        <v>3985</v>
      </c>
      <c r="HH61" s="225">
        <v>6865</v>
      </c>
      <c r="HI61" s="225">
        <v>392372</v>
      </c>
      <c r="HJ61" s="225">
        <v>323752</v>
      </c>
      <c r="HK61" s="220">
        <v>11224</v>
      </c>
      <c r="HL61" s="220">
        <v>10020000</v>
      </c>
      <c r="HM61" s="220" t="s">
        <v>608</v>
      </c>
      <c r="HN61" s="220">
        <v>220</v>
      </c>
      <c r="HO61" s="220" t="s">
        <v>608</v>
      </c>
      <c r="HP61" s="220">
        <v>16</v>
      </c>
      <c r="HQ61" s="220" t="s">
        <v>608</v>
      </c>
      <c r="HR61" s="220" t="s">
        <v>608</v>
      </c>
      <c r="HS61" s="220">
        <v>274514</v>
      </c>
      <c r="HT61" s="220">
        <v>34511</v>
      </c>
      <c r="HU61" s="225">
        <v>700</v>
      </c>
      <c r="HV61" s="230">
        <v>67.56</v>
      </c>
      <c r="HW61" s="220">
        <v>326541</v>
      </c>
      <c r="HX61" s="247">
        <v>7.1</v>
      </c>
      <c r="HY61" s="230">
        <v>0</v>
      </c>
      <c r="HZ61" s="230">
        <v>0</v>
      </c>
      <c r="IA61" s="225">
        <v>2301.6999999999998</v>
      </c>
      <c r="IB61" s="225">
        <v>2170</v>
      </c>
      <c r="IC61" s="225">
        <v>157285</v>
      </c>
      <c r="ID61" s="227">
        <v>73.400000000000006</v>
      </c>
      <c r="IE61" s="227">
        <v>54.6</v>
      </c>
      <c r="IF61" s="227">
        <v>35.299999999999997</v>
      </c>
      <c r="IG61" s="227">
        <v>58.3</v>
      </c>
      <c r="IH61" s="227">
        <v>21.5</v>
      </c>
      <c r="II61" s="144" t="s">
        <v>1081</v>
      </c>
      <c r="IJ61" s="144" t="s">
        <v>1081</v>
      </c>
      <c r="IK61" s="225">
        <v>88.32</v>
      </c>
      <c r="IL61" s="154">
        <v>0.86899999999999999</v>
      </c>
      <c r="IM61" s="153">
        <v>93.9</v>
      </c>
      <c r="IN61" s="285">
        <v>7.7</v>
      </c>
      <c r="IO61" s="153">
        <v>3.4</v>
      </c>
      <c r="IP61" s="143">
        <v>182426210</v>
      </c>
      <c r="IQ61" s="286">
        <v>54.6</v>
      </c>
      <c r="IR61" s="286">
        <v>58.3</v>
      </c>
      <c r="IS61" s="245" t="s">
        <v>608</v>
      </c>
      <c r="IT61" s="245" t="s">
        <v>608</v>
      </c>
      <c r="IU61" s="286">
        <v>55.9</v>
      </c>
      <c r="IV61" s="144" t="s">
        <v>1081</v>
      </c>
      <c r="IW61" s="143">
        <v>3213</v>
      </c>
      <c r="IX61" s="144" t="s">
        <v>1081</v>
      </c>
      <c r="IY61" s="286">
        <v>32.799999999999997</v>
      </c>
      <c r="IZ61" s="276">
        <v>105675</v>
      </c>
      <c r="JA61" s="276">
        <v>1275</v>
      </c>
      <c r="JB61" s="276">
        <v>1726</v>
      </c>
      <c r="JC61" s="276">
        <v>8522</v>
      </c>
      <c r="JD61" s="276">
        <v>10675</v>
      </c>
      <c r="JE61" s="276">
        <v>10652</v>
      </c>
      <c r="JF61" s="276">
        <v>11770</v>
      </c>
      <c r="JG61" s="276">
        <v>11096</v>
      </c>
      <c r="JH61" s="276">
        <v>11266</v>
      </c>
      <c r="JI61" s="276">
        <v>11315</v>
      </c>
      <c r="JJ61" s="276">
        <v>10713</v>
      </c>
      <c r="JK61" s="276">
        <v>8169</v>
      </c>
      <c r="JL61" s="276">
        <v>3363</v>
      </c>
      <c r="JM61" s="276">
        <v>1355</v>
      </c>
      <c r="JN61" s="276">
        <v>688</v>
      </c>
      <c r="JO61" s="276">
        <v>322</v>
      </c>
      <c r="JP61" s="276">
        <v>139</v>
      </c>
      <c r="JQ61" s="276">
        <v>11385</v>
      </c>
      <c r="JR61" s="276">
        <v>11625</v>
      </c>
      <c r="JS61" s="276">
        <v>13841</v>
      </c>
      <c r="JT61" s="276">
        <v>15890</v>
      </c>
      <c r="JU61" s="276">
        <v>17847</v>
      </c>
      <c r="JV61" s="276">
        <v>15466</v>
      </c>
      <c r="JW61" s="276">
        <v>14820</v>
      </c>
      <c r="JX61" s="276">
        <v>15760</v>
      </c>
      <c r="JY61" s="276">
        <v>17729</v>
      </c>
      <c r="JZ61" s="276">
        <v>19016</v>
      </c>
      <c r="KA61" s="276">
        <v>14366</v>
      </c>
      <c r="KB61" s="276">
        <v>11775</v>
      </c>
      <c r="KC61" s="276">
        <v>10775</v>
      </c>
      <c r="KD61" s="276">
        <v>8506</v>
      </c>
      <c r="KE61" s="276">
        <v>8915</v>
      </c>
    </row>
    <row r="62" spans="1:291" ht="12">
      <c r="A62" s="3">
        <v>452017</v>
      </c>
      <c r="B62" s="2" t="s">
        <v>950</v>
      </c>
      <c r="C62" s="147">
        <v>643.66999999999996</v>
      </c>
      <c r="D62" s="144">
        <v>404253</v>
      </c>
      <c r="E62" s="146">
        <v>14.4</v>
      </c>
      <c r="F62" s="146">
        <v>60.9</v>
      </c>
      <c r="G62" s="146">
        <v>24.7</v>
      </c>
      <c r="H62" s="220">
        <v>22769</v>
      </c>
      <c r="I62" s="220">
        <v>45932</v>
      </c>
      <c r="J62" s="220">
        <v>70782</v>
      </c>
      <c r="K62" s="225">
        <v>47982</v>
      </c>
      <c r="L62" s="220">
        <v>188868</v>
      </c>
      <c r="M62" s="220">
        <v>1467</v>
      </c>
      <c r="N62" s="220">
        <v>14212</v>
      </c>
      <c r="O62" s="220">
        <v>14510</v>
      </c>
      <c r="P62" s="223">
        <v>401135</v>
      </c>
      <c r="Q62" s="220">
        <v>400583</v>
      </c>
      <c r="R62" s="220">
        <v>408964</v>
      </c>
      <c r="S62" s="225">
        <v>874925</v>
      </c>
      <c r="T62" s="225">
        <v>1014703</v>
      </c>
      <c r="U62" s="225">
        <v>343213</v>
      </c>
      <c r="V62" s="225">
        <v>607983</v>
      </c>
      <c r="W62" s="225">
        <v>6</v>
      </c>
      <c r="X62" s="225">
        <v>51</v>
      </c>
      <c r="Y62" s="225">
        <v>27</v>
      </c>
      <c r="Z62" s="225" t="s">
        <v>608</v>
      </c>
      <c r="AA62" s="147">
        <v>2429.08</v>
      </c>
      <c r="AB62" s="230">
        <v>1467.56</v>
      </c>
      <c r="AC62" s="225">
        <v>3766</v>
      </c>
      <c r="AD62" s="225">
        <v>688097</v>
      </c>
      <c r="AE62" s="225">
        <v>3798</v>
      </c>
      <c r="AF62" s="225">
        <v>30</v>
      </c>
      <c r="AG62" s="225">
        <v>2524</v>
      </c>
      <c r="AH62" s="225">
        <v>48</v>
      </c>
      <c r="AI62" s="225">
        <v>22456</v>
      </c>
      <c r="AJ62" s="225">
        <v>1227</v>
      </c>
      <c r="AK62" s="225">
        <v>71</v>
      </c>
      <c r="AL62" s="225">
        <v>25</v>
      </c>
      <c r="AM62" s="225">
        <v>10164</v>
      </c>
      <c r="AN62" s="225">
        <v>764</v>
      </c>
      <c r="AO62" s="225">
        <v>1</v>
      </c>
      <c r="AP62" s="225">
        <v>350</v>
      </c>
      <c r="AQ62" s="225">
        <v>8</v>
      </c>
      <c r="AR62" s="225">
        <v>23</v>
      </c>
      <c r="AS62" s="227">
        <v>100</v>
      </c>
      <c r="AT62" s="227">
        <v>109.3</v>
      </c>
      <c r="AU62" s="227">
        <v>101</v>
      </c>
      <c r="AV62" s="225">
        <v>8</v>
      </c>
      <c r="AW62" s="225">
        <v>8</v>
      </c>
      <c r="AX62" s="225">
        <v>18</v>
      </c>
      <c r="AY62" s="225">
        <v>5</v>
      </c>
      <c r="AZ62" s="225">
        <v>2</v>
      </c>
      <c r="BA62" s="225">
        <v>3</v>
      </c>
      <c r="BB62" s="225">
        <v>6</v>
      </c>
      <c r="BC62" s="225">
        <v>20</v>
      </c>
      <c r="BD62" s="225">
        <v>39660</v>
      </c>
      <c r="BE62" s="225">
        <v>2</v>
      </c>
      <c r="BF62" s="225">
        <v>64590</v>
      </c>
      <c r="BG62" s="225">
        <v>8</v>
      </c>
      <c r="BH62" s="225">
        <v>166732</v>
      </c>
      <c r="BI62" s="225">
        <v>2</v>
      </c>
      <c r="BJ62" s="225">
        <v>800</v>
      </c>
      <c r="BK62" s="227">
        <v>46.4</v>
      </c>
      <c r="BL62" s="225">
        <v>2</v>
      </c>
      <c r="BM62" s="225">
        <v>6</v>
      </c>
      <c r="BN62" s="225">
        <v>813</v>
      </c>
      <c r="BO62" s="225">
        <v>9325</v>
      </c>
      <c r="BP62" s="144" t="s">
        <v>1081</v>
      </c>
      <c r="BQ62" s="230">
        <v>0.94</v>
      </c>
      <c r="BR62" s="227">
        <v>35.5</v>
      </c>
      <c r="BS62" s="230">
        <v>6.35</v>
      </c>
      <c r="BT62" s="227">
        <v>62.23</v>
      </c>
      <c r="BU62" s="225">
        <v>39</v>
      </c>
      <c r="BV62" s="225">
        <v>6438</v>
      </c>
      <c r="BW62" s="225">
        <v>384</v>
      </c>
      <c r="BX62" s="225">
        <v>1491</v>
      </c>
      <c r="BY62" s="225">
        <v>3578</v>
      </c>
      <c r="BZ62" s="225">
        <v>1016</v>
      </c>
      <c r="CA62" s="225">
        <v>362</v>
      </c>
      <c r="CB62" s="225">
        <v>601</v>
      </c>
      <c r="CC62" s="241">
        <v>1.59</v>
      </c>
      <c r="CD62" s="225" t="s">
        <v>608</v>
      </c>
      <c r="CE62" s="225">
        <v>5</v>
      </c>
      <c r="CF62" s="225">
        <v>224</v>
      </c>
      <c r="CG62" s="225">
        <v>3</v>
      </c>
      <c r="CH62" s="225">
        <v>6</v>
      </c>
      <c r="CI62" s="225">
        <v>344</v>
      </c>
      <c r="CJ62" s="225">
        <v>22</v>
      </c>
      <c r="CK62" s="225">
        <v>1452</v>
      </c>
      <c r="CL62" s="225">
        <v>12</v>
      </c>
      <c r="CM62" s="225">
        <v>972</v>
      </c>
      <c r="CN62" s="225">
        <v>61</v>
      </c>
      <c r="CO62" s="225">
        <v>701</v>
      </c>
      <c r="CP62" s="225">
        <v>12</v>
      </c>
      <c r="CQ62" s="225">
        <v>106</v>
      </c>
      <c r="CR62" s="225">
        <v>29</v>
      </c>
      <c r="CS62" s="225">
        <v>752</v>
      </c>
      <c r="CT62" s="225">
        <v>11472</v>
      </c>
      <c r="CU62" s="225">
        <v>1325</v>
      </c>
      <c r="CV62" s="225">
        <v>2480</v>
      </c>
      <c r="CW62" s="225">
        <v>1361276.273</v>
      </c>
      <c r="CX62" s="225">
        <v>261729.68400000001</v>
      </c>
      <c r="CY62" s="225">
        <v>649116.95600000001</v>
      </c>
      <c r="CZ62" s="225">
        <v>99803</v>
      </c>
      <c r="DA62" s="225">
        <v>19</v>
      </c>
      <c r="DB62" s="225">
        <v>16833</v>
      </c>
      <c r="DC62" s="225">
        <v>1415</v>
      </c>
      <c r="DD62" s="225">
        <v>1840</v>
      </c>
      <c r="DE62" s="225">
        <v>365</v>
      </c>
      <c r="DF62" s="225">
        <v>1334</v>
      </c>
      <c r="DG62" s="225">
        <v>9766</v>
      </c>
      <c r="DH62" s="225">
        <v>19521</v>
      </c>
      <c r="DI62" s="225">
        <v>3084</v>
      </c>
      <c r="DJ62" s="225">
        <v>2936</v>
      </c>
      <c r="DK62" s="225">
        <v>186</v>
      </c>
      <c r="DL62" s="225">
        <v>428</v>
      </c>
      <c r="DM62" s="225">
        <v>13</v>
      </c>
      <c r="DN62" s="225">
        <v>2015</v>
      </c>
      <c r="DO62" s="225">
        <v>65</v>
      </c>
      <c r="DP62" s="225">
        <v>14574</v>
      </c>
      <c r="DQ62" s="225">
        <v>133</v>
      </c>
      <c r="DR62" s="225">
        <v>11830</v>
      </c>
      <c r="DS62" s="225">
        <v>12576</v>
      </c>
      <c r="DT62" s="225">
        <v>0</v>
      </c>
      <c r="DU62" s="225">
        <v>1558</v>
      </c>
      <c r="DV62" s="225">
        <v>124</v>
      </c>
      <c r="DW62" s="225">
        <v>107</v>
      </c>
      <c r="DX62" s="227">
        <v>27.4</v>
      </c>
      <c r="DY62" s="225">
        <v>49</v>
      </c>
      <c r="DZ62" s="225">
        <v>192</v>
      </c>
      <c r="EA62" s="225">
        <v>913</v>
      </c>
      <c r="EB62" s="225">
        <v>479</v>
      </c>
      <c r="EC62" s="225">
        <v>67</v>
      </c>
      <c r="ED62" s="225">
        <v>3332</v>
      </c>
      <c r="EE62" s="225">
        <v>3737</v>
      </c>
      <c r="EF62" s="227">
        <v>97.5</v>
      </c>
      <c r="EG62" s="227">
        <v>95.3</v>
      </c>
      <c r="EH62" s="225">
        <v>417</v>
      </c>
      <c r="EI62" s="227">
        <v>21.5</v>
      </c>
      <c r="EJ62" s="225">
        <v>109833</v>
      </c>
      <c r="EK62" s="227">
        <v>24</v>
      </c>
      <c r="EL62" s="225">
        <v>329901</v>
      </c>
      <c r="EM62" s="230">
        <v>3.69</v>
      </c>
      <c r="EN62" s="225">
        <v>540</v>
      </c>
      <c r="EO62" s="225">
        <v>20</v>
      </c>
      <c r="EP62" s="243">
        <v>3254</v>
      </c>
      <c r="EQ62" s="225">
        <v>181</v>
      </c>
      <c r="ER62" s="225">
        <v>2272</v>
      </c>
      <c r="ES62" s="227">
        <v>100</v>
      </c>
      <c r="ET62" s="225">
        <v>142890</v>
      </c>
      <c r="EU62" s="225">
        <v>17186</v>
      </c>
      <c r="EV62" s="225">
        <v>314</v>
      </c>
      <c r="EW62" s="225">
        <v>125704</v>
      </c>
      <c r="EX62" s="225">
        <v>98733</v>
      </c>
      <c r="EY62" s="225">
        <v>23849</v>
      </c>
      <c r="EZ62" s="225">
        <v>3122</v>
      </c>
      <c r="FA62" s="225">
        <v>1100</v>
      </c>
      <c r="FB62" s="227">
        <v>16.5</v>
      </c>
      <c r="FC62" s="225">
        <v>500</v>
      </c>
      <c r="FD62" s="227">
        <v>22.31</v>
      </c>
      <c r="FE62" s="225">
        <v>10665</v>
      </c>
      <c r="FF62" s="225">
        <v>85</v>
      </c>
      <c r="FG62" s="225">
        <v>642</v>
      </c>
      <c r="FH62" s="225">
        <v>494</v>
      </c>
      <c r="FI62" s="245">
        <v>7</v>
      </c>
      <c r="FJ62" s="245">
        <v>255</v>
      </c>
      <c r="FK62" s="230">
        <v>56.55</v>
      </c>
      <c r="FL62" s="227">
        <v>98.9</v>
      </c>
      <c r="FM62" s="227">
        <v>89.9</v>
      </c>
      <c r="FN62" s="227">
        <v>85.8</v>
      </c>
      <c r="FO62" s="227">
        <v>50.64</v>
      </c>
      <c r="FP62" s="225">
        <v>156</v>
      </c>
      <c r="FQ62" s="225">
        <v>9</v>
      </c>
      <c r="FR62" s="225">
        <v>71</v>
      </c>
      <c r="FS62" s="225">
        <v>4431</v>
      </c>
      <c r="FT62" s="225">
        <v>9</v>
      </c>
      <c r="FU62" s="225">
        <v>3111</v>
      </c>
      <c r="FV62" s="225">
        <v>2524</v>
      </c>
      <c r="FW62" s="225">
        <v>4</v>
      </c>
      <c r="FX62" s="225">
        <v>5753000</v>
      </c>
      <c r="FY62" s="225">
        <v>7925</v>
      </c>
      <c r="FZ62" s="225">
        <v>30534109</v>
      </c>
      <c r="GA62" s="225" t="s">
        <v>608</v>
      </c>
      <c r="GB62" s="225">
        <v>18667</v>
      </c>
      <c r="GC62" s="225">
        <v>150</v>
      </c>
      <c r="GD62" s="225">
        <v>2349</v>
      </c>
      <c r="GE62" s="225">
        <v>16168</v>
      </c>
      <c r="GF62" s="225">
        <v>179484</v>
      </c>
      <c r="GG62" s="225">
        <v>1682</v>
      </c>
      <c r="GH62" s="225">
        <v>24903</v>
      </c>
      <c r="GI62" s="225">
        <v>152899</v>
      </c>
      <c r="GJ62" s="225">
        <v>944</v>
      </c>
      <c r="GK62" s="225">
        <v>8848</v>
      </c>
      <c r="GL62" s="225">
        <v>873480</v>
      </c>
      <c r="GM62" s="225">
        <v>2639</v>
      </c>
      <c r="GN62" s="225">
        <v>21116</v>
      </c>
      <c r="GO62" s="225">
        <v>443750</v>
      </c>
      <c r="GP62" s="225">
        <v>325</v>
      </c>
      <c r="GQ62" s="225">
        <v>11390</v>
      </c>
      <c r="GR62" s="224">
        <v>207703.37</v>
      </c>
      <c r="GS62" s="225">
        <v>319</v>
      </c>
      <c r="GT62" s="225">
        <v>8266</v>
      </c>
      <c r="GU62" s="225">
        <v>118932</v>
      </c>
      <c r="GV62" s="242">
        <v>104.29</v>
      </c>
      <c r="GW62" s="225">
        <v>3562</v>
      </c>
      <c r="GX62" s="225">
        <v>5202</v>
      </c>
      <c r="GY62" s="225">
        <v>3628</v>
      </c>
      <c r="GZ62" s="222">
        <v>1369</v>
      </c>
      <c r="HA62" s="225">
        <v>187</v>
      </c>
      <c r="HB62" s="225">
        <v>2612664</v>
      </c>
      <c r="HC62" s="225">
        <v>17767470</v>
      </c>
      <c r="HD62" s="225">
        <v>2046675.2</v>
      </c>
      <c r="HE62" s="225">
        <v>2481351</v>
      </c>
      <c r="HF62" s="225">
        <v>435670</v>
      </c>
      <c r="HG62" s="225">
        <v>6710</v>
      </c>
      <c r="HH62" s="225">
        <v>9230</v>
      </c>
      <c r="HI62" s="225">
        <v>301120</v>
      </c>
      <c r="HJ62" s="225">
        <v>236859</v>
      </c>
      <c r="HK62" s="220">
        <v>4467</v>
      </c>
      <c r="HL62" s="220">
        <v>7838000</v>
      </c>
      <c r="HM62" s="220" t="s">
        <v>608</v>
      </c>
      <c r="HN62" s="220">
        <v>290</v>
      </c>
      <c r="HO62" s="220" t="s">
        <v>608</v>
      </c>
      <c r="HP62" s="220">
        <v>62</v>
      </c>
      <c r="HQ62" s="220" t="s">
        <v>608</v>
      </c>
      <c r="HR62" s="220">
        <v>28174</v>
      </c>
      <c r="HS62" s="220">
        <v>234925</v>
      </c>
      <c r="HT62" s="220">
        <v>590</v>
      </c>
      <c r="HU62" s="225" t="s">
        <v>608</v>
      </c>
      <c r="HV62" s="230">
        <v>50.4</v>
      </c>
      <c r="HW62" s="220">
        <v>276902</v>
      </c>
      <c r="HX62" s="293">
        <v>-0.78</v>
      </c>
      <c r="HY62" s="230">
        <v>0.6</v>
      </c>
      <c r="HZ62" s="230">
        <v>0.6</v>
      </c>
      <c r="IA62" s="225">
        <v>1421.8</v>
      </c>
      <c r="IB62" s="225">
        <v>1384.1</v>
      </c>
      <c r="IC62" s="225">
        <v>53069</v>
      </c>
      <c r="ID62" s="227">
        <v>69.599999999999994</v>
      </c>
      <c r="IE62" s="227">
        <v>55.3</v>
      </c>
      <c r="IF62" s="227">
        <v>34.9</v>
      </c>
      <c r="IG62" s="227">
        <v>59.4</v>
      </c>
      <c r="IH62" s="227">
        <v>20.399999999999999</v>
      </c>
      <c r="II62" s="144" t="s">
        <v>1081</v>
      </c>
      <c r="IJ62" s="144" t="s">
        <v>1081</v>
      </c>
      <c r="IK62" s="225">
        <v>56.2</v>
      </c>
      <c r="IL62" s="154">
        <v>0.61699999999999999</v>
      </c>
      <c r="IM62" s="153">
        <v>94.1</v>
      </c>
      <c r="IN62" s="285">
        <v>9.1999999999999993</v>
      </c>
      <c r="IO62" s="153">
        <v>3</v>
      </c>
      <c r="IP62" s="143">
        <v>199364342</v>
      </c>
      <c r="IQ62" s="286">
        <v>42.7</v>
      </c>
      <c r="IR62" s="286">
        <v>57.6</v>
      </c>
      <c r="IS62" s="245" t="s">
        <v>608</v>
      </c>
      <c r="IT62" s="245" t="s">
        <v>608</v>
      </c>
      <c r="IU62" s="286">
        <v>66.099999999999994</v>
      </c>
      <c r="IV62" s="144" t="s">
        <v>1081</v>
      </c>
      <c r="IW62" s="143">
        <v>2507</v>
      </c>
      <c r="IX62" s="144" t="s">
        <v>1081</v>
      </c>
      <c r="IY62" s="286">
        <v>30.4</v>
      </c>
      <c r="IZ62" s="276">
        <v>84265</v>
      </c>
      <c r="JA62" s="276">
        <v>1053</v>
      </c>
      <c r="JB62" s="276">
        <v>1431</v>
      </c>
      <c r="JC62" s="276">
        <v>7240</v>
      </c>
      <c r="JD62" s="276">
        <v>8919</v>
      </c>
      <c r="JE62" s="276">
        <v>9646</v>
      </c>
      <c r="JF62" s="276">
        <v>10768</v>
      </c>
      <c r="JG62" s="276">
        <v>9900</v>
      </c>
      <c r="JH62" s="276">
        <v>10087</v>
      </c>
      <c r="JI62" s="276">
        <v>10152</v>
      </c>
      <c r="JJ62" s="276">
        <v>9920</v>
      </c>
      <c r="JK62" s="276">
        <v>8070</v>
      </c>
      <c r="JL62" s="276">
        <v>3649</v>
      </c>
      <c r="JM62" s="276">
        <v>1838</v>
      </c>
      <c r="JN62" s="276">
        <v>988</v>
      </c>
      <c r="JO62" s="276">
        <v>443</v>
      </c>
      <c r="JP62" s="276">
        <v>179</v>
      </c>
      <c r="JQ62" s="276">
        <v>10178</v>
      </c>
      <c r="JR62" s="276">
        <v>9804</v>
      </c>
      <c r="JS62" s="276">
        <v>11091</v>
      </c>
      <c r="JT62" s="276">
        <v>12937</v>
      </c>
      <c r="JU62" s="276">
        <v>14508</v>
      </c>
      <c r="JV62" s="276">
        <v>12932</v>
      </c>
      <c r="JW62" s="276">
        <v>12811</v>
      </c>
      <c r="JX62" s="276">
        <v>13299</v>
      </c>
      <c r="JY62" s="276">
        <v>14805</v>
      </c>
      <c r="JZ62" s="276">
        <v>15928</v>
      </c>
      <c r="KA62" s="276">
        <v>11560</v>
      </c>
      <c r="KB62" s="276">
        <v>10129</v>
      </c>
      <c r="KC62" s="276">
        <v>9643</v>
      </c>
      <c r="KD62" s="276">
        <v>7670</v>
      </c>
      <c r="KE62" s="276">
        <v>8370</v>
      </c>
    </row>
    <row r="63" spans="1:291" ht="12">
      <c r="A63" s="3">
        <v>462012</v>
      </c>
      <c r="B63" s="2" t="s">
        <v>951</v>
      </c>
      <c r="C63" s="147">
        <v>547.57000000000005</v>
      </c>
      <c r="D63" s="144">
        <v>606313</v>
      </c>
      <c r="E63" s="146">
        <v>14.1</v>
      </c>
      <c r="F63" s="146">
        <v>62</v>
      </c>
      <c r="G63" s="146">
        <v>23.9</v>
      </c>
      <c r="H63" s="220">
        <v>33725</v>
      </c>
      <c r="I63" s="220">
        <v>67849</v>
      </c>
      <c r="J63" s="220">
        <v>104199</v>
      </c>
      <c r="K63" s="225">
        <v>71786</v>
      </c>
      <c r="L63" s="220">
        <v>288877</v>
      </c>
      <c r="M63" s="220">
        <v>2048</v>
      </c>
      <c r="N63" s="220">
        <v>21873</v>
      </c>
      <c r="O63" s="220">
        <v>22573</v>
      </c>
      <c r="P63" s="223">
        <v>604697</v>
      </c>
      <c r="Q63" s="220">
        <v>605846</v>
      </c>
      <c r="R63" s="220">
        <v>614759</v>
      </c>
      <c r="S63" s="225">
        <v>1452447</v>
      </c>
      <c r="T63" s="225">
        <v>1928314</v>
      </c>
      <c r="U63" s="225">
        <v>796130</v>
      </c>
      <c r="V63" s="225">
        <v>913635</v>
      </c>
      <c r="W63" s="225">
        <v>36</v>
      </c>
      <c r="X63" s="225">
        <v>116</v>
      </c>
      <c r="Y63" s="225">
        <v>15</v>
      </c>
      <c r="Z63" s="225">
        <v>142969</v>
      </c>
      <c r="AA63" s="147">
        <v>16544</v>
      </c>
      <c r="AB63" s="230">
        <v>1936</v>
      </c>
      <c r="AC63" s="225">
        <v>1990</v>
      </c>
      <c r="AD63" s="225">
        <v>383990</v>
      </c>
      <c r="AE63" s="225">
        <v>1502</v>
      </c>
      <c r="AF63" s="225">
        <v>49</v>
      </c>
      <c r="AG63" s="225">
        <v>6268</v>
      </c>
      <c r="AH63" s="225">
        <v>79</v>
      </c>
      <c r="AI63" s="225">
        <v>32689</v>
      </c>
      <c r="AJ63" s="225">
        <v>1942</v>
      </c>
      <c r="AK63" s="225">
        <v>86</v>
      </c>
      <c r="AL63" s="225">
        <v>39</v>
      </c>
      <c r="AM63" s="225">
        <v>16018</v>
      </c>
      <c r="AN63" s="225">
        <v>1168</v>
      </c>
      <c r="AO63" s="225">
        <v>8</v>
      </c>
      <c r="AP63" s="225">
        <v>465</v>
      </c>
      <c r="AQ63" s="225">
        <v>21</v>
      </c>
      <c r="AR63" s="225">
        <v>19</v>
      </c>
      <c r="AS63" s="227">
        <v>99.5</v>
      </c>
      <c r="AT63" s="227">
        <v>103.3</v>
      </c>
      <c r="AU63" s="227">
        <v>104.4</v>
      </c>
      <c r="AV63" s="225">
        <v>0</v>
      </c>
      <c r="AW63" s="225">
        <v>0</v>
      </c>
      <c r="AX63" s="225">
        <v>30</v>
      </c>
      <c r="AY63" s="225">
        <v>6</v>
      </c>
      <c r="AZ63" s="225">
        <v>6</v>
      </c>
      <c r="BA63" s="225">
        <v>0</v>
      </c>
      <c r="BB63" s="225">
        <v>10</v>
      </c>
      <c r="BC63" s="225">
        <v>10</v>
      </c>
      <c r="BD63" s="225">
        <v>36139</v>
      </c>
      <c r="BE63" s="225">
        <v>1</v>
      </c>
      <c r="BF63" s="225">
        <v>27950</v>
      </c>
      <c r="BG63" s="225">
        <v>1</v>
      </c>
      <c r="BH63" s="225">
        <v>15975</v>
      </c>
      <c r="BI63" s="225">
        <v>7</v>
      </c>
      <c r="BJ63" s="225">
        <v>5261</v>
      </c>
      <c r="BK63" s="227">
        <v>38</v>
      </c>
      <c r="BL63" s="225">
        <v>4</v>
      </c>
      <c r="BM63" s="225">
        <v>3</v>
      </c>
      <c r="BN63" s="225">
        <v>2035</v>
      </c>
      <c r="BO63" s="225">
        <v>14509</v>
      </c>
      <c r="BP63" s="144" t="s">
        <v>1081</v>
      </c>
      <c r="BQ63" s="230">
        <v>0.89</v>
      </c>
      <c r="BR63" s="227">
        <v>28.9</v>
      </c>
      <c r="BS63" s="230">
        <v>6.5</v>
      </c>
      <c r="BT63" s="227">
        <v>61.96</v>
      </c>
      <c r="BU63" s="225">
        <v>98</v>
      </c>
      <c r="BV63" s="225">
        <v>15095</v>
      </c>
      <c r="BW63" s="225">
        <v>541</v>
      </c>
      <c r="BX63" s="225">
        <v>2296</v>
      </c>
      <c r="BY63" s="225">
        <v>5798</v>
      </c>
      <c r="BZ63" s="225">
        <v>1638</v>
      </c>
      <c r="CA63" s="225">
        <v>561</v>
      </c>
      <c r="CB63" s="225">
        <v>785</v>
      </c>
      <c r="CC63" s="241">
        <v>1.42</v>
      </c>
      <c r="CD63" s="225" t="s">
        <v>608</v>
      </c>
      <c r="CE63" s="225">
        <v>6</v>
      </c>
      <c r="CF63" s="225">
        <v>72</v>
      </c>
      <c r="CG63" s="225">
        <v>6</v>
      </c>
      <c r="CH63" s="225">
        <v>3</v>
      </c>
      <c r="CI63" s="225">
        <v>230</v>
      </c>
      <c r="CJ63" s="225">
        <v>45</v>
      </c>
      <c r="CK63" s="225">
        <v>2350</v>
      </c>
      <c r="CL63" s="225">
        <v>20</v>
      </c>
      <c r="CM63" s="225">
        <v>1411</v>
      </c>
      <c r="CN63" s="225">
        <v>115</v>
      </c>
      <c r="CO63" s="225">
        <v>1900</v>
      </c>
      <c r="CP63" s="225">
        <v>33</v>
      </c>
      <c r="CQ63" s="225">
        <v>335</v>
      </c>
      <c r="CR63" s="225">
        <v>27</v>
      </c>
      <c r="CS63" s="225">
        <v>654</v>
      </c>
      <c r="CT63" s="225">
        <v>17884</v>
      </c>
      <c r="CU63" s="225">
        <v>3105</v>
      </c>
      <c r="CV63" s="225">
        <v>3685</v>
      </c>
      <c r="CW63" s="225">
        <v>1736196.4639999999</v>
      </c>
      <c r="CX63" s="225">
        <v>663483.77099999995</v>
      </c>
      <c r="CY63" s="225">
        <v>996888.24800000002</v>
      </c>
      <c r="CZ63" s="225">
        <v>145003</v>
      </c>
      <c r="DA63" s="225">
        <v>17</v>
      </c>
      <c r="DB63" s="225">
        <v>30385</v>
      </c>
      <c r="DC63" s="225">
        <v>3184</v>
      </c>
      <c r="DD63" s="225">
        <v>3463</v>
      </c>
      <c r="DE63" s="225">
        <v>466</v>
      </c>
      <c r="DF63" s="225">
        <v>2380</v>
      </c>
      <c r="DG63" s="225">
        <v>18360</v>
      </c>
      <c r="DH63" s="225">
        <v>27782</v>
      </c>
      <c r="DI63" s="225">
        <v>4986</v>
      </c>
      <c r="DJ63" s="225">
        <v>4812</v>
      </c>
      <c r="DK63" s="225">
        <v>458</v>
      </c>
      <c r="DL63" s="225">
        <v>792</v>
      </c>
      <c r="DM63" s="225">
        <v>47</v>
      </c>
      <c r="DN63" s="225">
        <v>3597</v>
      </c>
      <c r="DO63" s="225">
        <v>24</v>
      </c>
      <c r="DP63" s="225">
        <v>11554</v>
      </c>
      <c r="DQ63" s="225">
        <v>143</v>
      </c>
      <c r="DR63" s="225">
        <v>15804</v>
      </c>
      <c r="DS63" s="225">
        <v>15416</v>
      </c>
      <c r="DT63" s="225">
        <v>24</v>
      </c>
      <c r="DU63" s="225">
        <v>1654</v>
      </c>
      <c r="DV63" s="225">
        <v>130</v>
      </c>
      <c r="DW63" s="225">
        <v>149</v>
      </c>
      <c r="DX63" s="227">
        <v>25.7</v>
      </c>
      <c r="DY63" s="225">
        <v>27</v>
      </c>
      <c r="DZ63" s="225">
        <v>40</v>
      </c>
      <c r="EA63" s="225">
        <v>2320</v>
      </c>
      <c r="EB63" s="225">
        <v>757</v>
      </c>
      <c r="EC63" s="225">
        <v>91</v>
      </c>
      <c r="ED63" s="225">
        <v>5481</v>
      </c>
      <c r="EE63" s="225">
        <v>5493</v>
      </c>
      <c r="EF63" s="227">
        <v>96</v>
      </c>
      <c r="EG63" s="227">
        <v>97.6</v>
      </c>
      <c r="EH63" s="225">
        <v>170</v>
      </c>
      <c r="EI63" s="227">
        <v>25.9</v>
      </c>
      <c r="EJ63" s="225">
        <v>140936</v>
      </c>
      <c r="EK63" s="227">
        <v>31</v>
      </c>
      <c r="EL63" s="225">
        <v>397411.04355168302</v>
      </c>
      <c r="EM63" s="242">
        <v>3.9915532098064408</v>
      </c>
      <c r="EN63" s="225">
        <v>570</v>
      </c>
      <c r="EO63" s="225">
        <v>69</v>
      </c>
      <c r="EP63" s="243">
        <v>9120</v>
      </c>
      <c r="EQ63" s="225">
        <v>172</v>
      </c>
      <c r="ER63" s="225">
        <v>2424</v>
      </c>
      <c r="ES63" s="227">
        <v>100</v>
      </c>
      <c r="ET63" s="225">
        <v>227345</v>
      </c>
      <c r="EU63" s="225">
        <v>9282</v>
      </c>
      <c r="EV63" s="225">
        <v>37</v>
      </c>
      <c r="EW63" s="225">
        <v>214513</v>
      </c>
      <c r="EX63" s="225">
        <v>179236</v>
      </c>
      <c r="EY63" s="225">
        <v>27726</v>
      </c>
      <c r="EZ63" s="225">
        <v>7551</v>
      </c>
      <c r="FA63" s="225">
        <v>3550</v>
      </c>
      <c r="FB63" s="227">
        <v>12.6</v>
      </c>
      <c r="FC63" s="225">
        <v>636</v>
      </c>
      <c r="FD63" s="227">
        <v>7.62</v>
      </c>
      <c r="FE63" s="225">
        <v>16939</v>
      </c>
      <c r="FF63" s="225">
        <v>630</v>
      </c>
      <c r="FG63" s="225">
        <v>486</v>
      </c>
      <c r="FH63" s="225">
        <v>5541</v>
      </c>
      <c r="FI63" s="245">
        <v>34</v>
      </c>
      <c r="FJ63" s="245">
        <v>821</v>
      </c>
      <c r="FK63" s="230">
        <v>53.55</v>
      </c>
      <c r="FL63" s="227">
        <v>96.5</v>
      </c>
      <c r="FM63" s="227">
        <v>91.3</v>
      </c>
      <c r="FN63" s="227">
        <v>79</v>
      </c>
      <c r="FO63" s="227">
        <v>72.099999999999994</v>
      </c>
      <c r="FP63" s="225">
        <v>160</v>
      </c>
      <c r="FQ63" s="225">
        <v>21</v>
      </c>
      <c r="FR63" s="225">
        <v>103</v>
      </c>
      <c r="FS63" s="225">
        <v>3722</v>
      </c>
      <c r="FT63" s="225">
        <v>19</v>
      </c>
      <c r="FU63" s="225">
        <v>3828</v>
      </c>
      <c r="FV63" s="225">
        <v>4752</v>
      </c>
      <c r="FW63" s="225">
        <v>6</v>
      </c>
      <c r="FX63" s="225">
        <v>9498000</v>
      </c>
      <c r="FY63" s="225">
        <v>9367</v>
      </c>
      <c r="FZ63" s="225">
        <v>32364382</v>
      </c>
      <c r="GA63" s="225">
        <v>18979821</v>
      </c>
      <c r="GB63" s="225">
        <v>28317</v>
      </c>
      <c r="GC63" s="225">
        <v>95</v>
      </c>
      <c r="GD63" s="225">
        <v>3647</v>
      </c>
      <c r="GE63" s="225">
        <v>24575</v>
      </c>
      <c r="GF63" s="225">
        <v>278415</v>
      </c>
      <c r="GG63" s="225">
        <v>667</v>
      </c>
      <c r="GH63" s="225">
        <v>36812</v>
      </c>
      <c r="GI63" s="225">
        <v>240936</v>
      </c>
      <c r="GJ63" s="225">
        <v>1759</v>
      </c>
      <c r="GK63" s="225">
        <v>16925</v>
      </c>
      <c r="GL63" s="225">
        <v>1636522</v>
      </c>
      <c r="GM63" s="225">
        <v>3859</v>
      </c>
      <c r="GN63" s="225">
        <v>30819</v>
      </c>
      <c r="GO63" s="225">
        <v>602661</v>
      </c>
      <c r="GP63" s="225">
        <v>497</v>
      </c>
      <c r="GQ63" s="225">
        <v>11904</v>
      </c>
      <c r="GR63" s="224">
        <v>346956.11</v>
      </c>
      <c r="GS63" s="225">
        <v>495</v>
      </c>
      <c r="GT63" s="245">
        <v>11071</v>
      </c>
      <c r="GU63" s="245">
        <v>328508</v>
      </c>
      <c r="GV63" s="242">
        <v>69</v>
      </c>
      <c r="GW63" s="225">
        <v>812</v>
      </c>
      <c r="GX63" s="225">
        <v>4562</v>
      </c>
      <c r="GY63" s="225">
        <v>1176</v>
      </c>
      <c r="GZ63" s="222">
        <v>163</v>
      </c>
      <c r="HA63" s="225">
        <v>108</v>
      </c>
      <c r="HB63" s="225">
        <v>2630632</v>
      </c>
      <c r="HC63" s="225">
        <v>21532218</v>
      </c>
      <c r="HD63" s="225">
        <v>2117543</v>
      </c>
      <c r="HE63" s="225">
        <v>2586938</v>
      </c>
      <c r="HF63" s="225">
        <v>397216</v>
      </c>
      <c r="HG63" s="225">
        <v>17346</v>
      </c>
      <c r="HH63" s="225">
        <v>18346</v>
      </c>
      <c r="HI63" s="225">
        <v>242040</v>
      </c>
      <c r="HJ63" s="225">
        <v>204169</v>
      </c>
      <c r="HK63" s="220">
        <v>13360</v>
      </c>
      <c r="HL63" s="220" t="s">
        <v>608</v>
      </c>
      <c r="HM63" s="220">
        <v>10522122</v>
      </c>
      <c r="HN63" s="220" t="s">
        <v>608</v>
      </c>
      <c r="HO63" s="220">
        <v>196</v>
      </c>
      <c r="HP63" s="220">
        <v>8</v>
      </c>
      <c r="HQ63" s="220">
        <v>107</v>
      </c>
      <c r="HR63" s="220">
        <v>28618</v>
      </c>
      <c r="HS63" s="220">
        <v>316353</v>
      </c>
      <c r="HT63" s="220">
        <v>14594</v>
      </c>
      <c r="HU63" s="225">
        <v>0</v>
      </c>
      <c r="HV63" s="230">
        <v>75.38</v>
      </c>
      <c r="HW63" s="220">
        <v>489699</v>
      </c>
      <c r="HX63" s="247">
        <v>0.52</v>
      </c>
      <c r="HY63" s="230">
        <v>2.5</v>
      </c>
      <c r="HZ63" s="230">
        <v>2.5</v>
      </c>
      <c r="IA63" s="225">
        <v>2762.1</v>
      </c>
      <c r="IB63" s="225">
        <v>2508.2728999999999</v>
      </c>
      <c r="IC63" s="225">
        <v>8469</v>
      </c>
      <c r="ID63" s="227">
        <v>67.599999999999994</v>
      </c>
      <c r="IE63" s="227">
        <v>56.2</v>
      </c>
      <c r="IF63" s="227">
        <v>29.8</v>
      </c>
      <c r="IG63" s="227">
        <v>63.9</v>
      </c>
      <c r="IH63" s="227">
        <v>19.7</v>
      </c>
      <c r="II63" s="144" t="s">
        <v>1081</v>
      </c>
      <c r="IJ63" s="144" t="s">
        <v>1081</v>
      </c>
      <c r="IK63" s="225">
        <v>55.4</v>
      </c>
      <c r="IL63" s="142">
        <v>0.68799999999999994</v>
      </c>
      <c r="IM63" s="145">
        <v>90.4</v>
      </c>
      <c r="IN63" s="294">
        <v>4.2</v>
      </c>
      <c r="IO63" s="145">
        <v>4.2</v>
      </c>
      <c r="IP63" s="152">
        <v>280358379</v>
      </c>
      <c r="IQ63" s="295">
        <v>44.8</v>
      </c>
      <c r="IR63" s="295">
        <v>53.8</v>
      </c>
      <c r="IS63" s="245" t="s">
        <v>608</v>
      </c>
      <c r="IT63" s="245" t="s">
        <v>608</v>
      </c>
      <c r="IU63" s="286">
        <v>25.7</v>
      </c>
      <c r="IV63" s="144" t="s">
        <v>1081</v>
      </c>
      <c r="IW63" s="152">
        <v>5459</v>
      </c>
      <c r="IX63" s="144" t="s">
        <v>1081</v>
      </c>
      <c r="IY63" s="295">
        <v>34.9</v>
      </c>
      <c r="IZ63" s="296">
        <v>135518</v>
      </c>
      <c r="JA63" s="276">
        <v>2086</v>
      </c>
      <c r="JB63" s="296">
        <v>2294</v>
      </c>
      <c r="JC63" s="296">
        <v>12657</v>
      </c>
      <c r="JD63" s="296">
        <v>15049</v>
      </c>
      <c r="JE63" s="296">
        <v>14235</v>
      </c>
      <c r="JF63" s="296">
        <v>14289</v>
      </c>
      <c r="JG63" s="296">
        <v>14024</v>
      </c>
      <c r="JH63" s="296">
        <v>14830</v>
      </c>
      <c r="JI63" s="296">
        <v>14938</v>
      </c>
      <c r="JJ63" s="296">
        <v>14449</v>
      </c>
      <c r="JK63" s="296">
        <v>10801</v>
      </c>
      <c r="JL63" s="296">
        <v>4777</v>
      </c>
      <c r="JM63" s="296">
        <v>2364</v>
      </c>
      <c r="JN63" s="296">
        <v>1280</v>
      </c>
      <c r="JO63" s="296">
        <v>607</v>
      </c>
      <c r="JP63" s="296">
        <v>294</v>
      </c>
      <c r="JQ63" s="296">
        <v>15776</v>
      </c>
      <c r="JR63" s="296">
        <v>17127</v>
      </c>
      <c r="JS63" s="296">
        <v>18810</v>
      </c>
      <c r="JT63" s="296">
        <v>20283</v>
      </c>
      <c r="JU63" s="296">
        <v>20878</v>
      </c>
      <c r="JV63" s="296">
        <v>19304</v>
      </c>
      <c r="JW63" s="296">
        <v>19499</v>
      </c>
      <c r="JX63" s="296">
        <v>20551</v>
      </c>
      <c r="JY63" s="296">
        <v>22339</v>
      </c>
      <c r="JZ63" s="296">
        <v>21601</v>
      </c>
      <c r="KA63" s="296">
        <v>15785</v>
      </c>
      <c r="KB63" s="296">
        <v>13730</v>
      </c>
      <c r="KC63" s="296">
        <v>13443</v>
      </c>
      <c r="KD63" s="296">
        <v>11182</v>
      </c>
      <c r="KE63" s="296">
        <v>12418</v>
      </c>
    </row>
    <row r="64" spans="1:291" ht="12">
      <c r="A64" s="3">
        <v>472018</v>
      </c>
      <c r="B64" s="2" t="s">
        <v>952</v>
      </c>
      <c r="C64" s="147">
        <v>39.57</v>
      </c>
      <c r="D64" s="144">
        <v>322581</v>
      </c>
      <c r="E64" s="146">
        <v>15.9</v>
      </c>
      <c r="F64" s="146">
        <v>64.2</v>
      </c>
      <c r="G64" s="146">
        <v>19.899999999999999</v>
      </c>
      <c r="H64" s="220">
        <v>20358</v>
      </c>
      <c r="I64" s="220">
        <v>40733</v>
      </c>
      <c r="J64" s="220">
        <v>61793</v>
      </c>
      <c r="K64" s="225">
        <v>33377</v>
      </c>
      <c r="L64" s="220">
        <v>144678</v>
      </c>
      <c r="M64" s="220">
        <v>2871</v>
      </c>
      <c r="N64" s="220">
        <v>17062</v>
      </c>
      <c r="O64" s="220">
        <v>17182</v>
      </c>
      <c r="P64" s="223">
        <v>320583</v>
      </c>
      <c r="Q64" s="220">
        <v>315954</v>
      </c>
      <c r="R64" s="220">
        <v>344774</v>
      </c>
      <c r="S64" s="225">
        <v>438824</v>
      </c>
      <c r="T64" s="225">
        <v>1057334</v>
      </c>
      <c r="U64" s="225">
        <v>408798</v>
      </c>
      <c r="V64" s="225">
        <v>640363</v>
      </c>
      <c r="W64" s="225">
        <v>0</v>
      </c>
      <c r="X64" s="225">
        <v>72</v>
      </c>
      <c r="Y64" s="225">
        <v>37</v>
      </c>
      <c r="Z64" s="225"/>
      <c r="AA64" s="147">
        <v>908</v>
      </c>
      <c r="AB64" s="230">
        <v>379</v>
      </c>
      <c r="AC64" s="225">
        <v>1668</v>
      </c>
      <c r="AD64" s="225">
        <v>149996</v>
      </c>
      <c r="AE64" s="225" t="s">
        <v>608</v>
      </c>
      <c r="AF64" s="225">
        <v>42</v>
      </c>
      <c r="AG64" s="225">
        <v>3402</v>
      </c>
      <c r="AH64" s="225">
        <v>36</v>
      </c>
      <c r="AI64" s="225">
        <v>19930</v>
      </c>
      <c r="AJ64" s="225">
        <v>1030</v>
      </c>
      <c r="AK64" s="225">
        <v>92</v>
      </c>
      <c r="AL64" s="225">
        <v>18</v>
      </c>
      <c r="AM64" s="225">
        <v>9320</v>
      </c>
      <c r="AN64" s="225">
        <v>619</v>
      </c>
      <c r="AO64" s="225">
        <v>5</v>
      </c>
      <c r="AP64" s="225">
        <v>334</v>
      </c>
      <c r="AQ64" s="225">
        <v>10</v>
      </c>
      <c r="AR64" s="225">
        <v>21</v>
      </c>
      <c r="AS64" s="227">
        <v>70.5</v>
      </c>
      <c r="AT64" s="227">
        <v>98</v>
      </c>
      <c r="AU64" s="227">
        <v>100</v>
      </c>
      <c r="AV64" s="225">
        <v>17</v>
      </c>
      <c r="AW64" s="225">
        <v>15</v>
      </c>
      <c r="AX64" s="225">
        <v>2</v>
      </c>
      <c r="AY64" s="225">
        <v>9</v>
      </c>
      <c r="AZ64" s="225">
        <v>9</v>
      </c>
      <c r="BA64" s="225">
        <v>10</v>
      </c>
      <c r="BB64" s="225">
        <v>2</v>
      </c>
      <c r="BC64" s="225">
        <v>2</v>
      </c>
      <c r="BD64" s="225">
        <v>13364</v>
      </c>
      <c r="BE64" s="225" t="s">
        <v>608</v>
      </c>
      <c r="BF64" s="225" t="s">
        <v>608</v>
      </c>
      <c r="BG64" s="225">
        <v>1</v>
      </c>
      <c r="BH64" s="225">
        <v>50395</v>
      </c>
      <c r="BI64" s="225">
        <v>1</v>
      </c>
      <c r="BJ64" s="225">
        <v>250</v>
      </c>
      <c r="BK64" s="227" t="s">
        <v>608</v>
      </c>
      <c r="BL64" s="225">
        <v>1</v>
      </c>
      <c r="BM64" s="225">
        <v>3</v>
      </c>
      <c r="BN64" s="225">
        <v>532</v>
      </c>
      <c r="BO64" s="225">
        <v>2767</v>
      </c>
      <c r="BP64" s="144" t="s">
        <v>1081</v>
      </c>
      <c r="BQ64" s="230">
        <v>0.86</v>
      </c>
      <c r="BR64" s="227">
        <v>27.6</v>
      </c>
      <c r="BS64" s="230">
        <v>9.52</v>
      </c>
      <c r="BT64" s="227">
        <v>63.1</v>
      </c>
      <c r="BU64" s="225">
        <v>19</v>
      </c>
      <c r="BV64" s="225">
        <v>2952</v>
      </c>
      <c r="BW64" s="225">
        <v>277</v>
      </c>
      <c r="BX64" s="225">
        <v>761</v>
      </c>
      <c r="BY64" s="225">
        <v>2520</v>
      </c>
      <c r="BZ64" s="225">
        <v>666</v>
      </c>
      <c r="CA64" s="225">
        <v>188</v>
      </c>
      <c r="CB64" s="225">
        <v>357</v>
      </c>
      <c r="CC64" s="241">
        <v>1.61</v>
      </c>
      <c r="CD64" s="225" t="s">
        <v>608</v>
      </c>
      <c r="CE64" s="225">
        <v>4</v>
      </c>
      <c r="CF64" s="225">
        <v>41</v>
      </c>
      <c r="CG64" s="225">
        <v>4</v>
      </c>
      <c r="CH64" s="225">
        <v>1</v>
      </c>
      <c r="CI64" s="225">
        <v>70</v>
      </c>
      <c r="CJ64" s="225">
        <v>5</v>
      </c>
      <c r="CK64" s="225">
        <v>480</v>
      </c>
      <c r="CL64" s="225">
        <v>6</v>
      </c>
      <c r="CM64" s="225">
        <v>482</v>
      </c>
      <c r="CN64" s="225">
        <v>23</v>
      </c>
      <c r="CO64" s="225">
        <v>225</v>
      </c>
      <c r="CP64" s="225">
        <v>5</v>
      </c>
      <c r="CQ64" s="225">
        <v>42</v>
      </c>
      <c r="CR64" s="225">
        <v>20</v>
      </c>
      <c r="CS64" s="225">
        <v>486</v>
      </c>
      <c r="CT64" s="225">
        <v>9060</v>
      </c>
      <c r="CU64" s="225">
        <v>658</v>
      </c>
      <c r="CV64" s="225">
        <v>1539</v>
      </c>
      <c r="CW64" s="225">
        <v>1127825.8</v>
      </c>
      <c r="CX64" s="225">
        <v>141654.42000000001</v>
      </c>
      <c r="CY64" s="225">
        <v>409714.08299999998</v>
      </c>
      <c r="CZ64" s="225">
        <v>64740</v>
      </c>
      <c r="DA64" s="225">
        <v>12</v>
      </c>
      <c r="DB64" s="225">
        <v>12672</v>
      </c>
      <c r="DC64" s="225">
        <v>2055</v>
      </c>
      <c r="DD64" s="225">
        <v>1302</v>
      </c>
      <c r="DE64" s="245">
        <v>66</v>
      </c>
      <c r="DF64" s="225">
        <v>974</v>
      </c>
      <c r="DG64" s="225">
        <v>1852</v>
      </c>
      <c r="DH64" s="220">
        <v>14103</v>
      </c>
      <c r="DI64" s="225">
        <v>2753</v>
      </c>
      <c r="DJ64" s="225">
        <v>4871</v>
      </c>
      <c r="DK64" s="225">
        <v>252</v>
      </c>
      <c r="DL64" s="225">
        <v>498</v>
      </c>
      <c r="DM64" s="225" t="s">
        <v>608</v>
      </c>
      <c r="DN64" s="225">
        <v>2104</v>
      </c>
      <c r="DO64" s="225">
        <v>46</v>
      </c>
      <c r="DP64" s="225">
        <v>12397</v>
      </c>
      <c r="DQ64" s="225">
        <v>73</v>
      </c>
      <c r="DR64" s="225">
        <v>7389</v>
      </c>
      <c r="DS64" s="225">
        <v>7636</v>
      </c>
      <c r="DT64" s="225">
        <v>539</v>
      </c>
      <c r="DU64" s="225">
        <v>1091</v>
      </c>
      <c r="DV64" s="225">
        <v>81</v>
      </c>
      <c r="DW64" s="225">
        <v>71</v>
      </c>
      <c r="DX64" s="227">
        <v>26.9</v>
      </c>
      <c r="DY64" s="225">
        <v>49</v>
      </c>
      <c r="DZ64" s="225">
        <v>117</v>
      </c>
      <c r="EA64" s="225">
        <v>2421</v>
      </c>
      <c r="EB64" s="225">
        <v>389</v>
      </c>
      <c r="EC64" s="225">
        <v>84</v>
      </c>
      <c r="ED64" s="225">
        <v>2856</v>
      </c>
      <c r="EE64" s="225">
        <v>3296</v>
      </c>
      <c r="EF64" s="227">
        <v>85.9</v>
      </c>
      <c r="EG64" s="227">
        <v>81.2</v>
      </c>
      <c r="EH64" s="225">
        <v>56</v>
      </c>
      <c r="EI64" s="227">
        <v>37.340000000000003</v>
      </c>
      <c r="EJ64" s="225">
        <v>96943</v>
      </c>
      <c r="EK64" s="227">
        <v>35.6</v>
      </c>
      <c r="EL64" s="225">
        <v>310993</v>
      </c>
      <c r="EM64" s="230">
        <v>2.66</v>
      </c>
      <c r="EN64" s="225">
        <v>198</v>
      </c>
      <c r="EO64" s="225">
        <v>29</v>
      </c>
      <c r="EP64" s="243">
        <v>595</v>
      </c>
      <c r="EQ64" s="225">
        <v>133</v>
      </c>
      <c r="ER64" s="225">
        <v>430</v>
      </c>
      <c r="ES64" s="227">
        <v>96.3</v>
      </c>
      <c r="ET64" s="225">
        <v>99758</v>
      </c>
      <c r="EU64" s="225">
        <v>2322</v>
      </c>
      <c r="EV64" s="225">
        <v>455</v>
      </c>
      <c r="EW64" s="225">
        <v>97436</v>
      </c>
      <c r="EX64" s="225">
        <v>85423</v>
      </c>
      <c r="EY64" s="225">
        <v>9662</v>
      </c>
      <c r="EZ64" s="225">
        <v>2351</v>
      </c>
      <c r="FA64" s="225">
        <v>16</v>
      </c>
      <c r="FB64" s="227">
        <v>15.41</v>
      </c>
      <c r="FC64" s="225">
        <v>173</v>
      </c>
      <c r="FD64" s="227">
        <v>6</v>
      </c>
      <c r="FE64" s="225">
        <v>9155</v>
      </c>
      <c r="FF64" s="225">
        <v>0</v>
      </c>
      <c r="FG64" s="225">
        <v>102</v>
      </c>
      <c r="FH64" s="225">
        <v>2128</v>
      </c>
      <c r="FI64" s="245">
        <v>13</v>
      </c>
      <c r="FJ64" s="245">
        <v>572</v>
      </c>
      <c r="FK64" s="230">
        <v>39.265789494160394</v>
      </c>
      <c r="FL64" s="227">
        <v>100</v>
      </c>
      <c r="FM64" s="227">
        <v>95.48</v>
      </c>
      <c r="FN64" s="227">
        <v>97.7</v>
      </c>
      <c r="FO64" s="227">
        <v>48.3</v>
      </c>
      <c r="FP64" s="225">
        <v>87</v>
      </c>
      <c r="FQ64" s="225">
        <v>8</v>
      </c>
      <c r="FR64" s="225">
        <v>39</v>
      </c>
      <c r="FS64" s="225">
        <v>1744</v>
      </c>
      <c r="FT64" s="225">
        <v>5</v>
      </c>
      <c r="FU64" s="225">
        <v>2974</v>
      </c>
      <c r="FV64" s="225">
        <v>1002</v>
      </c>
      <c r="FW64" s="225">
        <v>3</v>
      </c>
      <c r="FX64" s="225">
        <v>6716859</v>
      </c>
      <c r="FY64" s="225">
        <v>14605</v>
      </c>
      <c r="FZ64" s="225" t="s">
        <v>608</v>
      </c>
      <c r="GA64" s="225" t="s">
        <v>608</v>
      </c>
      <c r="GB64" s="225">
        <v>17995</v>
      </c>
      <c r="GC64" s="225">
        <v>14</v>
      </c>
      <c r="GD64" s="225">
        <v>1189</v>
      </c>
      <c r="GE64" s="225">
        <v>16792</v>
      </c>
      <c r="GF64" s="225">
        <v>156511</v>
      </c>
      <c r="GG64" s="225">
        <v>67</v>
      </c>
      <c r="GH64" s="225">
        <v>10575</v>
      </c>
      <c r="GI64" s="225">
        <v>145869</v>
      </c>
      <c r="GJ64" s="225">
        <v>693</v>
      </c>
      <c r="GK64" s="225">
        <v>6173</v>
      </c>
      <c r="GL64" s="225">
        <v>500853</v>
      </c>
      <c r="GM64" s="225">
        <v>2348</v>
      </c>
      <c r="GN64" s="225">
        <v>15181</v>
      </c>
      <c r="GO64" s="225">
        <v>268284</v>
      </c>
      <c r="GP64" s="225">
        <v>106</v>
      </c>
      <c r="GQ64" s="225">
        <v>1756</v>
      </c>
      <c r="GR64" s="224">
        <v>28734.720000000001</v>
      </c>
      <c r="GS64" s="277">
        <v>106</v>
      </c>
      <c r="GT64" s="225">
        <v>1756</v>
      </c>
      <c r="GU64" s="225">
        <v>2873472</v>
      </c>
      <c r="GV64" s="242">
        <v>278.83</v>
      </c>
      <c r="GW64" s="225">
        <v>0</v>
      </c>
      <c r="GX64" s="225">
        <v>142</v>
      </c>
      <c r="GY64" s="225">
        <v>92</v>
      </c>
      <c r="GZ64" s="222">
        <v>2</v>
      </c>
      <c r="HA64" s="225">
        <v>1</v>
      </c>
      <c r="HB64" s="225">
        <v>396291</v>
      </c>
      <c r="HC64" s="225">
        <v>3153331</v>
      </c>
      <c r="HD64" s="225">
        <v>405950</v>
      </c>
      <c r="HE64" s="225">
        <v>403920</v>
      </c>
      <c r="HF64" s="225">
        <v>209490</v>
      </c>
      <c r="HG64" s="225">
        <v>5172</v>
      </c>
      <c r="HH64" s="225">
        <v>8592</v>
      </c>
      <c r="HI64" s="225">
        <v>169764</v>
      </c>
      <c r="HJ64" s="225">
        <v>153618</v>
      </c>
      <c r="HK64" s="220">
        <v>15056</v>
      </c>
      <c r="HL64" s="220">
        <v>5107919</v>
      </c>
      <c r="HM64" s="220" t="s">
        <v>608</v>
      </c>
      <c r="HN64" s="220">
        <v>622</v>
      </c>
      <c r="HO64" s="220" t="s">
        <v>608</v>
      </c>
      <c r="HP64" s="220">
        <v>143</v>
      </c>
      <c r="HQ64" s="220" t="s">
        <v>608</v>
      </c>
      <c r="HR64" s="220">
        <v>0</v>
      </c>
      <c r="HS64" s="220">
        <v>136545</v>
      </c>
      <c r="HT64" s="220">
        <v>0</v>
      </c>
      <c r="HU64" s="225">
        <v>0</v>
      </c>
      <c r="HV64" s="230">
        <v>38.380000000000003</v>
      </c>
      <c r="HW64" s="220">
        <v>314951</v>
      </c>
      <c r="HX64" s="247">
        <v>13.04</v>
      </c>
      <c r="HY64" s="230">
        <v>11.7</v>
      </c>
      <c r="HZ64" s="230">
        <v>6.8</v>
      </c>
      <c r="IA64" s="225">
        <v>881.7</v>
      </c>
      <c r="IB64" s="225">
        <v>881.7</v>
      </c>
      <c r="IC64" s="225" t="s">
        <v>608</v>
      </c>
      <c r="ID64" s="227">
        <v>77.7</v>
      </c>
      <c r="IE64" s="227">
        <v>57.2</v>
      </c>
      <c r="IF64" s="227">
        <v>35.299999999999997</v>
      </c>
      <c r="IG64" s="227">
        <v>52.1</v>
      </c>
      <c r="IH64" s="227">
        <v>15.9</v>
      </c>
      <c r="II64" s="144" t="s">
        <v>1081</v>
      </c>
      <c r="IJ64" s="144" t="s">
        <v>1081</v>
      </c>
      <c r="IK64" s="225">
        <v>19</v>
      </c>
      <c r="IL64" s="142">
        <v>0.74099999999999999</v>
      </c>
      <c r="IM64" s="295">
        <v>88.2</v>
      </c>
      <c r="IN64" s="297">
        <v>13.8</v>
      </c>
      <c r="IO64" s="295">
        <v>4.2</v>
      </c>
      <c r="IP64" s="296">
        <v>137843621</v>
      </c>
      <c r="IQ64" s="295">
        <v>41.8</v>
      </c>
      <c r="IR64" s="295">
        <v>53.8</v>
      </c>
      <c r="IS64" s="245" t="s">
        <v>608</v>
      </c>
      <c r="IT64" s="245" t="s">
        <v>608</v>
      </c>
      <c r="IU64" s="295">
        <v>100.9</v>
      </c>
      <c r="IV64" s="144" t="s">
        <v>1081</v>
      </c>
      <c r="IW64" s="152">
        <v>2339</v>
      </c>
      <c r="IX64" s="144" t="s">
        <v>1081</v>
      </c>
      <c r="IY64" s="295">
        <v>37.9</v>
      </c>
      <c r="IZ64" s="296">
        <v>67666</v>
      </c>
      <c r="JA64" s="296">
        <v>1119</v>
      </c>
      <c r="JB64" s="298">
        <v>1171</v>
      </c>
      <c r="JC64" s="298">
        <v>5428</v>
      </c>
      <c r="JD64" s="298">
        <v>7064</v>
      </c>
      <c r="JE64" s="298">
        <v>7249</v>
      </c>
      <c r="JF64" s="298">
        <v>8269</v>
      </c>
      <c r="JG64" s="298">
        <v>7518</v>
      </c>
      <c r="JH64" s="298">
        <v>6887</v>
      </c>
      <c r="JI64" s="298">
        <v>6462</v>
      </c>
      <c r="JJ64" s="298">
        <v>6382</v>
      </c>
      <c r="JK64" s="298">
        <v>4027</v>
      </c>
      <c r="JL64" s="298">
        <v>1790</v>
      </c>
      <c r="JM64" s="298">
        <v>1008</v>
      </c>
      <c r="JN64" s="298">
        <v>454</v>
      </c>
      <c r="JO64" s="298">
        <v>220</v>
      </c>
      <c r="JP64" s="298">
        <v>119</v>
      </c>
      <c r="JQ64" s="298">
        <v>8291</v>
      </c>
      <c r="JR64" s="298">
        <v>7848</v>
      </c>
      <c r="JS64" s="298">
        <v>8711</v>
      </c>
      <c r="JT64" s="298">
        <v>9525</v>
      </c>
      <c r="JU64" s="298">
        <v>11373</v>
      </c>
      <c r="JV64" s="298">
        <v>10167</v>
      </c>
      <c r="JW64" s="298">
        <v>9433</v>
      </c>
      <c r="JX64" s="298">
        <v>9130</v>
      </c>
      <c r="JY64" s="298">
        <v>10033</v>
      </c>
      <c r="JZ64" s="298">
        <v>8418</v>
      </c>
      <c r="KA64" s="298">
        <v>6503</v>
      </c>
      <c r="KB64" s="298">
        <v>6892</v>
      </c>
      <c r="KC64" s="298">
        <v>5700</v>
      </c>
      <c r="KD64" s="298">
        <v>4222</v>
      </c>
      <c r="KE64" s="298">
        <v>4174</v>
      </c>
    </row>
  </sheetData>
  <mergeCells count="42">
    <mergeCell ref="IB2:IG2"/>
    <mergeCell ref="II2:IP2"/>
    <mergeCell ref="IQ2:IR2"/>
    <mergeCell ref="JD2:JR2"/>
    <mergeCell ref="JS2:JZ2"/>
    <mergeCell ref="BD2:BO2"/>
    <mergeCell ref="D2:M2"/>
    <mergeCell ref="N2:O2"/>
    <mergeCell ref="S2:AC2"/>
    <mergeCell ref="AD2:AP2"/>
    <mergeCell ref="AQ2:BC2"/>
    <mergeCell ref="BP2:BR2"/>
    <mergeCell ref="BT2:BW2"/>
    <mergeCell ref="BX2:CA2"/>
    <mergeCell ref="CC2:CE2"/>
    <mergeCell ref="FB2:FC2"/>
    <mergeCell ref="CG2:CU2"/>
    <mergeCell ref="CV2:DC2"/>
    <mergeCell ref="DD2:DF2"/>
    <mergeCell ref="DG2:DI2"/>
    <mergeCell ref="DJ2:DO2"/>
    <mergeCell ref="DP2:DW2"/>
    <mergeCell ref="DX2:EG2"/>
    <mergeCell ref="EH2:EL2"/>
    <mergeCell ref="EM2:EN2"/>
    <mergeCell ref="EO2:FA2"/>
    <mergeCell ref="HU2:HY2"/>
    <mergeCell ref="FE2:FJ2"/>
    <mergeCell ref="FK2:FN2"/>
    <mergeCell ref="FO2:FQ2"/>
    <mergeCell ref="HJ2:HM2"/>
    <mergeCell ref="HN2:HT2"/>
    <mergeCell ref="FR2:FS2"/>
    <mergeCell ref="FU2:FV2"/>
    <mergeCell ref="FW2:FX2"/>
    <mergeCell ref="FY2:FZ2"/>
    <mergeCell ref="GA2:GH2"/>
    <mergeCell ref="GI2:GJ2"/>
    <mergeCell ref="GK2:GN2"/>
    <mergeCell ref="GO2:GT2"/>
    <mergeCell ref="GU2:GY2"/>
    <mergeCell ref="HA2:HI2"/>
  </mergeCells>
  <phoneticPr fontId="3"/>
  <conditionalFormatting sqref="A5:XFD5">
    <cfRule type="cellIs" dxfId="2" priority="1" operator="equal">
      <formula>FALSE</formula>
    </cfRule>
  </conditionalFormatting>
  <printOptions gridLines="1"/>
  <pageMargins left="0.6692913385826772" right="0.39370078740157483" top="0.98425196850393704" bottom="0.23622047244094491" header="0.47244094488188981" footer="0.51181102362204722"/>
  <pageSetup paperSize="9" scale="76" fitToHeight="0" pageOrder="overThenDown" orientation="landscape" r:id="rId1"/>
  <headerFooter alignWithMargins="0">
    <oddHeader>&amp;L&amp;14
平成28年度　行政水準比較 （実数編）：平成27年3月31日基準</oddHeader>
  </headerFooter>
  <colBreaks count="13" manualBreakCount="13">
    <brk id="16" max="48" man="1"/>
    <brk id="29" max="48" man="1"/>
    <brk id="42" max="48" man="1"/>
    <brk id="55" max="48" man="1"/>
    <brk id="71" max="48" man="1"/>
    <brk id="85" max="48" man="1"/>
    <brk id="100" max="48" man="1"/>
    <brk id="114" max="48" man="1"/>
    <brk id="128" max="48" man="1"/>
    <brk id="145" max="48" man="1"/>
    <brk id="161" max="48" man="1"/>
    <brk id="177" max="48" man="1"/>
    <brk id="193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G116"/>
  <sheetViews>
    <sheetView workbookViewId="0">
      <selection sqref="A1:XFD1048576"/>
    </sheetView>
  </sheetViews>
  <sheetFormatPr defaultColWidth="11.375" defaultRowHeight="11.25"/>
  <cols>
    <col min="1" max="1" width="7" style="398" bestFit="1" customWidth="1"/>
    <col min="2" max="2" width="8" style="398" bestFit="1" customWidth="1"/>
    <col min="3" max="4" width="11.375" style="398"/>
    <col min="5" max="7" width="11.375" style="423"/>
    <col min="8" max="8" width="11.375" style="398"/>
    <col min="9" max="13" width="11.375" style="399"/>
    <col min="14" max="16" width="11.375" style="424"/>
    <col min="17" max="17" width="12.25" style="399" bestFit="1" customWidth="1"/>
    <col min="18" max="18" width="12.25" style="424" bestFit="1" customWidth="1"/>
    <col min="19" max="19" width="11.375" style="424"/>
    <col min="20" max="43" width="11.375" style="399"/>
    <col min="44" max="51" width="11.375" style="425"/>
    <col min="52" max="63" width="11.375" style="399"/>
    <col min="64" max="65" width="11.375" style="398"/>
    <col min="66" max="66" width="11.375" style="399"/>
    <col min="67" max="67" width="11.375" style="398"/>
    <col min="68" max="68" width="10.625" style="398" bestFit="1" customWidth="1"/>
    <col min="69" max="69" width="11.375" style="398"/>
    <col min="70" max="70" width="11.375" style="399"/>
    <col min="71" max="71" width="11.375" style="398"/>
    <col min="72" max="75" width="11.375" style="399"/>
    <col min="76" max="79" width="11.375" style="398"/>
    <col min="80" max="81" width="11.375" style="399"/>
    <col min="82" max="84" width="11.375" style="398"/>
    <col min="85" max="85" width="11.375" style="399"/>
    <col min="86" max="87" width="11.375" style="398"/>
    <col min="88" max="164" width="11.375" style="399"/>
    <col min="165" max="168" width="11.375" style="400"/>
    <col min="169" max="185" width="11.375" style="305"/>
    <col min="186" max="187" width="11.375" style="401"/>
    <col min="188" max="188" width="11.375" style="305"/>
    <col min="189" max="190" width="11.375" style="402"/>
    <col min="191" max="193" width="11.375" style="305"/>
    <col min="194" max="194" width="11.375" style="403"/>
    <col min="195" max="197" width="11.375" style="404"/>
    <col min="198" max="198" width="11.375" style="403"/>
    <col min="199" max="212" width="11.375" style="305"/>
    <col min="213" max="233" width="11.375" style="398"/>
    <col min="234" max="235" width="13.875" style="398" bestFit="1" customWidth="1"/>
    <col min="236" max="242" width="11.375" style="398"/>
    <col min="243" max="243" width="11.125" style="398" bestFit="1" customWidth="1"/>
    <col min="244" max="244" width="10.25" style="398" bestFit="1" customWidth="1"/>
    <col min="245" max="255" width="11.375" style="398"/>
    <col min="256" max="256" width="10.625" style="398" bestFit="1" customWidth="1"/>
    <col min="257" max="257" width="11.375" style="398"/>
    <col min="258" max="258" width="10.375" style="398" bestFit="1" customWidth="1"/>
    <col min="259" max="16384" width="11.375" style="398"/>
  </cols>
  <sheetData>
    <row r="1" spans="1:293" s="3" customFormat="1">
      <c r="B1" s="2" t="s">
        <v>368</v>
      </c>
      <c r="C1" s="3">
        <v>1</v>
      </c>
      <c r="D1" s="4">
        <v>2</v>
      </c>
      <c r="E1" s="446">
        <v>3</v>
      </c>
      <c r="F1" s="637">
        <v>4</v>
      </c>
      <c r="G1" s="4">
        <v>5</v>
      </c>
      <c r="H1" s="4">
        <v>6</v>
      </c>
      <c r="I1" s="3">
        <v>7</v>
      </c>
      <c r="J1" s="4">
        <v>8</v>
      </c>
      <c r="K1" s="4">
        <v>9</v>
      </c>
      <c r="L1" s="3">
        <v>10</v>
      </c>
      <c r="M1" s="4">
        <v>11</v>
      </c>
      <c r="N1" s="4">
        <v>12</v>
      </c>
      <c r="O1" s="3">
        <v>13</v>
      </c>
      <c r="P1" s="4">
        <v>14</v>
      </c>
      <c r="Q1" s="635">
        <v>15</v>
      </c>
      <c r="R1" s="547">
        <v>16</v>
      </c>
      <c r="S1" s="4">
        <v>17</v>
      </c>
      <c r="T1" s="635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3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>
        <v>100</v>
      </c>
      <c r="CY1" s="3">
        <v>101</v>
      </c>
      <c r="CZ1" s="3">
        <v>102</v>
      </c>
      <c r="DA1" s="3">
        <v>103</v>
      </c>
      <c r="DB1" s="3">
        <v>104</v>
      </c>
      <c r="DC1" s="3">
        <v>105</v>
      </c>
      <c r="DD1" s="3">
        <v>106</v>
      </c>
      <c r="DE1" s="3">
        <v>107</v>
      </c>
      <c r="DF1" s="3">
        <v>108</v>
      </c>
      <c r="DG1" s="3">
        <v>109</v>
      </c>
      <c r="DH1" s="3">
        <v>110</v>
      </c>
      <c r="DI1" s="3">
        <v>111</v>
      </c>
      <c r="DJ1" s="3">
        <v>112</v>
      </c>
      <c r="DK1" s="3">
        <v>113</v>
      </c>
      <c r="DL1" s="3">
        <v>114</v>
      </c>
      <c r="DM1" s="3">
        <v>115</v>
      </c>
      <c r="DN1" s="3">
        <v>116</v>
      </c>
      <c r="DO1" s="3">
        <v>117</v>
      </c>
      <c r="DP1" s="3">
        <v>118</v>
      </c>
      <c r="DQ1" s="3">
        <v>119</v>
      </c>
      <c r="DR1" s="3">
        <v>120</v>
      </c>
      <c r="DS1" s="3">
        <v>121</v>
      </c>
      <c r="DT1" s="3">
        <v>122</v>
      </c>
      <c r="DU1" s="3">
        <v>123</v>
      </c>
      <c r="DV1" s="3">
        <v>124</v>
      </c>
      <c r="DW1" s="3">
        <v>125</v>
      </c>
      <c r="DX1" s="3">
        <v>126</v>
      </c>
      <c r="DY1" s="3">
        <v>127</v>
      </c>
      <c r="DZ1" s="3">
        <v>128</v>
      </c>
      <c r="EA1" s="3">
        <v>129</v>
      </c>
      <c r="EB1" s="3">
        <v>130</v>
      </c>
      <c r="EC1" s="3">
        <v>131</v>
      </c>
      <c r="ED1" s="3">
        <v>132</v>
      </c>
      <c r="EE1" s="3">
        <v>133</v>
      </c>
      <c r="EF1" s="3">
        <v>134</v>
      </c>
      <c r="EG1" s="3">
        <v>135</v>
      </c>
      <c r="EH1" s="3">
        <v>136</v>
      </c>
      <c r="EI1" s="3">
        <v>137</v>
      </c>
      <c r="EJ1" s="3">
        <v>138</v>
      </c>
      <c r="EK1" s="3">
        <v>139</v>
      </c>
      <c r="EL1" s="3">
        <v>140</v>
      </c>
      <c r="EM1" s="3">
        <v>141</v>
      </c>
      <c r="EN1" s="3">
        <v>142</v>
      </c>
      <c r="EO1" s="3">
        <v>143</v>
      </c>
      <c r="EP1" s="4">
        <v>144</v>
      </c>
      <c r="EQ1" s="4">
        <v>145</v>
      </c>
      <c r="ER1" s="4">
        <v>146</v>
      </c>
      <c r="ES1" s="4">
        <v>147</v>
      </c>
      <c r="ET1" s="4">
        <v>148</v>
      </c>
      <c r="EU1" s="4">
        <v>149</v>
      </c>
      <c r="EV1" s="4">
        <v>150</v>
      </c>
      <c r="EW1" s="4">
        <v>151</v>
      </c>
      <c r="EX1" s="635">
        <v>152</v>
      </c>
      <c r="EY1" s="4">
        <v>153</v>
      </c>
      <c r="EZ1" s="4">
        <v>154</v>
      </c>
      <c r="FA1" s="4">
        <v>155</v>
      </c>
      <c r="FB1" s="4">
        <v>156</v>
      </c>
      <c r="FC1" s="4">
        <v>157</v>
      </c>
      <c r="FD1" s="4">
        <v>158</v>
      </c>
      <c r="FE1" s="4">
        <v>159</v>
      </c>
      <c r="FF1" s="4">
        <v>160</v>
      </c>
      <c r="FG1" s="4">
        <v>161</v>
      </c>
      <c r="FH1" s="4">
        <v>162</v>
      </c>
      <c r="FI1" s="4">
        <v>163</v>
      </c>
      <c r="FJ1" s="4">
        <v>164</v>
      </c>
      <c r="FK1" s="4">
        <v>165</v>
      </c>
      <c r="FL1" s="4">
        <v>166</v>
      </c>
      <c r="FM1" s="4">
        <v>167</v>
      </c>
      <c r="FN1" s="4">
        <v>168</v>
      </c>
      <c r="FO1" s="4">
        <v>169</v>
      </c>
      <c r="FP1" s="4">
        <v>170</v>
      </c>
      <c r="FQ1" s="4">
        <v>171</v>
      </c>
      <c r="FR1" s="4">
        <v>172</v>
      </c>
      <c r="FS1" s="4">
        <v>173</v>
      </c>
      <c r="FT1" s="4">
        <v>174</v>
      </c>
      <c r="FU1" s="4">
        <v>175</v>
      </c>
      <c r="FV1" s="4">
        <v>176</v>
      </c>
      <c r="FW1" s="4">
        <v>177</v>
      </c>
      <c r="FX1" s="4">
        <v>178</v>
      </c>
      <c r="FY1" s="4">
        <v>179</v>
      </c>
      <c r="FZ1" s="4">
        <v>180</v>
      </c>
      <c r="GA1" s="4">
        <v>181</v>
      </c>
      <c r="GB1" s="4">
        <v>182</v>
      </c>
      <c r="GC1" s="4">
        <v>183</v>
      </c>
      <c r="GD1" s="4">
        <v>184</v>
      </c>
      <c r="GE1" s="4">
        <v>185</v>
      </c>
      <c r="GF1" s="4">
        <v>186</v>
      </c>
      <c r="GG1" s="4">
        <v>187</v>
      </c>
      <c r="GH1" s="4">
        <v>188</v>
      </c>
      <c r="GI1" s="4">
        <v>189</v>
      </c>
      <c r="GJ1" s="4">
        <v>190</v>
      </c>
      <c r="GK1" s="4">
        <v>191</v>
      </c>
      <c r="GL1" s="4">
        <v>192</v>
      </c>
      <c r="GM1" s="4">
        <v>193</v>
      </c>
      <c r="GN1" s="4">
        <v>194</v>
      </c>
      <c r="GO1" s="4">
        <v>195</v>
      </c>
      <c r="GP1" s="4">
        <v>196</v>
      </c>
      <c r="GQ1" s="4">
        <v>197</v>
      </c>
      <c r="GR1" s="4">
        <v>198</v>
      </c>
      <c r="GS1" s="4">
        <v>199</v>
      </c>
      <c r="GT1" s="4">
        <v>200</v>
      </c>
      <c r="GU1" s="4">
        <v>201</v>
      </c>
      <c r="GV1" s="4">
        <v>202</v>
      </c>
      <c r="GW1" s="4">
        <v>203</v>
      </c>
      <c r="GX1" s="4">
        <v>204</v>
      </c>
      <c r="GY1" s="5">
        <v>205</v>
      </c>
      <c r="GZ1" s="4">
        <v>206</v>
      </c>
      <c r="HA1" s="4">
        <v>207</v>
      </c>
      <c r="HB1" s="636">
        <v>208</v>
      </c>
      <c r="HC1" s="446">
        <v>209</v>
      </c>
      <c r="HD1" s="4">
        <v>210</v>
      </c>
      <c r="HE1" s="4">
        <v>211</v>
      </c>
      <c r="HF1" s="4">
        <v>212</v>
      </c>
      <c r="HG1" s="4">
        <v>213</v>
      </c>
      <c r="HH1" s="4">
        <v>214</v>
      </c>
      <c r="HI1" s="4">
        <v>215</v>
      </c>
      <c r="HJ1" s="4">
        <v>216</v>
      </c>
      <c r="HK1" s="4">
        <v>217</v>
      </c>
      <c r="HL1" s="4">
        <v>218</v>
      </c>
      <c r="HM1" s="4">
        <v>219</v>
      </c>
      <c r="HN1" s="635">
        <v>220</v>
      </c>
      <c r="HO1" s="635">
        <v>221</v>
      </c>
      <c r="HP1" s="4">
        <v>222</v>
      </c>
      <c r="HQ1" s="635">
        <v>223</v>
      </c>
      <c r="HR1" s="4">
        <v>224</v>
      </c>
      <c r="HS1" s="4">
        <v>225</v>
      </c>
      <c r="HT1" s="4">
        <v>226</v>
      </c>
      <c r="HU1" s="4">
        <v>227</v>
      </c>
      <c r="HV1" s="4">
        <v>228</v>
      </c>
      <c r="HW1" s="4">
        <v>229</v>
      </c>
      <c r="HX1" s="4">
        <v>230</v>
      </c>
      <c r="HY1" s="4">
        <v>231</v>
      </c>
      <c r="HZ1" s="4">
        <v>232</v>
      </c>
      <c r="IA1" s="4">
        <v>233</v>
      </c>
      <c r="IB1" s="4">
        <v>234</v>
      </c>
      <c r="IC1" s="4">
        <v>235</v>
      </c>
      <c r="ID1" s="4">
        <v>236</v>
      </c>
      <c r="IE1" s="4">
        <v>237</v>
      </c>
      <c r="IF1" s="4">
        <v>238</v>
      </c>
      <c r="IG1" s="4">
        <v>239</v>
      </c>
      <c r="IH1" s="4">
        <v>240</v>
      </c>
      <c r="II1" s="4">
        <v>241</v>
      </c>
      <c r="IJ1" s="4">
        <v>242</v>
      </c>
      <c r="IK1" s="4">
        <v>243</v>
      </c>
      <c r="IL1" s="4">
        <v>244</v>
      </c>
      <c r="IM1" s="4">
        <v>245</v>
      </c>
      <c r="IN1" s="4">
        <v>246</v>
      </c>
      <c r="IO1" s="4">
        <v>247</v>
      </c>
      <c r="IP1" s="4">
        <v>248</v>
      </c>
      <c r="IQ1" s="4">
        <v>249</v>
      </c>
      <c r="IR1" s="4">
        <v>250</v>
      </c>
      <c r="IS1" s="4">
        <v>251</v>
      </c>
      <c r="IT1" s="4">
        <v>252</v>
      </c>
      <c r="IU1" s="4">
        <v>253</v>
      </c>
      <c r="IV1" s="4">
        <v>254</v>
      </c>
      <c r="IW1" s="4">
        <v>255</v>
      </c>
      <c r="IX1" s="4">
        <v>256</v>
      </c>
      <c r="IY1" s="4">
        <v>257</v>
      </c>
      <c r="IZ1" s="4">
        <v>258</v>
      </c>
      <c r="JA1" s="4">
        <v>259</v>
      </c>
      <c r="JB1" s="4">
        <v>260</v>
      </c>
      <c r="JC1" s="4">
        <v>261</v>
      </c>
      <c r="JD1" s="4">
        <v>262</v>
      </c>
      <c r="JE1" s="4">
        <v>263</v>
      </c>
      <c r="JF1" s="4">
        <v>264</v>
      </c>
      <c r="JG1" s="4">
        <v>265</v>
      </c>
      <c r="JH1" s="4">
        <v>266</v>
      </c>
      <c r="JI1" s="4">
        <v>267</v>
      </c>
      <c r="JJ1" s="4">
        <v>268</v>
      </c>
      <c r="JK1" s="4">
        <v>269</v>
      </c>
      <c r="JL1" s="4">
        <v>270</v>
      </c>
      <c r="JM1" s="4">
        <v>271</v>
      </c>
      <c r="JN1" s="4">
        <v>272</v>
      </c>
      <c r="JO1" s="4">
        <v>273</v>
      </c>
      <c r="JP1" s="4">
        <v>274</v>
      </c>
      <c r="JQ1" s="4">
        <v>275</v>
      </c>
      <c r="JR1" s="4">
        <v>276</v>
      </c>
      <c r="JS1" s="4">
        <v>277</v>
      </c>
      <c r="JT1" s="4">
        <v>278</v>
      </c>
      <c r="JU1" s="4">
        <v>279</v>
      </c>
      <c r="JV1" s="4">
        <v>280</v>
      </c>
      <c r="JW1" s="4">
        <v>281</v>
      </c>
      <c r="JX1" s="4">
        <v>282</v>
      </c>
      <c r="JY1" s="4">
        <v>283</v>
      </c>
      <c r="JZ1" s="4">
        <v>284</v>
      </c>
      <c r="KA1" s="4">
        <v>285</v>
      </c>
      <c r="KB1" s="4">
        <v>286</v>
      </c>
      <c r="KC1" s="4">
        <v>287</v>
      </c>
      <c r="KD1" s="4">
        <v>288</v>
      </c>
      <c r="KE1" s="4">
        <v>289</v>
      </c>
    </row>
    <row r="2" spans="1:293" s="435" customFormat="1">
      <c r="B2" s="8"/>
      <c r="D2" s="774" t="s">
        <v>5</v>
      </c>
      <c r="E2" s="774"/>
      <c r="F2" s="774"/>
      <c r="G2" s="774"/>
      <c r="H2" s="774"/>
      <c r="I2" s="774"/>
      <c r="J2" s="774"/>
      <c r="K2" s="774"/>
      <c r="L2" s="774"/>
      <c r="M2" s="774"/>
      <c r="N2" s="774" t="s">
        <v>369</v>
      </c>
      <c r="O2" s="774"/>
      <c r="P2" s="442" t="s">
        <v>370</v>
      </c>
      <c r="Q2" s="634" t="s">
        <v>371</v>
      </c>
      <c r="R2" s="634" t="s">
        <v>371</v>
      </c>
      <c r="S2" s="773" t="s">
        <v>372</v>
      </c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 t="s">
        <v>372</v>
      </c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 t="s">
        <v>372</v>
      </c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 t="s">
        <v>372</v>
      </c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 t="s">
        <v>373</v>
      </c>
      <c r="BQ2" s="773"/>
      <c r="BR2" s="773"/>
      <c r="BS2" s="435" t="s">
        <v>374</v>
      </c>
      <c r="BT2" s="773" t="s">
        <v>375</v>
      </c>
      <c r="BU2" s="773"/>
      <c r="BV2" s="773"/>
      <c r="BW2" s="773"/>
      <c r="BX2" s="773" t="s">
        <v>376</v>
      </c>
      <c r="BY2" s="773"/>
      <c r="BZ2" s="773"/>
      <c r="CA2" s="773"/>
      <c r="CC2" s="773" t="s">
        <v>377</v>
      </c>
      <c r="CD2" s="773"/>
      <c r="CE2" s="773"/>
      <c r="CF2" s="435" t="s">
        <v>378</v>
      </c>
      <c r="CG2" s="773" t="s">
        <v>379</v>
      </c>
      <c r="CH2" s="773"/>
      <c r="CI2" s="773"/>
      <c r="CJ2" s="773"/>
      <c r="CK2" s="773"/>
      <c r="CL2" s="773"/>
      <c r="CM2" s="773"/>
      <c r="CN2" s="773"/>
      <c r="CO2" s="773"/>
      <c r="CP2" s="773"/>
      <c r="CQ2" s="773"/>
      <c r="CR2" s="773"/>
      <c r="CS2" s="773"/>
      <c r="CT2" s="773"/>
      <c r="CU2" s="773"/>
      <c r="CV2" s="773" t="s">
        <v>380</v>
      </c>
      <c r="CW2" s="773"/>
      <c r="CX2" s="773"/>
      <c r="CY2" s="773"/>
      <c r="CZ2" s="773"/>
      <c r="DA2" s="773"/>
      <c r="DB2" s="773"/>
      <c r="DC2" s="773"/>
      <c r="DD2" s="773" t="s">
        <v>381</v>
      </c>
      <c r="DE2" s="773"/>
      <c r="DF2" s="773"/>
      <c r="DG2" s="773" t="s">
        <v>382</v>
      </c>
      <c r="DH2" s="773"/>
      <c r="DI2" s="773"/>
      <c r="DJ2" s="773" t="s">
        <v>382</v>
      </c>
      <c r="DK2" s="773"/>
      <c r="DL2" s="773"/>
      <c r="DM2" s="773"/>
      <c r="DN2" s="773"/>
      <c r="DO2" s="773"/>
      <c r="DP2" s="773" t="s">
        <v>383</v>
      </c>
      <c r="DQ2" s="773"/>
      <c r="DR2" s="773"/>
      <c r="DS2" s="773"/>
      <c r="DT2" s="773"/>
      <c r="DU2" s="773"/>
      <c r="DV2" s="773"/>
      <c r="DW2" s="773"/>
      <c r="DX2" s="773" t="s">
        <v>383</v>
      </c>
      <c r="DY2" s="773"/>
      <c r="DZ2" s="773"/>
      <c r="EA2" s="773"/>
      <c r="EB2" s="773"/>
      <c r="EC2" s="773"/>
      <c r="ED2" s="773"/>
      <c r="EE2" s="773"/>
      <c r="EF2" s="773"/>
      <c r="EG2" s="773"/>
      <c r="EH2" s="774" t="s">
        <v>384</v>
      </c>
      <c r="EI2" s="774"/>
      <c r="EJ2" s="774"/>
      <c r="EK2" s="774"/>
      <c r="EL2" s="774"/>
      <c r="EM2" s="771" t="s">
        <v>385</v>
      </c>
      <c r="EN2" s="771"/>
      <c r="EO2" s="771" t="s">
        <v>386</v>
      </c>
      <c r="EP2" s="771"/>
      <c r="EQ2" s="771"/>
      <c r="ER2" s="771"/>
      <c r="ES2" s="771"/>
      <c r="ET2" s="771"/>
      <c r="EU2" s="771"/>
      <c r="EV2" s="771"/>
      <c r="EW2" s="771"/>
      <c r="EX2" s="771"/>
      <c r="EY2" s="771"/>
      <c r="EZ2" s="771"/>
      <c r="FA2" s="771"/>
      <c r="FB2" s="771" t="s">
        <v>387</v>
      </c>
      <c r="FC2" s="771"/>
      <c r="FD2" s="436" t="s">
        <v>388</v>
      </c>
      <c r="FE2" s="771" t="s">
        <v>389</v>
      </c>
      <c r="FF2" s="771"/>
      <c r="FG2" s="771"/>
      <c r="FH2" s="771"/>
      <c r="FI2" s="771"/>
      <c r="FJ2" s="771"/>
      <c r="FK2" s="772" t="s">
        <v>390</v>
      </c>
      <c r="FL2" s="772"/>
      <c r="FM2" s="772"/>
      <c r="FN2" s="772"/>
      <c r="FO2" s="773" t="s">
        <v>391</v>
      </c>
      <c r="FP2" s="773"/>
      <c r="FQ2" s="773"/>
      <c r="FR2" s="773" t="s">
        <v>392</v>
      </c>
      <c r="FS2" s="773"/>
      <c r="FT2" s="435" t="s">
        <v>393</v>
      </c>
      <c r="FU2" s="773" t="s">
        <v>394</v>
      </c>
      <c r="FV2" s="773"/>
      <c r="FW2" s="773" t="s">
        <v>395</v>
      </c>
      <c r="FX2" s="773"/>
      <c r="FY2" s="773" t="s">
        <v>396</v>
      </c>
      <c r="FZ2" s="773"/>
      <c r="GA2" s="773" t="s">
        <v>397</v>
      </c>
      <c r="GB2" s="773"/>
      <c r="GC2" s="773"/>
      <c r="GD2" s="773"/>
      <c r="GE2" s="773"/>
      <c r="GF2" s="773"/>
      <c r="GG2" s="773"/>
      <c r="GH2" s="773"/>
      <c r="GI2" s="773" t="s">
        <v>398</v>
      </c>
      <c r="GJ2" s="773"/>
      <c r="GK2" s="773" t="s">
        <v>399</v>
      </c>
      <c r="GL2" s="773"/>
      <c r="GM2" s="773"/>
      <c r="GN2" s="773"/>
      <c r="GO2" s="773" t="s">
        <v>400</v>
      </c>
      <c r="GP2" s="773"/>
      <c r="GQ2" s="773"/>
      <c r="GR2" s="773"/>
      <c r="GS2" s="773"/>
      <c r="GT2" s="773"/>
      <c r="GU2" s="773" t="s">
        <v>401</v>
      </c>
      <c r="GV2" s="773"/>
      <c r="GW2" s="773"/>
      <c r="GX2" s="773"/>
      <c r="GY2" s="775"/>
      <c r="GZ2" s="435" t="s">
        <v>1041</v>
      </c>
      <c r="HA2" s="773" t="s">
        <v>537</v>
      </c>
      <c r="HB2" s="773"/>
      <c r="HC2" s="773"/>
      <c r="HD2" s="773"/>
      <c r="HE2" s="773"/>
      <c r="HF2" s="773"/>
      <c r="HG2" s="773"/>
      <c r="HH2" s="773"/>
      <c r="HI2" s="773"/>
      <c r="HJ2" s="773" t="s">
        <v>538</v>
      </c>
      <c r="HK2" s="773"/>
      <c r="HL2" s="773"/>
      <c r="HM2" s="773"/>
      <c r="HN2" s="773" t="s">
        <v>539</v>
      </c>
      <c r="HO2" s="773"/>
      <c r="HP2" s="773"/>
      <c r="HQ2" s="773"/>
      <c r="HR2" s="773"/>
      <c r="HS2" s="773"/>
      <c r="HT2" s="773"/>
      <c r="HU2" s="773" t="s">
        <v>284</v>
      </c>
      <c r="HV2" s="773"/>
      <c r="HW2" s="773"/>
      <c r="HX2" s="773"/>
      <c r="HY2" s="773"/>
      <c r="HZ2" s="435" t="s">
        <v>540</v>
      </c>
      <c r="IA2" s="435" t="s">
        <v>540</v>
      </c>
      <c r="IB2" s="773" t="s">
        <v>295</v>
      </c>
      <c r="IC2" s="773"/>
      <c r="ID2" s="773"/>
      <c r="IE2" s="773"/>
      <c r="IF2" s="773"/>
      <c r="IG2" s="773"/>
      <c r="IH2" s="435" t="s">
        <v>541</v>
      </c>
      <c r="II2" s="773" t="s">
        <v>300</v>
      </c>
      <c r="IJ2" s="773"/>
      <c r="IK2" s="773"/>
      <c r="IL2" s="773"/>
      <c r="IM2" s="773"/>
      <c r="IN2" s="773"/>
      <c r="IO2" s="773"/>
      <c r="IP2" s="773"/>
      <c r="IQ2" s="773" t="s">
        <v>542</v>
      </c>
      <c r="IR2" s="773"/>
      <c r="IS2" s="435" t="s">
        <v>312</v>
      </c>
      <c r="IY2" s="435" t="s">
        <v>1040</v>
      </c>
      <c r="JD2" s="773" t="s">
        <v>543</v>
      </c>
      <c r="JE2" s="773"/>
      <c r="JF2" s="773"/>
      <c r="JG2" s="773"/>
      <c r="JH2" s="773"/>
      <c r="JI2" s="773"/>
      <c r="JJ2" s="773"/>
      <c r="JK2" s="773"/>
      <c r="JL2" s="773"/>
      <c r="JM2" s="773"/>
      <c r="JN2" s="773"/>
      <c r="JO2" s="773"/>
      <c r="JP2" s="773"/>
      <c r="JQ2" s="773"/>
      <c r="JR2" s="773"/>
      <c r="JS2" s="773" t="s">
        <v>543</v>
      </c>
      <c r="JT2" s="773"/>
      <c r="JU2" s="773"/>
      <c r="JV2" s="773"/>
      <c r="JW2" s="773"/>
      <c r="JX2" s="773"/>
      <c r="JY2" s="773"/>
      <c r="JZ2" s="773"/>
      <c r="KC2" s="3"/>
      <c r="KD2" s="3"/>
      <c r="KE2" s="3"/>
    </row>
    <row r="3" spans="1:293" s="218" customFormat="1" ht="63">
      <c r="B3" s="306" t="s">
        <v>2</v>
      </c>
      <c r="C3" s="218" t="s">
        <v>639</v>
      </c>
      <c r="D3" s="307" t="s">
        <v>640</v>
      </c>
      <c r="E3" s="307" t="s">
        <v>641</v>
      </c>
      <c r="F3" s="307" t="s">
        <v>642</v>
      </c>
      <c r="G3" s="307" t="s">
        <v>643</v>
      </c>
      <c r="H3" s="307" t="s">
        <v>644</v>
      </c>
      <c r="I3" s="307" t="s">
        <v>645</v>
      </c>
      <c r="J3" s="307" t="s">
        <v>646</v>
      </c>
      <c r="K3" s="307" t="s">
        <v>647</v>
      </c>
      <c r="L3" s="218" t="s">
        <v>648</v>
      </c>
      <c r="M3" s="218" t="s">
        <v>649</v>
      </c>
      <c r="N3" s="307" t="s">
        <v>19</v>
      </c>
      <c r="O3" s="307" t="s">
        <v>20</v>
      </c>
      <c r="P3" s="307" t="s">
        <v>650</v>
      </c>
      <c r="Q3" s="218" t="s">
        <v>651</v>
      </c>
      <c r="R3" s="307" t="s">
        <v>652</v>
      </c>
      <c r="S3" s="307" t="s">
        <v>653</v>
      </c>
      <c r="T3" s="218" t="s">
        <v>654</v>
      </c>
      <c r="U3" s="218" t="s">
        <v>655</v>
      </c>
      <c r="V3" s="218" t="s">
        <v>656</v>
      </c>
      <c r="W3" s="308" t="s">
        <v>657</v>
      </c>
      <c r="X3" s="218" t="s">
        <v>658</v>
      </c>
      <c r="Y3" s="218" t="s">
        <v>411</v>
      </c>
      <c r="Z3" s="218" t="s">
        <v>412</v>
      </c>
      <c r="AA3" s="218" t="s">
        <v>659</v>
      </c>
      <c r="AB3" s="218" t="s">
        <v>660</v>
      </c>
      <c r="AC3" s="218" t="s">
        <v>661</v>
      </c>
      <c r="AD3" s="218" t="s">
        <v>662</v>
      </c>
      <c r="AE3" s="218" t="s">
        <v>899</v>
      </c>
      <c r="AF3" s="218" t="s">
        <v>416</v>
      </c>
      <c r="AG3" s="218" t="s">
        <v>664</v>
      </c>
      <c r="AH3" s="218" t="s">
        <v>665</v>
      </c>
      <c r="AI3" s="218" t="s">
        <v>419</v>
      </c>
      <c r="AJ3" s="218" t="s">
        <v>666</v>
      </c>
      <c r="AK3" s="218" t="s">
        <v>421</v>
      </c>
      <c r="AL3" s="218" t="s">
        <v>667</v>
      </c>
      <c r="AM3" s="309" t="s">
        <v>423</v>
      </c>
      <c r="AN3" s="309" t="s">
        <v>668</v>
      </c>
      <c r="AO3" s="309" t="s">
        <v>669</v>
      </c>
      <c r="AP3" s="309" t="s">
        <v>426</v>
      </c>
      <c r="AQ3" s="309" t="s">
        <v>670</v>
      </c>
      <c r="AR3" s="309" t="s">
        <v>614</v>
      </c>
      <c r="AS3" s="218" t="s">
        <v>671</v>
      </c>
      <c r="AT3" s="218" t="s">
        <v>672</v>
      </c>
      <c r="AU3" s="218" t="s">
        <v>673</v>
      </c>
      <c r="AV3" s="218" t="s">
        <v>674</v>
      </c>
      <c r="AW3" s="218" t="s">
        <v>675</v>
      </c>
      <c r="AX3" s="218" t="s">
        <v>676</v>
      </c>
      <c r="AY3" s="218" t="s">
        <v>677</v>
      </c>
      <c r="AZ3" s="218" t="s">
        <v>678</v>
      </c>
      <c r="BA3" s="218" t="s">
        <v>679</v>
      </c>
      <c r="BB3" s="218" t="s">
        <v>680</v>
      </c>
      <c r="BC3" s="218" t="s">
        <v>681</v>
      </c>
      <c r="BD3" s="218" t="s">
        <v>682</v>
      </c>
      <c r="BE3" s="218" t="s">
        <v>683</v>
      </c>
      <c r="BF3" s="218" t="s">
        <v>684</v>
      </c>
      <c r="BG3" s="218" t="s">
        <v>685</v>
      </c>
      <c r="BH3" s="218" t="s">
        <v>686</v>
      </c>
      <c r="BI3" s="218" t="s">
        <v>687</v>
      </c>
      <c r="BJ3" s="218" t="s">
        <v>688</v>
      </c>
      <c r="BK3" s="218" t="s">
        <v>689</v>
      </c>
      <c r="BL3" s="218" t="s">
        <v>81</v>
      </c>
      <c r="BM3" s="218" t="s">
        <v>82</v>
      </c>
      <c r="BN3" s="218" t="s">
        <v>83</v>
      </c>
      <c r="BO3" s="218" t="s">
        <v>84</v>
      </c>
      <c r="BQ3" s="218" t="s">
        <v>690</v>
      </c>
      <c r="BR3" s="218" t="s">
        <v>691</v>
      </c>
      <c r="BS3" s="218" t="s">
        <v>692</v>
      </c>
      <c r="BT3" s="218" t="s">
        <v>693</v>
      </c>
      <c r="BU3" s="218" t="s">
        <v>694</v>
      </c>
      <c r="BV3" s="218" t="s">
        <v>695</v>
      </c>
      <c r="BW3" s="218" t="s">
        <v>696</v>
      </c>
      <c r="BX3" s="218" t="s">
        <v>697</v>
      </c>
      <c r="BY3" s="218" t="s">
        <v>698</v>
      </c>
      <c r="BZ3" s="218" t="s">
        <v>98</v>
      </c>
      <c r="CA3" s="218" t="s">
        <v>99</v>
      </c>
      <c r="CB3" s="218" t="s">
        <v>699</v>
      </c>
      <c r="CC3" s="218" t="s">
        <v>700</v>
      </c>
      <c r="CD3" s="218" t="s">
        <v>701</v>
      </c>
      <c r="CE3" s="218" t="s">
        <v>702</v>
      </c>
      <c r="CF3" s="218" t="s">
        <v>703</v>
      </c>
      <c r="CG3" s="218" t="s">
        <v>704</v>
      </c>
      <c r="CH3" s="218" t="s">
        <v>705</v>
      </c>
      <c r="CI3" s="218" t="s">
        <v>706</v>
      </c>
      <c r="CJ3" s="218" t="s">
        <v>707</v>
      </c>
      <c r="CK3" s="218" t="s">
        <v>708</v>
      </c>
      <c r="CL3" s="218" t="s">
        <v>709</v>
      </c>
      <c r="CM3" s="218" t="s">
        <v>710</v>
      </c>
      <c r="CN3" s="218" t="s">
        <v>711</v>
      </c>
      <c r="CO3" s="218" t="s">
        <v>712</v>
      </c>
      <c r="CP3" s="218" t="s">
        <v>713</v>
      </c>
      <c r="CQ3" s="218" t="s">
        <v>714</v>
      </c>
      <c r="CR3" s="218" t="s">
        <v>715</v>
      </c>
      <c r="CS3" s="218" t="s">
        <v>716</v>
      </c>
      <c r="CT3" s="218" t="s">
        <v>717</v>
      </c>
      <c r="CU3" s="218" t="s">
        <v>718</v>
      </c>
      <c r="CV3" s="218" t="s">
        <v>719</v>
      </c>
      <c r="CW3" s="218" t="s">
        <v>720</v>
      </c>
      <c r="CX3" s="218" t="s">
        <v>721</v>
      </c>
      <c r="CY3" s="218" t="s">
        <v>722</v>
      </c>
      <c r="CZ3" s="218" t="s">
        <v>450</v>
      </c>
      <c r="DA3" s="218" t="s">
        <v>723</v>
      </c>
      <c r="DB3" s="218" t="s">
        <v>900</v>
      </c>
      <c r="DC3" s="218" t="s">
        <v>725</v>
      </c>
      <c r="DD3" s="218" t="s">
        <v>726</v>
      </c>
      <c r="DE3" s="307" t="s">
        <v>727</v>
      </c>
      <c r="DF3" s="307" t="s">
        <v>728</v>
      </c>
      <c r="DG3" s="307" t="s">
        <v>729</v>
      </c>
      <c r="DH3" s="218" t="s">
        <v>730</v>
      </c>
      <c r="DI3" s="218" t="s">
        <v>731</v>
      </c>
      <c r="DJ3" s="218" t="s">
        <v>732</v>
      </c>
      <c r="DK3" s="218" t="s">
        <v>733</v>
      </c>
      <c r="DL3" s="218" t="s">
        <v>734</v>
      </c>
      <c r="DM3" s="218" t="s">
        <v>735</v>
      </c>
      <c r="DN3" s="218" t="s">
        <v>736</v>
      </c>
      <c r="DO3" s="218" t="s">
        <v>737</v>
      </c>
      <c r="DP3" s="218" t="s">
        <v>738</v>
      </c>
      <c r="DQ3" s="218" t="s">
        <v>739</v>
      </c>
      <c r="DR3" s="218" t="s">
        <v>740</v>
      </c>
      <c r="DS3" s="218" t="s">
        <v>741</v>
      </c>
      <c r="DT3" s="218" t="s">
        <v>901</v>
      </c>
      <c r="DU3" s="218" t="s">
        <v>743</v>
      </c>
      <c r="DV3" s="218" t="s">
        <v>153</v>
      </c>
      <c r="DW3" s="218" t="s">
        <v>154</v>
      </c>
      <c r="DX3" s="218" t="s">
        <v>467</v>
      </c>
      <c r="DY3" s="310" t="s">
        <v>468</v>
      </c>
      <c r="DZ3" s="310" t="s">
        <v>469</v>
      </c>
      <c r="EA3" s="218" t="s">
        <v>744</v>
      </c>
      <c r="EB3" s="218" t="s">
        <v>745</v>
      </c>
      <c r="EC3" s="218" t="s">
        <v>746</v>
      </c>
      <c r="ED3" s="218" t="s">
        <v>747</v>
      </c>
      <c r="EE3" s="218" t="s">
        <v>748</v>
      </c>
      <c r="EF3" s="218" t="s">
        <v>749</v>
      </c>
      <c r="EG3" s="218" t="s">
        <v>750</v>
      </c>
      <c r="EH3" s="218" t="s">
        <v>751</v>
      </c>
      <c r="EI3" s="218" t="s">
        <v>752</v>
      </c>
      <c r="EJ3" s="218" t="s">
        <v>753</v>
      </c>
      <c r="EK3" s="218" t="s">
        <v>754</v>
      </c>
      <c r="EL3" s="218" t="s">
        <v>755</v>
      </c>
      <c r="EM3" s="218" t="s">
        <v>477</v>
      </c>
      <c r="EN3" s="218" t="s">
        <v>176</v>
      </c>
      <c r="EO3" s="218" t="s">
        <v>178</v>
      </c>
      <c r="EP3" s="218" t="s">
        <v>756</v>
      </c>
      <c r="EQ3" s="311" t="s">
        <v>757</v>
      </c>
      <c r="ER3" s="218" t="s">
        <v>480</v>
      </c>
      <c r="ES3" s="218" t="s">
        <v>758</v>
      </c>
      <c r="ET3" s="309" t="s">
        <v>759</v>
      </c>
      <c r="EU3" s="309" t="s">
        <v>760</v>
      </c>
      <c r="EV3" s="218" t="s">
        <v>761</v>
      </c>
      <c r="EW3" s="218" t="s">
        <v>762</v>
      </c>
      <c r="EX3" s="218" t="s">
        <v>763</v>
      </c>
      <c r="EY3" s="312" t="s">
        <v>764</v>
      </c>
      <c r="EZ3" s="313" t="s">
        <v>765</v>
      </c>
      <c r="FA3" s="313" t="s">
        <v>766</v>
      </c>
      <c r="FB3" s="313" t="s">
        <v>767</v>
      </c>
      <c r="FC3" s="314" t="s">
        <v>768</v>
      </c>
      <c r="FD3" s="307" t="s">
        <v>769</v>
      </c>
      <c r="FE3" s="307" t="s">
        <v>770</v>
      </c>
      <c r="FF3" s="307" t="s">
        <v>771</v>
      </c>
      <c r="FG3" s="307" t="s">
        <v>772</v>
      </c>
      <c r="FH3" s="307" t="s">
        <v>773</v>
      </c>
      <c r="FI3" s="307" t="s">
        <v>774</v>
      </c>
      <c r="FJ3" s="307" t="s">
        <v>775</v>
      </c>
      <c r="FK3" s="307" t="s">
        <v>776</v>
      </c>
      <c r="FL3" s="307" t="s">
        <v>777</v>
      </c>
      <c r="FM3" s="307" t="s">
        <v>778</v>
      </c>
      <c r="FN3" s="307" t="s">
        <v>779</v>
      </c>
      <c r="FO3" s="307" t="s">
        <v>780</v>
      </c>
      <c r="FP3" s="307" t="s">
        <v>213</v>
      </c>
      <c r="FQ3" s="307" t="s">
        <v>781</v>
      </c>
      <c r="FR3" s="307" t="s">
        <v>782</v>
      </c>
      <c r="FS3" s="307" t="s">
        <v>217</v>
      </c>
      <c r="FT3" s="307" t="s">
        <v>218</v>
      </c>
      <c r="FU3" s="307" t="s">
        <v>783</v>
      </c>
      <c r="FV3" s="307" t="s">
        <v>220</v>
      </c>
      <c r="FW3" s="307" t="s">
        <v>221</v>
      </c>
      <c r="FX3" s="307" t="s">
        <v>784</v>
      </c>
      <c r="FY3" s="307" t="s">
        <v>785</v>
      </c>
      <c r="FZ3" s="307" t="s">
        <v>786</v>
      </c>
      <c r="GA3" s="307" t="s">
        <v>787</v>
      </c>
      <c r="GB3" s="307" t="s">
        <v>788</v>
      </c>
      <c r="GC3" s="218" t="s">
        <v>789</v>
      </c>
      <c r="GD3" s="218" t="s">
        <v>790</v>
      </c>
      <c r="GE3" s="218" t="s">
        <v>791</v>
      </c>
      <c r="GF3" s="218" t="s">
        <v>792</v>
      </c>
      <c r="GG3" s="218" t="s">
        <v>789</v>
      </c>
      <c r="GH3" s="218" t="s">
        <v>790</v>
      </c>
      <c r="GI3" s="218" t="s">
        <v>791</v>
      </c>
      <c r="GJ3" s="218" t="s">
        <v>793</v>
      </c>
      <c r="GK3" s="218" t="s">
        <v>794</v>
      </c>
      <c r="GL3" s="218" t="s">
        <v>795</v>
      </c>
      <c r="GM3" s="218" t="s">
        <v>796</v>
      </c>
      <c r="GN3" s="218" t="s">
        <v>797</v>
      </c>
      <c r="GO3" s="218" t="s">
        <v>798</v>
      </c>
      <c r="GP3" s="218" t="s">
        <v>799</v>
      </c>
      <c r="GQ3" s="218" t="s">
        <v>800</v>
      </c>
      <c r="GR3" s="218" t="s">
        <v>801</v>
      </c>
      <c r="GS3" s="218" t="s">
        <v>802</v>
      </c>
      <c r="GT3" s="218" t="s">
        <v>612</v>
      </c>
      <c r="GU3" s="218" t="s">
        <v>803</v>
      </c>
      <c r="GV3" s="218" t="s">
        <v>523</v>
      </c>
      <c r="GW3" s="315" t="s">
        <v>524</v>
      </c>
      <c r="GX3" s="218" t="s">
        <v>804</v>
      </c>
      <c r="GY3" s="218" t="s">
        <v>805</v>
      </c>
      <c r="GZ3" s="316" t="s">
        <v>806</v>
      </c>
      <c r="HA3" s="218" t="s">
        <v>613</v>
      </c>
      <c r="HB3" s="218" t="s">
        <v>832</v>
      </c>
      <c r="HC3" s="218" t="s">
        <v>833</v>
      </c>
      <c r="HD3" s="218" t="s">
        <v>544</v>
      </c>
      <c r="HE3" s="218" t="s">
        <v>545</v>
      </c>
      <c r="HF3" s="218" t="s">
        <v>834</v>
      </c>
      <c r="HG3" s="218" t="s">
        <v>835</v>
      </c>
      <c r="HH3" s="309" t="s">
        <v>836</v>
      </c>
      <c r="HI3" s="309" t="s">
        <v>837</v>
      </c>
      <c r="HJ3" s="405" t="s">
        <v>838</v>
      </c>
      <c r="HK3" s="405" t="s">
        <v>839</v>
      </c>
      <c r="HL3" s="405" t="s">
        <v>840</v>
      </c>
      <c r="HM3" s="307" t="s">
        <v>841</v>
      </c>
      <c r="HN3" s="218" t="s">
        <v>842</v>
      </c>
      <c r="HO3" s="218" t="s">
        <v>843</v>
      </c>
      <c r="HP3" s="218" t="s">
        <v>844</v>
      </c>
      <c r="HQ3" s="218" t="s">
        <v>845</v>
      </c>
      <c r="HR3" s="218" t="s">
        <v>846</v>
      </c>
      <c r="HS3" s="218" t="s">
        <v>847</v>
      </c>
      <c r="HT3" s="218" t="s">
        <v>848</v>
      </c>
      <c r="HU3" s="406" t="s">
        <v>849</v>
      </c>
      <c r="HV3" s="218" t="s">
        <v>850</v>
      </c>
      <c r="HW3" s="218" t="s">
        <v>851</v>
      </c>
      <c r="HX3" s="218" t="s">
        <v>852</v>
      </c>
      <c r="HY3" s="218" t="s">
        <v>559</v>
      </c>
      <c r="HZ3" s="218" t="s">
        <v>367</v>
      </c>
      <c r="IA3" s="218" t="s">
        <v>560</v>
      </c>
      <c r="IB3" s="218" t="s">
        <v>561</v>
      </c>
      <c r="IC3" s="218" t="s">
        <v>853</v>
      </c>
      <c r="ID3" s="218" t="s">
        <v>854</v>
      </c>
      <c r="IE3" s="218" t="s">
        <v>855</v>
      </c>
      <c r="IF3" s="218" t="s">
        <v>856</v>
      </c>
      <c r="IG3" s="218" t="s">
        <v>857</v>
      </c>
      <c r="IH3" s="218" t="s">
        <v>858</v>
      </c>
      <c r="IK3" s="218" t="s">
        <v>859</v>
      </c>
      <c r="IL3" s="218" t="s">
        <v>860</v>
      </c>
      <c r="IM3" s="218" t="s">
        <v>861</v>
      </c>
      <c r="IN3" s="218" t="s">
        <v>862</v>
      </c>
      <c r="IO3" s="218" t="s">
        <v>863</v>
      </c>
      <c r="IP3" s="218" t="s">
        <v>864</v>
      </c>
      <c r="IQ3" s="218" t="s">
        <v>865</v>
      </c>
      <c r="IR3" s="218" t="s">
        <v>866</v>
      </c>
      <c r="IS3" s="218" t="s">
        <v>867</v>
      </c>
      <c r="IT3" s="218" t="s">
        <v>868</v>
      </c>
      <c r="IU3" s="218" t="s">
        <v>869</v>
      </c>
      <c r="IW3" s="218" t="s">
        <v>870</v>
      </c>
      <c r="IY3" s="218" t="s">
        <v>871</v>
      </c>
      <c r="IZ3" s="218" t="s">
        <v>872</v>
      </c>
      <c r="JA3" s="218" t="s">
        <v>873</v>
      </c>
      <c r="JB3" s="218" t="s">
        <v>580</v>
      </c>
      <c r="JC3" s="218" t="s">
        <v>581</v>
      </c>
      <c r="JD3" s="218" t="s">
        <v>874</v>
      </c>
      <c r="JE3" s="218" t="s">
        <v>875</v>
      </c>
      <c r="JF3" s="218" t="s">
        <v>876</v>
      </c>
      <c r="JG3" s="218" t="s">
        <v>877</v>
      </c>
      <c r="JH3" s="218" t="s">
        <v>584</v>
      </c>
      <c r="JI3" s="218" t="s">
        <v>610</v>
      </c>
      <c r="JJ3" s="218" t="s">
        <v>585</v>
      </c>
      <c r="JK3" s="218" t="s">
        <v>586</v>
      </c>
      <c r="JL3" s="218" t="s">
        <v>587</v>
      </c>
      <c r="JM3" s="218" t="s">
        <v>588</v>
      </c>
      <c r="JN3" s="218" t="s">
        <v>589</v>
      </c>
      <c r="JO3" s="218" t="s">
        <v>590</v>
      </c>
      <c r="JP3" s="218" t="s">
        <v>878</v>
      </c>
      <c r="JQ3" s="218" t="s">
        <v>879</v>
      </c>
      <c r="JR3" s="218" t="s">
        <v>593</v>
      </c>
      <c r="JS3" s="218" t="s">
        <v>880</v>
      </c>
      <c r="JT3" s="218" t="s">
        <v>881</v>
      </c>
      <c r="JU3" s="218" t="s">
        <v>882</v>
      </c>
      <c r="JV3" s="218" t="s">
        <v>883</v>
      </c>
      <c r="JW3" s="218" t="s">
        <v>598</v>
      </c>
      <c r="JX3" s="218" t="s">
        <v>599</v>
      </c>
      <c r="JY3" s="218" t="s">
        <v>600</v>
      </c>
      <c r="JZ3" s="218" t="s">
        <v>601</v>
      </c>
      <c r="KA3" s="218" t="s">
        <v>602</v>
      </c>
      <c r="KB3" s="218" t="s">
        <v>603</v>
      </c>
      <c r="KC3" s="218" t="s">
        <v>604</v>
      </c>
      <c r="KD3" s="218" t="s">
        <v>605</v>
      </c>
      <c r="KE3" s="218" t="s">
        <v>884</v>
      </c>
      <c r="KF3" s="399"/>
      <c r="KG3" s="399"/>
    </row>
    <row r="4" spans="1:293" s="435" customFormat="1" ht="63">
      <c r="B4" s="8" t="s">
        <v>2</v>
      </c>
      <c r="C4" s="435" t="s">
        <v>639</v>
      </c>
      <c r="D4" s="442" t="s">
        <v>640</v>
      </c>
      <c r="E4" s="632" t="s">
        <v>641</v>
      </c>
      <c r="F4" s="632" t="s">
        <v>642</v>
      </c>
      <c r="G4" s="442" t="s">
        <v>643</v>
      </c>
      <c r="H4" s="442" t="s">
        <v>1039</v>
      </c>
      <c r="I4" s="442" t="s">
        <v>645</v>
      </c>
      <c r="J4" s="442" t="s">
        <v>646</v>
      </c>
      <c r="K4" s="442" t="s">
        <v>647</v>
      </c>
      <c r="L4" s="435" t="s">
        <v>648</v>
      </c>
      <c r="M4" s="435" t="s">
        <v>649</v>
      </c>
      <c r="N4" s="442" t="s">
        <v>19</v>
      </c>
      <c r="O4" s="442" t="s">
        <v>20</v>
      </c>
      <c r="P4" s="442" t="s">
        <v>650</v>
      </c>
      <c r="Q4" s="440" t="s">
        <v>651</v>
      </c>
      <c r="R4" s="445" t="s">
        <v>652</v>
      </c>
      <c r="S4" s="442" t="s">
        <v>1042</v>
      </c>
      <c r="T4" s="440" t="s">
        <v>654</v>
      </c>
      <c r="U4" s="435" t="s">
        <v>655</v>
      </c>
      <c r="V4" s="435" t="s">
        <v>656</v>
      </c>
      <c r="W4" s="633" t="s">
        <v>657</v>
      </c>
      <c r="X4" s="435" t="s">
        <v>658</v>
      </c>
      <c r="Y4" s="435" t="s">
        <v>411</v>
      </c>
      <c r="Z4" s="435" t="s">
        <v>412</v>
      </c>
      <c r="AA4" s="435" t="s">
        <v>659</v>
      </c>
      <c r="AB4" s="435" t="s">
        <v>660</v>
      </c>
      <c r="AC4" s="435" t="s">
        <v>1043</v>
      </c>
      <c r="AD4" s="435" t="s">
        <v>662</v>
      </c>
      <c r="AE4" s="435" t="s">
        <v>1044</v>
      </c>
      <c r="AF4" s="435" t="s">
        <v>416</v>
      </c>
      <c r="AG4" s="435" t="s">
        <v>664</v>
      </c>
      <c r="AH4" s="435" t="s">
        <v>665</v>
      </c>
      <c r="AI4" s="435" t="s">
        <v>419</v>
      </c>
      <c r="AJ4" s="435" t="s">
        <v>666</v>
      </c>
      <c r="AK4" s="435" t="s">
        <v>1036</v>
      </c>
      <c r="AL4" s="435" t="s">
        <v>667</v>
      </c>
      <c r="AM4" s="444" t="s">
        <v>423</v>
      </c>
      <c r="AN4" s="444" t="s">
        <v>668</v>
      </c>
      <c r="AO4" s="444" t="s">
        <v>669</v>
      </c>
      <c r="AP4" s="444" t="s">
        <v>426</v>
      </c>
      <c r="AQ4" s="444" t="s">
        <v>670</v>
      </c>
      <c r="AR4" s="444" t="s">
        <v>1035</v>
      </c>
      <c r="AS4" s="435" t="s">
        <v>671</v>
      </c>
      <c r="AT4" s="435" t="s">
        <v>672</v>
      </c>
      <c r="AU4" s="435" t="s">
        <v>673</v>
      </c>
      <c r="AV4" s="435" t="s">
        <v>674</v>
      </c>
      <c r="AW4" s="435" t="s">
        <v>675</v>
      </c>
      <c r="AX4" s="435" t="s">
        <v>676</v>
      </c>
      <c r="AY4" s="435" t="s">
        <v>677</v>
      </c>
      <c r="AZ4" s="435" t="s">
        <v>678</v>
      </c>
      <c r="BA4" s="435" t="s">
        <v>679</v>
      </c>
      <c r="BB4" s="435" t="s">
        <v>680</v>
      </c>
      <c r="BC4" s="435" t="s">
        <v>1034</v>
      </c>
      <c r="BD4" s="435" t="s">
        <v>1033</v>
      </c>
      <c r="BE4" s="435" t="s">
        <v>683</v>
      </c>
      <c r="BF4" s="435" t="s">
        <v>684</v>
      </c>
      <c r="BG4" s="435" t="s">
        <v>685</v>
      </c>
      <c r="BH4" s="435" t="s">
        <v>686</v>
      </c>
      <c r="BI4" s="435" t="s">
        <v>687</v>
      </c>
      <c r="BJ4" s="435" t="s">
        <v>688</v>
      </c>
      <c r="BK4" s="435" t="s">
        <v>689</v>
      </c>
      <c r="BL4" s="435" t="s">
        <v>81</v>
      </c>
      <c r="BM4" s="435" t="s">
        <v>82</v>
      </c>
      <c r="BN4" s="435" t="s">
        <v>83</v>
      </c>
      <c r="BO4" s="435" t="s">
        <v>84</v>
      </c>
      <c r="BP4" s="435" t="s">
        <v>1032</v>
      </c>
      <c r="BQ4" s="435" t="s">
        <v>690</v>
      </c>
      <c r="BR4" s="435" t="s">
        <v>691</v>
      </c>
      <c r="BS4" s="435" t="s">
        <v>692</v>
      </c>
      <c r="BT4" s="435" t="s">
        <v>693</v>
      </c>
      <c r="BU4" s="435" t="s">
        <v>694</v>
      </c>
      <c r="BV4" s="435" t="s">
        <v>695</v>
      </c>
      <c r="BW4" s="435" t="s">
        <v>696</v>
      </c>
      <c r="BX4" s="435" t="s">
        <v>697</v>
      </c>
      <c r="BY4" s="435" t="s">
        <v>1030</v>
      </c>
      <c r="BZ4" s="435" t="s">
        <v>98</v>
      </c>
      <c r="CA4" s="435" t="s">
        <v>99</v>
      </c>
      <c r="CB4" s="435" t="s">
        <v>1029</v>
      </c>
      <c r="CC4" s="435" t="s">
        <v>700</v>
      </c>
      <c r="CD4" s="435" t="s">
        <v>701</v>
      </c>
      <c r="CE4" s="435" t="s">
        <v>702</v>
      </c>
      <c r="CF4" s="435" t="s">
        <v>703</v>
      </c>
      <c r="CG4" s="435" t="s">
        <v>1045</v>
      </c>
      <c r="CH4" s="435" t="s">
        <v>705</v>
      </c>
      <c r="CI4" s="435" t="s">
        <v>706</v>
      </c>
      <c r="CJ4" s="435" t="s">
        <v>707</v>
      </c>
      <c r="CK4" s="435" t="s">
        <v>1046</v>
      </c>
      <c r="CL4" s="435" t="s">
        <v>709</v>
      </c>
      <c r="CM4" s="435" t="s">
        <v>710</v>
      </c>
      <c r="CN4" s="435" t="s">
        <v>711</v>
      </c>
      <c r="CO4" s="435" t="s">
        <v>712</v>
      </c>
      <c r="CP4" s="435" t="s">
        <v>713</v>
      </c>
      <c r="CQ4" s="435" t="s">
        <v>714</v>
      </c>
      <c r="CR4" s="435" t="s">
        <v>715</v>
      </c>
      <c r="CS4" s="435" t="s">
        <v>716</v>
      </c>
      <c r="CT4" s="435" t="s">
        <v>717</v>
      </c>
      <c r="CU4" s="435" t="s">
        <v>718</v>
      </c>
      <c r="CV4" s="435" t="s">
        <v>719</v>
      </c>
      <c r="CW4" s="435" t="s">
        <v>720</v>
      </c>
      <c r="CX4" s="435" t="s">
        <v>721</v>
      </c>
      <c r="CY4" s="435" t="s">
        <v>722</v>
      </c>
      <c r="CZ4" s="435" t="s">
        <v>450</v>
      </c>
      <c r="DA4" s="435" t="s">
        <v>723</v>
      </c>
      <c r="DB4" s="435" t="s">
        <v>1047</v>
      </c>
      <c r="DC4" s="435" t="s">
        <v>725</v>
      </c>
      <c r="DD4" s="435" t="s">
        <v>726</v>
      </c>
      <c r="DE4" s="442" t="s">
        <v>1048</v>
      </c>
      <c r="DF4" s="442" t="s">
        <v>728</v>
      </c>
      <c r="DG4" s="442" t="s">
        <v>729</v>
      </c>
      <c r="DH4" s="435" t="s">
        <v>730</v>
      </c>
      <c r="DI4" s="435" t="s">
        <v>731</v>
      </c>
      <c r="DJ4" s="435" t="s">
        <v>732</v>
      </c>
      <c r="DK4" s="438" t="s">
        <v>733</v>
      </c>
      <c r="DL4" s="438" t="s">
        <v>734</v>
      </c>
      <c r="DM4" s="438" t="s">
        <v>735</v>
      </c>
      <c r="DN4" s="438" t="s">
        <v>736</v>
      </c>
      <c r="DO4" s="435" t="s">
        <v>737</v>
      </c>
      <c r="DP4" s="435" t="s">
        <v>738</v>
      </c>
      <c r="DQ4" s="435" t="s">
        <v>739</v>
      </c>
      <c r="DR4" s="435" t="s">
        <v>740</v>
      </c>
      <c r="DS4" s="435" t="s">
        <v>741</v>
      </c>
      <c r="DT4" s="435" t="s">
        <v>901</v>
      </c>
      <c r="DU4" s="435" t="s">
        <v>743</v>
      </c>
      <c r="DV4" s="435" t="s">
        <v>1028</v>
      </c>
      <c r="DW4" s="435" t="s">
        <v>154</v>
      </c>
      <c r="DX4" s="638" t="s">
        <v>1027</v>
      </c>
      <c r="DY4" s="443" t="s">
        <v>468</v>
      </c>
      <c r="DZ4" s="443" t="s">
        <v>469</v>
      </c>
      <c r="EA4" s="435" t="s">
        <v>744</v>
      </c>
      <c r="EB4" s="435" t="s">
        <v>745</v>
      </c>
      <c r="EC4" s="435" t="s">
        <v>746</v>
      </c>
      <c r="ED4" s="435" t="s">
        <v>747</v>
      </c>
      <c r="EE4" s="435" t="s">
        <v>748</v>
      </c>
      <c r="EF4" s="435" t="s">
        <v>749</v>
      </c>
      <c r="EG4" s="435" t="s">
        <v>750</v>
      </c>
      <c r="EH4" s="435" t="s">
        <v>751</v>
      </c>
      <c r="EI4" s="435" t="s">
        <v>752</v>
      </c>
      <c r="EJ4" s="435" t="s">
        <v>753</v>
      </c>
      <c r="EK4" s="435" t="s">
        <v>754</v>
      </c>
      <c r="EL4" s="435" t="s">
        <v>755</v>
      </c>
      <c r="EM4" s="435" t="s">
        <v>477</v>
      </c>
      <c r="EN4" s="435" t="s">
        <v>1026</v>
      </c>
      <c r="EO4" s="435" t="s">
        <v>1025</v>
      </c>
      <c r="EP4" s="435" t="s">
        <v>756</v>
      </c>
      <c r="EQ4" s="436" t="s">
        <v>757</v>
      </c>
      <c r="ER4" s="435" t="s">
        <v>480</v>
      </c>
      <c r="ES4" s="435" t="s">
        <v>758</v>
      </c>
      <c r="ET4" s="444" t="s">
        <v>759</v>
      </c>
      <c r="EU4" s="444" t="s">
        <v>760</v>
      </c>
      <c r="EV4" s="435" t="s">
        <v>761</v>
      </c>
      <c r="EW4" s="435" t="s">
        <v>762</v>
      </c>
      <c r="EX4" s="440" t="s">
        <v>763</v>
      </c>
      <c r="EY4" s="439" t="s">
        <v>764</v>
      </c>
      <c r="EZ4" s="445" t="s">
        <v>765</v>
      </c>
      <c r="FA4" s="445" t="s">
        <v>766</v>
      </c>
      <c r="FB4" s="445" t="s">
        <v>767</v>
      </c>
      <c r="FC4" s="632" t="s">
        <v>768</v>
      </c>
      <c r="FD4" s="442" t="s">
        <v>769</v>
      </c>
      <c r="FE4" s="442" t="s">
        <v>770</v>
      </c>
      <c r="FF4" s="442" t="s">
        <v>771</v>
      </c>
      <c r="FG4" s="442" t="s">
        <v>772</v>
      </c>
      <c r="FH4" s="442" t="s">
        <v>773</v>
      </c>
      <c r="FI4" s="442" t="s">
        <v>774</v>
      </c>
      <c r="FJ4" s="442" t="s">
        <v>775</v>
      </c>
      <c r="FK4" s="442" t="s">
        <v>776</v>
      </c>
      <c r="FL4" s="442" t="s">
        <v>777</v>
      </c>
      <c r="FM4" s="442" t="s">
        <v>778</v>
      </c>
      <c r="FN4" s="442" t="s">
        <v>779</v>
      </c>
      <c r="FO4" s="442" t="s">
        <v>780</v>
      </c>
      <c r="FP4" s="442" t="s">
        <v>213</v>
      </c>
      <c r="FQ4" s="442" t="s">
        <v>781</v>
      </c>
      <c r="FR4" s="442" t="s">
        <v>782</v>
      </c>
      <c r="FS4" s="442" t="s">
        <v>217</v>
      </c>
      <c r="FT4" s="442" t="s">
        <v>218</v>
      </c>
      <c r="FU4" s="442" t="s">
        <v>783</v>
      </c>
      <c r="FV4" s="442" t="s">
        <v>220</v>
      </c>
      <c r="FW4" s="442" t="s">
        <v>1024</v>
      </c>
      <c r="FX4" s="442" t="s">
        <v>784</v>
      </c>
      <c r="FY4" s="442" t="s">
        <v>785</v>
      </c>
      <c r="FZ4" s="442" t="s">
        <v>786</v>
      </c>
      <c r="GA4" s="442" t="s">
        <v>787</v>
      </c>
      <c r="GB4" s="442" t="s">
        <v>788</v>
      </c>
      <c r="GC4" s="435" t="s">
        <v>789</v>
      </c>
      <c r="GD4" s="435" t="s">
        <v>790</v>
      </c>
      <c r="GE4" s="435" t="s">
        <v>791</v>
      </c>
      <c r="GF4" s="435" t="s">
        <v>792</v>
      </c>
      <c r="GG4" s="435" t="s">
        <v>789</v>
      </c>
      <c r="GH4" s="435" t="s">
        <v>790</v>
      </c>
      <c r="GI4" s="435" t="s">
        <v>791</v>
      </c>
      <c r="GJ4" s="435" t="s">
        <v>793</v>
      </c>
      <c r="GK4" s="435" t="s">
        <v>794</v>
      </c>
      <c r="GL4" s="435" t="s">
        <v>795</v>
      </c>
      <c r="GM4" s="435" t="s">
        <v>796</v>
      </c>
      <c r="GN4" s="435" t="s">
        <v>797</v>
      </c>
      <c r="GO4" s="435" t="s">
        <v>798</v>
      </c>
      <c r="GP4" s="435" t="s">
        <v>799</v>
      </c>
      <c r="GQ4" s="435" t="s">
        <v>800</v>
      </c>
      <c r="GR4" s="435" t="s">
        <v>801</v>
      </c>
      <c r="GS4" s="435" t="s">
        <v>802</v>
      </c>
      <c r="GT4" s="435" t="s">
        <v>612</v>
      </c>
      <c r="GU4" s="435" t="s">
        <v>803</v>
      </c>
      <c r="GV4" s="435" t="s">
        <v>523</v>
      </c>
      <c r="GW4" s="631" t="s">
        <v>524</v>
      </c>
      <c r="GX4" s="435" t="s">
        <v>804</v>
      </c>
      <c r="GY4" s="435" t="s">
        <v>805</v>
      </c>
      <c r="GZ4" s="437" t="s">
        <v>806</v>
      </c>
      <c r="HA4" s="435" t="s">
        <v>1049</v>
      </c>
      <c r="HB4" s="439" t="s">
        <v>832</v>
      </c>
      <c r="HC4" s="439" t="s">
        <v>833</v>
      </c>
      <c r="HD4" s="435" t="s">
        <v>544</v>
      </c>
      <c r="HE4" s="435" t="s">
        <v>545</v>
      </c>
      <c r="HF4" s="435" t="s">
        <v>834</v>
      </c>
      <c r="HG4" s="435" t="s">
        <v>835</v>
      </c>
      <c r="HH4" s="444" t="s">
        <v>836</v>
      </c>
      <c r="HI4" s="444" t="s">
        <v>837</v>
      </c>
      <c r="HJ4" s="441" t="s">
        <v>838</v>
      </c>
      <c r="HK4" s="441" t="s">
        <v>839</v>
      </c>
      <c r="HL4" s="441" t="s">
        <v>840</v>
      </c>
      <c r="HM4" s="442" t="s">
        <v>841</v>
      </c>
      <c r="HN4" s="440" t="s">
        <v>842</v>
      </c>
      <c r="HO4" s="440" t="s">
        <v>843</v>
      </c>
      <c r="HP4" s="435" t="s">
        <v>844</v>
      </c>
      <c r="HQ4" s="440" t="s">
        <v>845</v>
      </c>
      <c r="HR4" s="435" t="s">
        <v>846</v>
      </c>
      <c r="HS4" s="435" t="s">
        <v>847</v>
      </c>
      <c r="HT4" s="435" t="s">
        <v>848</v>
      </c>
      <c r="HU4" s="442" t="s">
        <v>849</v>
      </c>
      <c r="HV4" s="435" t="s">
        <v>850</v>
      </c>
      <c r="HW4" s="435" t="s">
        <v>851</v>
      </c>
      <c r="HX4" s="435" t="s">
        <v>852</v>
      </c>
      <c r="HY4" s="435" t="s">
        <v>559</v>
      </c>
      <c r="HZ4" s="435" t="s">
        <v>367</v>
      </c>
      <c r="IA4" s="435" t="s">
        <v>560</v>
      </c>
      <c r="IB4" s="435" t="s">
        <v>561</v>
      </c>
      <c r="IC4" s="435" t="s">
        <v>853</v>
      </c>
      <c r="ID4" s="435" t="s">
        <v>854</v>
      </c>
      <c r="IE4" s="435" t="s">
        <v>855</v>
      </c>
      <c r="IF4" s="435" t="s">
        <v>856</v>
      </c>
      <c r="IG4" s="435" t="s">
        <v>857</v>
      </c>
      <c r="IH4" s="435" t="s">
        <v>858</v>
      </c>
      <c r="II4" s="435" t="s">
        <v>1050</v>
      </c>
      <c r="IJ4" s="435" t="s">
        <v>1023</v>
      </c>
      <c r="IK4" s="435" t="s">
        <v>859</v>
      </c>
      <c r="IL4" s="435" t="s">
        <v>860</v>
      </c>
      <c r="IM4" s="435" t="s">
        <v>861</v>
      </c>
      <c r="IN4" s="435" t="s">
        <v>862</v>
      </c>
      <c r="IO4" s="435" t="s">
        <v>863</v>
      </c>
      <c r="IP4" s="435" t="s">
        <v>864</v>
      </c>
      <c r="IQ4" s="435" t="s">
        <v>865</v>
      </c>
      <c r="IR4" s="435" t="s">
        <v>866</v>
      </c>
      <c r="IS4" s="435" t="s">
        <v>867</v>
      </c>
      <c r="IT4" s="435" t="s">
        <v>868</v>
      </c>
      <c r="IU4" s="435" t="s">
        <v>869</v>
      </c>
      <c r="IV4" s="435" t="s">
        <v>1022</v>
      </c>
      <c r="IW4" s="435" t="s">
        <v>870</v>
      </c>
      <c r="IX4" s="435" t="s">
        <v>1021</v>
      </c>
      <c r="IY4" s="435" t="s">
        <v>1020</v>
      </c>
      <c r="IZ4" s="435" t="s">
        <v>872</v>
      </c>
      <c r="JA4" s="435" t="s">
        <v>873</v>
      </c>
      <c r="JB4" s="435" t="s">
        <v>580</v>
      </c>
      <c r="JC4" s="435" t="s">
        <v>581</v>
      </c>
      <c r="JD4" s="435" t="s">
        <v>874</v>
      </c>
      <c r="JE4" s="435" t="s">
        <v>875</v>
      </c>
      <c r="JF4" s="435" t="s">
        <v>876</v>
      </c>
      <c r="JG4" s="435" t="s">
        <v>877</v>
      </c>
      <c r="JH4" s="435" t="s">
        <v>584</v>
      </c>
      <c r="JI4" s="435" t="s">
        <v>610</v>
      </c>
      <c r="JJ4" s="435" t="s">
        <v>585</v>
      </c>
      <c r="JK4" s="435" t="s">
        <v>586</v>
      </c>
      <c r="JL4" s="435" t="s">
        <v>587</v>
      </c>
      <c r="JM4" s="435" t="s">
        <v>588</v>
      </c>
      <c r="JN4" s="435" t="s">
        <v>589</v>
      </c>
      <c r="JO4" s="435" t="s">
        <v>590</v>
      </c>
      <c r="JP4" s="435" t="s">
        <v>878</v>
      </c>
      <c r="JQ4" s="435" t="s">
        <v>879</v>
      </c>
      <c r="JR4" s="435" t="s">
        <v>593</v>
      </c>
      <c r="JS4" s="435" t="s">
        <v>880</v>
      </c>
      <c r="JT4" s="435" t="s">
        <v>881</v>
      </c>
      <c r="JU4" s="435" t="s">
        <v>882</v>
      </c>
      <c r="JV4" s="435" t="s">
        <v>883</v>
      </c>
      <c r="JW4" s="435" t="s">
        <v>598</v>
      </c>
      <c r="JX4" s="435" t="s">
        <v>599</v>
      </c>
      <c r="JY4" s="435" t="s">
        <v>600</v>
      </c>
      <c r="JZ4" s="435" t="s">
        <v>601</v>
      </c>
      <c r="KA4" s="435" t="s">
        <v>602</v>
      </c>
      <c r="KB4" s="435" t="s">
        <v>603</v>
      </c>
      <c r="KC4" s="435" t="s">
        <v>604</v>
      </c>
      <c r="KD4" s="435" t="s">
        <v>605</v>
      </c>
      <c r="KE4" s="435" t="s">
        <v>884</v>
      </c>
    </row>
    <row r="5" spans="1:293" s="7" customFormat="1" ht="13.5">
      <c r="A5" s="640"/>
      <c r="B5" s="8"/>
      <c r="C5" s="7" t="b">
        <f>AND(C3=C4)</f>
        <v>1</v>
      </c>
      <c r="D5" s="7" t="b">
        <f t="shared" ref="D5:BP5" si="0">AND(D3=D4)</f>
        <v>1</v>
      </c>
      <c r="E5" s="7" t="b">
        <f t="shared" si="0"/>
        <v>1</v>
      </c>
      <c r="F5" s="7" t="b">
        <f t="shared" si="0"/>
        <v>1</v>
      </c>
      <c r="G5" s="7" t="b">
        <f t="shared" si="0"/>
        <v>1</v>
      </c>
      <c r="H5" s="7" t="b">
        <f t="shared" si="0"/>
        <v>1</v>
      </c>
      <c r="I5" s="7" t="b">
        <f t="shared" si="0"/>
        <v>1</v>
      </c>
      <c r="J5" s="7" t="b">
        <f t="shared" si="0"/>
        <v>1</v>
      </c>
      <c r="K5" s="7" t="b">
        <f t="shared" si="0"/>
        <v>1</v>
      </c>
      <c r="L5" s="7" t="b">
        <f t="shared" si="0"/>
        <v>1</v>
      </c>
      <c r="M5" s="7" t="b">
        <f t="shared" si="0"/>
        <v>1</v>
      </c>
      <c r="N5" s="7" t="b">
        <f t="shared" si="0"/>
        <v>1</v>
      </c>
      <c r="O5" s="7" t="b">
        <f t="shared" si="0"/>
        <v>1</v>
      </c>
      <c r="P5" s="7" t="b">
        <f t="shared" si="0"/>
        <v>1</v>
      </c>
      <c r="Q5" s="7" t="b">
        <f t="shared" si="0"/>
        <v>1</v>
      </c>
      <c r="R5" s="7" t="b">
        <f t="shared" si="0"/>
        <v>1</v>
      </c>
      <c r="S5" s="7" t="b">
        <f t="shared" si="0"/>
        <v>1</v>
      </c>
      <c r="T5" s="7" t="b">
        <f t="shared" si="0"/>
        <v>1</v>
      </c>
      <c r="U5" s="7" t="b">
        <f t="shared" si="0"/>
        <v>1</v>
      </c>
      <c r="V5" s="7" t="b">
        <f t="shared" si="0"/>
        <v>1</v>
      </c>
      <c r="W5" s="7" t="b">
        <f t="shared" si="0"/>
        <v>1</v>
      </c>
      <c r="X5" s="7" t="b">
        <f t="shared" si="0"/>
        <v>1</v>
      </c>
      <c r="Y5" s="7" t="b">
        <f t="shared" si="0"/>
        <v>1</v>
      </c>
      <c r="Z5" s="7" t="b">
        <f t="shared" si="0"/>
        <v>1</v>
      </c>
      <c r="AA5" s="7" t="b">
        <f t="shared" si="0"/>
        <v>1</v>
      </c>
      <c r="AB5" s="7" t="b">
        <f t="shared" si="0"/>
        <v>1</v>
      </c>
      <c r="AC5" s="7" t="b">
        <f t="shared" si="0"/>
        <v>1</v>
      </c>
      <c r="AD5" s="7" t="b">
        <f t="shared" si="0"/>
        <v>1</v>
      </c>
      <c r="AE5" s="7" t="b">
        <f t="shared" si="0"/>
        <v>1</v>
      </c>
      <c r="AF5" s="7" t="b">
        <f t="shared" si="0"/>
        <v>1</v>
      </c>
      <c r="AG5" s="7" t="b">
        <f t="shared" si="0"/>
        <v>1</v>
      </c>
      <c r="AH5" s="7" t="b">
        <f t="shared" si="0"/>
        <v>1</v>
      </c>
      <c r="AI5" s="7" t="b">
        <f t="shared" si="0"/>
        <v>1</v>
      </c>
      <c r="AJ5" s="7" t="b">
        <f t="shared" si="0"/>
        <v>1</v>
      </c>
      <c r="AK5" s="7" t="b">
        <f t="shared" si="0"/>
        <v>1</v>
      </c>
      <c r="AL5" s="7" t="b">
        <f t="shared" si="0"/>
        <v>1</v>
      </c>
      <c r="AM5" s="7" t="b">
        <f t="shared" si="0"/>
        <v>1</v>
      </c>
      <c r="AN5" s="7" t="b">
        <f t="shared" si="0"/>
        <v>1</v>
      </c>
      <c r="AO5" s="7" t="b">
        <f t="shared" si="0"/>
        <v>1</v>
      </c>
      <c r="AP5" s="7" t="b">
        <f t="shared" si="0"/>
        <v>1</v>
      </c>
      <c r="AQ5" s="7" t="b">
        <f t="shared" si="0"/>
        <v>1</v>
      </c>
      <c r="AR5" s="7" t="b">
        <f t="shared" si="0"/>
        <v>1</v>
      </c>
      <c r="AS5" s="7" t="b">
        <f t="shared" si="0"/>
        <v>1</v>
      </c>
      <c r="AT5" s="7" t="b">
        <f t="shared" si="0"/>
        <v>1</v>
      </c>
      <c r="AU5" s="7" t="b">
        <f t="shared" si="0"/>
        <v>1</v>
      </c>
      <c r="AV5" s="7" t="b">
        <f t="shared" si="0"/>
        <v>1</v>
      </c>
      <c r="AW5" s="7" t="b">
        <f t="shared" si="0"/>
        <v>1</v>
      </c>
      <c r="AX5" s="7" t="b">
        <f t="shared" si="0"/>
        <v>1</v>
      </c>
      <c r="AY5" s="7" t="b">
        <f t="shared" si="0"/>
        <v>1</v>
      </c>
      <c r="AZ5" s="7" t="b">
        <f t="shared" si="0"/>
        <v>1</v>
      </c>
      <c r="BA5" s="7" t="b">
        <f t="shared" si="0"/>
        <v>1</v>
      </c>
      <c r="BB5" s="7" t="b">
        <f t="shared" si="0"/>
        <v>1</v>
      </c>
      <c r="BC5" s="7" t="b">
        <f t="shared" si="0"/>
        <v>1</v>
      </c>
      <c r="BD5" s="7" t="b">
        <f t="shared" si="0"/>
        <v>1</v>
      </c>
      <c r="BE5" s="7" t="b">
        <f t="shared" si="0"/>
        <v>1</v>
      </c>
      <c r="BF5" s="7" t="b">
        <f t="shared" si="0"/>
        <v>1</v>
      </c>
      <c r="BG5" s="7" t="b">
        <f t="shared" si="0"/>
        <v>1</v>
      </c>
      <c r="BH5" s="7" t="b">
        <f t="shared" si="0"/>
        <v>1</v>
      </c>
      <c r="BI5" s="7" t="b">
        <f t="shared" si="0"/>
        <v>1</v>
      </c>
      <c r="BJ5" s="7" t="b">
        <f t="shared" si="0"/>
        <v>1</v>
      </c>
      <c r="BK5" s="7" t="b">
        <f t="shared" si="0"/>
        <v>1</v>
      </c>
      <c r="BL5" s="7" t="b">
        <f t="shared" si="0"/>
        <v>1</v>
      </c>
      <c r="BM5" s="7" t="b">
        <f t="shared" si="0"/>
        <v>1</v>
      </c>
      <c r="BN5" s="7" t="b">
        <f t="shared" si="0"/>
        <v>1</v>
      </c>
      <c r="BO5" s="7" t="b">
        <f t="shared" si="0"/>
        <v>1</v>
      </c>
      <c r="BP5" s="7" t="b">
        <f t="shared" si="0"/>
        <v>0</v>
      </c>
      <c r="BQ5" s="7" t="b">
        <f t="shared" ref="BQ5:EB5" si="1">AND(BQ3=BQ4)</f>
        <v>1</v>
      </c>
      <c r="BR5" s="7" t="b">
        <f t="shared" si="1"/>
        <v>1</v>
      </c>
      <c r="BS5" s="7" t="b">
        <f t="shared" si="1"/>
        <v>1</v>
      </c>
      <c r="BT5" s="7" t="b">
        <f t="shared" si="1"/>
        <v>1</v>
      </c>
      <c r="BU5" s="7" t="b">
        <f t="shared" si="1"/>
        <v>1</v>
      </c>
      <c r="BV5" s="7" t="b">
        <f t="shared" si="1"/>
        <v>1</v>
      </c>
      <c r="BW5" s="7" t="b">
        <f t="shared" si="1"/>
        <v>1</v>
      </c>
      <c r="BX5" s="7" t="b">
        <f t="shared" si="1"/>
        <v>1</v>
      </c>
      <c r="BY5" s="7" t="b">
        <f t="shared" si="1"/>
        <v>1</v>
      </c>
      <c r="BZ5" s="7" t="b">
        <f t="shared" si="1"/>
        <v>1</v>
      </c>
      <c r="CA5" s="7" t="b">
        <f t="shared" si="1"/>
        <v>1</v>
      </c>
      <c r="CB5" s="7" t="b">
        <f t="shared" si="1"/>
        <v>1</v>
      </c>
      <c r="CC5" s="7" t="b">
        <f t="shared" si="1"/>
        <v>1</v>
      </c>
      <c r="CD5" s="7" t="b">
        <f t="shared" si="1"/>
        <v>1</v>
      </c>
      <c r="CE5" s="7" t="b">
        <f t="shared" si="1"/>
        <v>1</v>
      </c>
      <c r="CF5" s="7" t="b">
        <f t="shared" si="1"/>
        <v>1</v>
      </c>
      <c r="CG5" s="7" t="b">
        <f t="shared" si="1"/>
        <v>1</v>
      </c>
      <c r="CH5" s="7" t="b">
        <f t="shared" si="1"/>
        <v>1</v>
      </c>
      <c r="CI5" s="7" t="b">
        <f t="shared" si="1"/>
        <v>1</v>
      </c>
      <c r="CJ5" s="7" t="b">
        <f t="shared" si="1"/>
        <v>1</v>
      </c>
      <c r="CK5" s="7" t="b">
        <f t="shared" si="1"/>
        <v>1</v>
      </c>
      <c r="CL5" s="7" t="b">
        <f t="shared" si="1"/>
        <v>1</v>
      </c>
      <c r="CM5" s="7" t="b">
        <f t="shared" si="1"/>
        <v>1</v>
      </c>
      <c r="CN5" s="7" t="b">
        <f t="shared" si="1"/>
        <v>1</v>
      </c>
      <c r="CO5" s="7" t="b">
        <f t="shared" si="1"/>
        <v>1</v>
      </c>
      <c r="CP5" s="7" t="b">
        <f t="shared" si="1"/>
        <v>1</v>
      </c>
      <c r="CQ5" s="7" t="b">
        <f t="shared" si="1"/>
        <v>1</v>
      </c>
      <c r="CR5" s="7" t="b">
        <f t="shared" si="1"/>
        <v>1</v>
      </c>
      <c r="CS5" s="7" t="b">
        <f t="shared" si="1"/>
        <v>1</v>
      </c>
      <c r="CT5" s="7" t="b">
        <f t="shared" si="1"/>
        <v>1</v>
      </c>
      <c r="CU5" s="7" t="b">
        <f t="shared" si="1"/>
        <v>1</v>
      </c>
      <c r="CV5" s="7" t="b">
        <f t="shared" si="1"/>
        <v>1</v>
      </c>
      <c r="CW5" s="7" t="b">
        <f t="shared" si="1"/>
        <v>1</v>
      </c>
      <c r="CX5" s="7" t="b">
        <f t="shared" si="1"/>
        <v>1</v>
      </c>
      <c r="CY5" s="7" t="b">
        <f t="shared" si="1"/>
        <v>1</v>
      </c>
      <c r="CZ5" s="7" t="b">
        <f t="shared" si="1"/>
        <v>1</v>
      </c>
      <c r="DA5" s="7" t="b">
        <f t="shared" si="1"/>
        <v>1</v>
      </c>
      <c r="DB5" s="7" t="b">
        <f t="shared" si="1"/>
        <v>1</v>
      </c>
      <c r="DC5" s="7" t="b">
        <f t="shared" si="1"/>
        <v>1</v>
      </c>
      <c r="DD5" s="7" t="b">
        <f t="shared" si="1"/>
        <v>1</v>
      </c>
      <c r="DE5" s="7" t="b">
        <f t="shared" si="1"/>
        <v>0</v>
      </c>
      <c r="DF5" s="7" t="b">
        <f t="shared" si="1"/>
        <v>1</v>
      </c>
      <c r="DG5" s="7" t="b">
        <f t="shared" si="1"/>
        <v>1</v>
      </c>
      <c r="DH5" s="7" t="b">
        <f t="shared" si="1"/>
        <v>1</v>
      </c>
      <c r="DI5" s="7" t="b">
        <f t="shared" si="1"/>
        <v>1</v>
      </c>
      <c r="DJ5" s="7" t="b">
        <f t="shared" si="1"/>
        <v>1</v>
      </c>
      <c r="DK5" s="7" t="b">
        <f t="shared" si="1"/>
        <v>1</v>
      </c>
      <c r="DL5" s="7" t="b">
        <f t="shared" si="1"/>
        <v>1</v>
      </c>
      <c r="DM5" s="7" t="b">
        <f t="shared" si="1"/>
        <v>1</v>
      </c>
      <c r="DN5" s="7" t="b">
        <f t="shared" si="1"/>
        <v>1</v>
      </c>
      <c r="DO5" s="7" t="b">
        <f t="shared" si="1"/>
        <v>1</v>
      </c>
      <c r="DP5" s="7" t="b">
        <f t="shared" si="1"/>
        <v>1</v>
      </c>
      <c r="DQ5" s="7" t="b">
        <f t="shared" si="1"/>
        <v>1</v>
      </c>
      <c r="DR5" s="7" t="b">
        <f t="shared" si="1"/>
        <v>1</v>
      </c>
      <c r="DS5" s="7" t="b">
        <f t="shared" si="1"/>
        <v>1</v>
      </c>
      <c r="DT5" s="7" t="b">
        <f t="shared" si="1"/>
        <v>1</v>
      </c>
      <c r="DU5" s="7" t="b">
        <f t="shared" si="1"/>
        <v>1</v>
      </c>
      <c r="DV5" s="7" t="b">
        <f t="shared" si="1"/>
        <v>1</v>
      </c>
      <c r="DW5" s="7" t="b">
        <f t="shared" si="1"/>
        <v>1</v>
      </c>
      <c r="DX5" s="7" t="b">
        <f t="shared" si="1"/>
        <v>0</v>
      </c>
      <c r="DY5" s="7" t="b">
        <f t="shared" si="1"/>
        <v>1</v>
      </c>
      <c r="DZ5" s="7" t="b">
        <f t="shared" si="1"/>
        <v>1</v>
      </c>
      <c r="EA5" s="7" t="b">
        <f t="shared" si="1"/>
        <v>1</v>
      </c>
      <c r="EB5" s="7" t="b">
        <f t="shared" si="1"/>
        <v>1</v>
      </c>
      <c r="EC5" s="7" t="b">
        <f t="shared" ref="EC5:GN5" si="2">AND(EC3=EC4)</f>
        <v>1</v>
      </c>
      <c r="ED5" s="7" t="b">
        <f t="shared" si="2"/>
        <v>1</v>
      </c>
      <c r="EE5" s="7" t="b">
        <f t="shared" si="2"/>
        <v>1</v>
      </c>
      <c r="EF5" s="7" t="b">
        <f t="shared" si="2"/>
        <v>1</v>
      </c>
      <c r="EG5" s="7" t="b">
        <f t="shared" si="2"/>
        <v>1</v>
      </c>
      <c r="EH5" s="7" t="b">
        <f t="shared" si="2"/>
        <v>1</v>
      </c>
      <c r="EI5" s="7" t="b">
        <f t="shared" si="2"/>
        <v>1</v>
      </c>
      <c r="EJ5" s="7" t="b">
        <f t="shared" si="2"/>
        <v>1</v>
      </c>
      <c r="EK5" s="7" t="b">
        <f t="shared" si="2"/>
        <v>1</v>
      </c>
      <c r="EL5" s="7" t="b">
        <f t="shared" si="2"/>
        <v>1</v>
      </c>
      <c r="EM5" s="7" t="b">
        <f t="shared" si="2"/>
        <v>1</v>
      </c>
      <c r="EN5" s="7" t="b">
        <f t="shared" si="2"/>
        <v>1</v>
      </c>
      <c r="EO5" s="7" t="b">
        <f t="shared" si="2"/>
        <v>1</v>
      </c>
      <c r="EP5" s="7" t="b">
        <f t="shared" si="2"/>
        <v>1</v>
      </c>
      <c r="EQ5" s="7" t="b">
        <f t="shared" si="2"/>
        <v>1</v>
      </c>
      <c r="ER5" s="7" t="b">
        <f t="shared" si="2"/>
        <v>1</v>
      </c>
      <c r="ES5" s="7" t="b">
        <f t="shared" si="2"/>
        <v>1</v>
      </c>
      <c r="ET5" s="7" t="b">
        <f t="shared" si="2"/>
        <v>1</v>
      </c>
      <c r="EU5" s="7" t="b">
        <f t="shared" si="2"/>
        <v>1</v>
      </c>
      <c r="EV5" s="7" t="b">
        <f t="shared" si="2"/>
        <v>1</v>
      </c>
      <c r="EW5" s="7" t="b">
        <f t="shared" si="2"/>
        <v>1</v>
      </c>
      <c r="EX5" s="7" t="b">
        <f t="shared" si="2"/>
        <v>1</v>
      </c>
      <c r="EY5" s="7" t="b">
        <f t="shared" si="2"/>
        <v>1</v>
      </c>
      <c r="EZ5" s="7" t="b">
        <f t="shared" si="2"/>
        <v>1</v>
      </c>
      <c r="FA5" s="7" t="b">
        <f t="shared" si="2"/>
        <v>1</v>
      </c>
      <c r="FB5" s="7" t="b">
        <f t="shared" si="2"/>
        <v>1</v>
      </c>
      <c r="FC5" s="7" t="b">
        <f t="shared" si="2"/>
        <v>1</v>
      </c>
      <c r="FD5" s="7" t="b">
        <f t="shared" si="2"/>
        <v>1</v>
      </c>
      <c r="FE5" s="7" t="b">
        <f t="shared" si="2"/>
        <v>1</v>
      </c>
      <c r="FF5" s="7" t="b">
        <f t="shared" si="2"/>
        <v>1</v>
      </c>
      <c r="FG5" s="7" t="b">
        <f t="shared" si="2"/>
        <v>1</v>
      </c>
      <c r="FH5" s="7" t="b">
        <f t="shared" si="2"/>
        <v>1</v>
      </c>
      <c r="FI5" s="7" t="b">
        <f t="shared" si="2"/>
        <v>1</v>
      </c>
      <c r="FJ5" s="7" t="b">
        <f t="shared" si="2"/>
        <v>1</v>
      </c>
      <c r="FK5" s="7" t="b">
        <f t="shared" si="2"/>
        <v>1</v>
      </c>
      <c r="FL5" s="7" t="b">
        <f t="shared" si="2"/>
        <v>1</v>
      </c>
      <c r="FM5" s="7" t="b">
        <f t="shared" si="2"/>
        <v>1</v>
      </c>
      <c r="FN5" s="7" t="b">
        <f t="shared" si="2"/>
        <v>1</v>
      </c>
      <c r="FO5" s="7" t="b">
        <f t="shared" si="2"/>
        <v>1</v>
      </c>
      <c r="FP5" s="7" t="b">
        <f t="shared" si="2"/>
        <v>1</v>
      </c>
      <c r="FQ5" s="7" t="b">
        <f t="shared" si="2"/>
        <v>1</v>
      </c>
      <c r="FR5" s="7" t="b">
        <f t="shared" si="2"/>
        <v>1</v>
      </c>
      <c r="FS5" s="7" t="b">
        <f t="shared" si="2"/>
        <v>1</v>
      </c>
      <c r="FT5" s="7" t="b">
        <f t="shared" si="2"/>
        <v>1</v>
      </c>
      <c r="FU5" s="7" t="b">
        <f t="shared" si="2"/>
        <v>1</v>
      </c>
      <c r="FV5" s="7" t="b">
        <f t="shared" si="2"/>
        <v>1</v>
      </c>
      <c r="FW5" s="7" t="b">
        <f t="shared" si="2"/>
        <v>1</v>
      </c>
      <c r="FX5" s="7" t="b">
        <f t="shared" si="2"/>
        <v>1</v>
      </c>
      <c r="FY5" s="7" t="b">
        <f t="shared" si="2"/>
        <v>1</v>
      </c>
      <c r="FZ5" s="7" t="b">
        <f t="shared" si="2"/>
        <v>1</v>
      </c>
      <c r="GA5" s="7" t="b">
        <f t="shared" si="2"/>
        <v>1</v>
      </c>
      <c r="GB5" s="7" t="b">
        <f t="shared" si="2"/>
        <v>1</v>
      </c>
      <c r="GC5" s="7" t="b">
        <f t="shared" si="2"/>
        <v>1</v>
      </c>
      <c r="GD5" s="7" t="b">
        <f t="shared" si="2"/>
        <v>1</v>
      </c>
      <c r="GE5" s="7" t="b">
        <f t="shared" si="2"/>
        <v>1</v>
      </c>
      <c r="GF5" s="7" t="b">
        <f t="shared" si="2"/>
        <v>1</v>
      </c>
      <c r="GG5" s="7" t="b">
        <f t="shared" si="2"/>
        <v>1</v>
      </c>
      <c r="GH5" s="7" t="b">
        <f t="shared" si="2"/>
        <v>1</v>
      </c>
      <c r="GI5" s="7" t="b">
        <f t="shared" si="2"/>
        <v>1</v>
      </c>
      <c r="GJ5" s="7" t="b">
        <f t="shared" si="2"/>
        <v>1</v>
      </c>
      <c r="GK5" s="7" t="b">
        <f t="shared" si="2"/>
        <v>1</v>
      </c>
      <c r="GL5" s="7" t="b">
        <f t="shared" si="2"/>
        <v>1</v>
      </c>
      <c r="GM5" s="7" t="b">
        <f t="shared" si="2"/>
        <v>1</v>
      </c>
      <c r="GN5" s="7" t="b">
        <f t="shared" si="2"/>
        <v>1</v>
      </c>
      <c r="GO5" s="7" t="b">
        <f t="shared" ref="GO5:IZ5" si="3">AND(GO3=GO4)</f>
        <v>1</v>
      </c>
      <c r="GP5" s="7" t="b">
        <f t="shared" si="3"/>
        <v>1</v>
      </c>
      <c r="GQ5" s="7" t="b">
        <f t="shared" si="3"/>
        <v>1</v>
      </c>
      <c r="GR5" s="7" t="b">
        <f t="shared" si="3"/>
        <v>1</v>
      </c>
      <c r="GS5" s="7" t="b">
        <f t="shared" si="3"/>
        <v>1</v>
      </c>
      <c r="GT5" s="7" t="b">
        <f t="shared" si="3"/>
        <v>1</v>
      </c>
      <c r="GU5" s="7" t="b">
        <f t="shared" si="3"/>
        <v>1</v>
      </c>
      <c r="GV5" s="7" t="b">
        <f t="shared" si="3"/>
        <v>1</v>
      </c>
      <c r="GW5" s="7" t="b">
        <f t="shared" si="3"/>
        <v>1</v>
      </c>
      <c r="GX5" s="7" t="b">
        <f t="shared" si="3"/>
        <v>1</v>
      </c>
      <c r="GY5" s="7" t="b">
        <f t="shared" si="3"/>
        <v>1</v>
      </c>
      <c r="GZ5" s="7" t="b">
        <f t="shared" si="3"/>
        <v>1</v>
      </c>
      <c r="HA5" s="7" t="b">
        <f t="shared" si="3"/>
        <v>1</v>
      </c>
      <c r="HB5" s="7" t="b">
        <f t="shared" si="3"/>
        <v>1</v>
      </c>
      <c r="HC5" s="7" t="b">
        <f t="shared" si="3"/>
        <v>1</v>
      </c>
      <c r="HD5" s="7" t="b">
        <f t="shared" si="3"/>
        <v>1</v>
      </c>
      <c r="HE5" s="7" t="b">
        <f t="shared" si="3"/>
        <v>1</v>
      </c>
      <c r="HF5" s="7" t="b">
        <f t="shared" si="3"/>
        <v>1</v>
      </c>
      <c r="HG5" s="7" t="b">
        <f t="shared" si="3"/>
        <v>1</v>
      </c>
      <c r="HH5" s="7" t="b">
        <f t="shared" si="3"/>
        <v>1</v>
      </c>
      <c r="HI5" s="7" t="b">
        <f t="shared" si="3"/>
        <v>1</v>
      </c>
      <c r="HJ5" s="7" t="b">
        <f t="shared" si="3"/>
        <v>1</v>
      </c>
      <c r="HK5" s="7" t="b">
        <f t="shared" si="3"/>
        <v>1</v>
      </c>
      <c r="HL5" s="7" t="b">
        <f t="shared" si="3"/>
        <v>1</v>
      </c>
      <c r="HM5" s="7" t="b">
        <f t="shared" si="3"/>
        <v>1</v>
      </c>
      <c r="HN5" s="7" t="b">
        <f t="shared" si="3"/>
        <v>1</v>
      </c>
      <c r="HO5" s="7" t="b">
        <f t="shared" si="3"/>
        <v>1</v>
      </c>
      <c r="HP5" s="7" t="b">
        <f t="shared" si="3"/>
        <v>1</v>
      </c>
      <c r="HQ5" s="7" t="b">
        <f t="shared" si="3"/>
        <v>1</v>
      </c>
      <c r="HR5" s="7" t="b">
        <f t="shared" si="3"/>
        <v>1</v>
      </c>
      <c r="HS5" s="7" t="b">
        <f t="shared" si="3"/>
        <v>1</v>
      </c>
      <c r="HT5" s="7" t="b">
        <f t="shared" si="3"/>
        <v>1</v>
      </c>
      <c r="HU5" s="7" t="b">
        <f t="shared" si="3"/>
        <v>1</v>
      </c>
      <c r="HV5" s="7" t="b">
        <f t="shared" si="3"/>
        <v>1</v>
      </c>
      <c r="HW5" s="7" t="b">
        <f t="shared" si="3"/>
        <v>1</v>
      </c>
      <c r="HX5" s="7" t="b">
        <f t="shared" si="3"/>
        <v>1</v>
      </c>
      <c r="HY5" s="7" t="b">
        <f t="shared" si="3"/>
        <v>1</v>
      </c>
      <c r="HZ5" s="7" t="b">
        <f t="shared" si="3"/>
        <v>1</v>
      </c>
      <c r="IA5" s="7" t="b">
        <f t="shared" si="3"/>
        <v>1</v>
      </c>
      <c r="IB5" s="7" t="b">
        <f t="shared" si="3"/>
        <v>1</v>
      </c>
      <c r="IC5" s="7" t="b">
        <f t="shared" si="3"/>
        <v>1</v>
      </c>
      <c r="ID5" s="7" t="b">
        <f t="shared" si="3"/>
        <v>1</v>
      </c>
      <c r="IE5" s="7" t="b">
        <f t="shared" si="3"/>
        <v>1</v>
      </c>
      <c r="IF5" s="7" t="b">
        <f t="shared" si="3"/>
        <v>1</v>
      </c>
      <c r="IG5" s="7" t="b">
        <f t="shared" si="3"/>
        <v>1</v>
      </c>
      <c r="IH5" s="7" t="b">
        <f t="shared" si="3"/>
        <v>1</v>
      </c>
      <c r="II5" s="7" t="b">
        <f t="shared" si="3"/>
        <v>0</v>
      </c>
      <c r="IJ5" s="7" t="b">
        <f t="shared" si="3"/>
        <v>0</v>
      </c>
      <c r="IK5" s="7" t="b">
        <f t="shared" si="3"/>
        <v>1</v>
      </c>
      <c r="IL5" s="7" t="b">
        <f t="shared" si="3"/>
        <v>1</v>
      </c>
      <c r="IM5" s="7" t="b">
        <f t="shared" si="3"/>
        <v>1</v>
      </c>
      <c r="IN5" s="7" t="b">
        <f t="shared" si="3"/>
        <v>1</v>
      </c>
      <c r="IO5" s="7" t="b">
        <f t="shared" si="3"/>
        <v>1</v>
      </c>
      <c r="IP5" s="7" t="b">
        <f t="shared" si="3"/>
        <v>1</v>
      </c>
      <c r="IQ5" s="7" t="b">
        <f t="shared" si="3"/>
        <v>1</v>
      </c>
      <c r="IR5" s="7" t="b">
        <f t="shared" si="3"/>
        <v>1</v>
      </c>
      <c r="IS5" s="7" t="b">
        <f t="shared" si="3"/>
        <v>1</v>
      </c>
      <c r="IT5" s="7" t="b">
        <f t="shared" si="3"/>
        <v>1</v>
      </c>
      <c r="IU5" s="7" t="b">
        <f t="shared" si="3"/>
        <v>1</v>
      </c>
      <c r="IV5" s="7" t="b">
        <f t="shared" si="3"/>
        <v>0</v>
      </c>
      <c r="IW5" s="7" t="b">
        <f t="shared" si="3"/>
        <v>1</v>
      </c>
      <c r="IX5" s="7" t="b">
        <f t="shared" si="3"/>
        <v>0</v>
      </c>
      <c r="IY5" s="7" t="b">
        <f t="shared" si="3"/>
        <v>1</v>
      </c>
      <c r="IZ5" s="7" t="b">
        <f t="shared" si="3"/>
        <v>1</v>
      </c>
      <c r="JA5" s="7" t="b">
        <f t="shared" ref="JA5:KE5" si="4">AND(JA3=JA4)</f>
        <v>1</v>
      </c>
      <c r="JB5" s="7" t="b">
        <f t="shared" si="4"/>
        <v>1</v>
      </c>
      <c r="JC5" s="7" t="b">
        <f t="shared" si="4"/>
        <v>1</v>
      </c>
      <c r="JD5" s="7" t="b">
        <f t="shared" si="4"/>
        <v>1</v>
      </c>
      <c r="JE5" s="7" t="b">
        <f t="shared" si="4"/>
        <v>1</v>
      </c>
      <c r="JF5" s="7" t="b">
        <f t="shared" si="4"/>
        <v>1</v>
      </c>
      <c r="JG5" s="7" t="b">
        <f t="shared" si="4"/>
        <v>1</v>
      </c>
      <c r="JH5" s="7" t="b">
        <f t="shared" si="4"/>
        <v>1</v>
      </c>
      <c r="JI5" s="7" t="b">
        <f t="shared" si="4"/>
        <v>1</v>
      </c>
      <c r="JJ5" s="7" t="b">
        <f t="shared" si="4"/>
        <v>1</v>
      </c>
      <c r="JK5" s="7" t="b">
        <f t="shared" si="4"/>
        <v>1</v>
      </c>
      <c r="JL5" s="7" t="b">
        <f t="shared" si="4"/>
        <v>1</v>
      </c>
      <c r="JM5" s="7" t="b">
        <f t="shared" si="4"/>
        <v>1</v>
      </c>
      <c r="JN5" s="7" t="b">
        <f t="shared" si="4"/>
        <v>1</v>
      </c>
      <c r="JO5" s="7" t="b">
        <f t="shared" si="4"/>
        <v>1</v>
      </c>
      <c r="JP5" s="7" t="b">
        <f t="shared" si="4"/>
        <v>1</v>
      </c>
      <c r="JQ5" s="7" t="b">
        <f t="shared" si="4"/>
        <v>1</v>
      </c>
      <c r="JR5" s="7" t="b">
        <f t="shared" si="4"/>
        <v>1</v>
      </c>
      <c r="JS5" s="7" t="b">
        <f t="shared" si="4"/>
        <v>1</v>
      </c>
      <c r="JT5" s="7" t="b">
        <f t="shared" si="4"/>
        <v>1</v>
      </c>
      <c r="JU5" s="7" t="b">
        <f t="shared" si="4"/>
        <v>1</v>
      </c>
      <c r="JV5" s="7" t="b">
        <f t="shared" si="4"/>
        <v>1</v>
      </c>
      <c r="JW5" s="7" t="b">
        <f t="shared" si="4"/>
        <v>1</v>
      </c>
      <c r="JX5" s="7" t="b">
        <f t="shared" si="4"/>
        <v>1</v>
      </c>
      <c r="JY5" s="7" t="b">
        <f t="shared" si="4"/>
        <v>1</v>
      </c>
      <c r="JZ5" s="7" t="b">
        <f t="shared" si="4"/>
        <v>1</v>
      </c>
      <c r="KA5" s="7" t="b">
        <f t="shared" si="4"/>
        <v>1</v>
      </c>
      <c r="KB5" s="7" t="b">
        <f t="shared" si="4"/>
        <v>1</v>
      </c>
      <c r="KC5" s="7" t="b">
        <f t="shared" si="4"/>
        <v>1</v>
      </c>
      <c r="KD5" s="7" t="b">
        <f t="shared" si="4"/>
        <v>1</v>
      </c>
      <c r="KE5" s="7" t="b">
        <f t="shared" si="4"/>
        <v>1</v>
      </c>
    </row>
    <row r="6" spans="1:293" s="3" customFormat="1" ht="12.95" customHeight="1" thickBot="1">
      <c r="B6" s="19" t="s">
        <v>3</v>
      </c>
      <c r="C6" s="20" t="s">
        <v>528</v>
      </c>
      <c r="D6" s="21" t="s">
        <v>807</v>
      </c>
      <c r="E6" s="24" t="s">
        <v>60</v>
      </c>
      <c r="F6" s="24" t="s">
        <v>60</v>
      </c>
      <c r="G6" s="21" t="s">
        <v>60</v>
      </c>
      <c r="H6" s="21" t="s">
        <v>1018</v>
      </c>
      <c r="I6" s="21" t="s">
        <v>1018</v>
      </c>
      <c r="J6" s="21" t="s">
        <v>1018</v>
      </c>
      <c r="K6" s="21" t="s">
        <v>807</v>
      </c>
      <c r="L6" s="21" t="s">
        <v>808</v>
      </c>
      <c r="M6" s="21" t="s">
        <v>1018</v>
      </c>
      <c r="N6" s="21" t="s">
        <v>807</v>
      </c>
      <c r="O6" s="21" t="s">
        <v>807</v>
      </c>
      <c r="P6" s="21" t="s">
        <v>807</v>
      </c>
      <c r="Q6" s="629" t="s">
        <v>807</v>
      </c>
      <c r="R6" s="25" t="s">
        <v>141</v>
      </c>
      <c r="S6" s="21" t="s">
        <v>807</v>
      </c>
      <c r="T6" s="629" t="s">
        <v>809</v>
      </c>
      <c r="U6" s="20" t="s">
        <v>810</v>
      </c>
      <c r="V6" s="20" t="s">
        <v>809</v>
      </c>
      <c r="W6" s="20" t="s">
        <v>811</v>
      </c>
      <c r="X6" s="20" t="s">
        <v>811</v>
      </c>
      <c r="Y6" s="20" t="s">
        <v>811</v>
      </c>
      <c r="Z6" s="20" t="s">
        <v>1019</v>
      </c>
      <c r="AA6" s="20" t="s">
        <v>529</v>
      </c>
      <c r="AB6" s="20" t="s">
        <v>529</v>
      </c>
      <c r="AC6" s="20" t="s">
        <v>141</v>
      </c>
      <c r="AD6" s="20" t="s">
        <v>812</v>
      </c>
      <c r="AE6" s="20" t="s">
        <v>141</v>
      </c>
      <c r="AF6" s="20" t="s">
        <v>811</v>
      </c>
      <c r="AG6" s="20" t="s">
        <v>807</v>
      </c>
      <c r="AH6" s="20" t="s">
        <v>811</v>
      </c>
      <c r="AI6" s="20" t="s">
        <v>807</v>
      </c>
      <c r="AJ6" s="20" t="s">
        <v>807</v>
      </c>
      <c r="AK6" s="20" t="s">
        <v>807</v>
      </c>
      <c r="AL6" s="20" t="s">
        <v>811</v>
      </c>
      <c r="AM6" s="22" t="s">
        <v>807</v>
      </c>
      <c r="AN6" s="22" t="s">
        <v>807</v>
      </c>
      <c r="AO6" s="22" t="s">
        <v>807</v>
      </c>
      <c r="AP6" s="22" t="s">
        <v>807</v>
      </c>
      <c r="AQ6" s="22" t="s">
        <v>807</v>
      </c>
      <c r="AR6" s="22" t="s">
        <v>807</v>
      </c>
      <c r="AS6" s="20" t="s">
        <v>60</v>
      </c>
      <c r="AT6" s="20" t="s">
        <v>60</v>
      </c>
      <c r="AU6" s="20" t="s">
        <v>60</v>
      </c>
      <c r="AV6" s="20" t="s">
        <v>811</v>
      </c>
      <c r="AW6" s="20" t="s">
        <v>807</v>
      </c>
      <c r="AX6" s="20" t="s">
        <v>813</v>
      </c>
      <c r="AY6" s="20" t="s">
        <v>811</v>
      </c>
      <c r="AZ6" s="20" t="s">
        <v>811</v>
      </c>
      <c r="BA6" s="20" t="s">
        <v>813</v>
      </c>
      <c r="BB6" s="20" t="s">
        <v>807</v>
      </c>
      <c r="BC6" s="20" t="s">
        <v>811</v>
      </c>
      <c r="BD6" s="20" t="s">
        <v>529</v>
      </c>
      <c r="BE6" s="20" t="s">
        <v>811</v>
      </c>
      <c r="BF6" s="20" t="s">
        <v>529</v>
      </c>
      <c r="BG6" s="20" t="s">
        <v>811</v>
      </c>
      <c r="BH6" s="20" t="s">
        <v>529</v>
      </c>
      <c r="BI6" s="20" t="s">
        <v>811</v>
      </c>
      <c r="BJ6" s="20" t="s">
        <v>529</v>
      </c>
      <c r="BK6" s="20" t="s">
        <v>60</v>
      </c>
      <c r="BL6" s="20" t="s">
        <v>811</v>
      </c>
      <c r="BM6" s="20" t="s">
        <v>811</v>
      </c>
      <c r="BN6" s="20" t="s">
        <v>807</v>
      </c>
      <c r="BO6" s="435" t="s">
        <v>807</v>
      </c>
      <c r="BP6" s="3" t="s">
        <v>1082</v>
      </c>
      <c r="BQ6" s="20" t="s">
        <v>814</v>
      </c>
      <c r="BR6" s="20" t="s">
        <v>60</v>
      </c>
      <c r="BS6" s="20" t="s">
        <v>60</v>
      </c>
      <c r="BT6" s="20" t="s">
        <v>60</v>
      </c>
      <c r="BU6" s="20" t="s">
        <v>811</v>
      </c>
      <c r="BV6" s="20" t="s">
        <v>530</v>
      </c>
      <c r="BW6" s="20" t="s">
        <v>531</v>
      </c>
      <c r="BX6" s="20" t="s">
        <v>807</v>
      </c>
      <c r="BY6" s="20" t="s">
        <v>807</v>
      </c>
      <c r="BZ6" s="20" t="s">
        <v>807</v>
      </c>
      <c r="CA6" s="20" t="s">
        <v>807</v>
      </c>
      <c r="CB6" s="20" t="s">
        <v>807</v>
      </c>
      <c r="CC6" s="20"/>
      <c r="CD6" s="20" t="s">
        <v>815</v>
      </c>
      <c r="CE6" s="20" t="s">
        <v>816</v>
      </c>
      <c r="CF6" s="20" t="s">
        <v>807</v>
      </c>
      <c r="CG6" s="20" t="s">
        <v>811</v>
      </c>
      <c r="CH6" s="20" t="s">
        <v>811</v>
      </c>
      <c r="CI6" s="20" t="s">
        <v>807</v>
      </c>
      <c r="CJ6" s="20" t="s">
        <v>811</v>
      </c>
      <c r="CK6" s="20" t="s">
        <v>807</v>
      </c>
      <c r="CL6" s="20" t="s">
        <v>811</v>
      </c>
      <c r="CM6" s="20" t="s">
        <v>807</v>
      </c>
      <c r="CN6" s="20" t="s">
        <v>811</v>
      </c>
      <c r="CO6" s="20" t="s">
        <v>807</v>
      </c>
      <c r="CP6" s="20" t="s">
        <v>811</v>
      </c>
      <c r="CQ6" s="20" t="s">
        <v>807</v>
      </c>
      <c r="CR6" s="20" t="s">
        <v>811</v>
      </c>
      <c r="CS6" s="20" t="s">
        <v>807</v>
      </c>
      <c r="CT6" s="20" t="s">
        <v>807</v>
      </c>
      <c r="CU6" s="20" t="s">
        <v>141</v>
      </c>
      <c r="CV6" s="20" t="s">
        <v>807</v>
      </c>
      <c r="CW6" s="20" t="s">
        <v>817</v>
      </c>
      <c r="CX6" s="20" t="s">
        <v>817</v>
      </c>
      <c r="CY6" s="20" t="s">
        <v>817</v>
      </c>
      <c r="CZ6" s="20" t="s">
        <v>807</v>
      </c>
      <c r="DA6" s="20" t="s">
        <v>811</v>
      </c>
      <c r="DB6" s="20" t="s">
        <v>1018</v>
      </c>
      <c r="DC6" s="20" t="s">
        <v>1018</v>
      </c>
      <c r="DD6" s="20" t="s">
        <v>1018</v>
      </c>
      <c r="DE6" s="21" t="s">
        <v>818</v>
      </c>
      <c r="DF6" s="21" t="s">
        <v>807</v>
      </c>
      <c r="DG6" s="21" t="s">
        <v>807</v>
      </c>
      <c r="DH6" s="20" t="s">
        <v>807</v>
      </c>
      <c r="DI6" s="20" t="s">
        <v>807</v>
      </c>
      <c r="DJ6" s="20" t="s">
        <v>807</v>
      </c>
      <c r="DK6" s="20" t="s">
        <v>813</v>
      </c>
      <c r="DL6" s="20" t="s">
        <v>141</v>
      </c>
      <c r="DM6" s="20" t="s">
        <v>141</v>
      </c>
      <c r="DN6" s="20" t="s">
        <v>141</v>
      </c>
      <c r="DO6" s="20" t="s">
        <v>141</v>
      </c>
      <c r="DP6" s="20" t="s">
        <v>146</v>
      </c>
      <c r="DQ6" s="20" t="s">
        <v>811</v>
      </c>
      <c r="DR6" s="20" t="s">
        <v>807</v>
      </c>
      <c r="DS6" s="20" t="s">
        <v>807</v>
      </c>
      <c r="DT6" s="20" t="s">
        <v>807</v>
      </c>
      <c r="DU6" s="20" t="s">
        <v>807</v>
      </c>
      <c r="DV6" s="20" t="s">
        <v>811</v>
      </c>
      <c r="DW6" s="20" t="s">
        <v>811</v>
      </c>
      <c r="DX6" s="20" t="s">
        <v>60</v>
      </c>
      <c r="DY6" s="20" t="s">
        <v>811</v>
      </c>
      <c r="DZ6" s="20" t="s">
        <v>807</v>
      </c>
      <c r="EA6" s="20" t="s">
        <v>807</v>
      </c>
      <c r="EB6" s="20" t="s">
        <v>807</v>
      </c>
      <c r="EC6" s="20" t="s">
        <v>807</v>
      </c>
      <c r="ED6" s="20" t="s">
        <v>819</v>
      </c>
      <c r="EE6" s="20" t="s">
        <v>813</v>
      </c>
      <c r="EF6" s="20" t="s">
        <v>60</v>
      </c>
      <c r="EG6" s="20" t="s">
        <v>60</v>
      </c>
      <c r="EH6" s="20" t="s">
        <v>816</v>
      </c>
      <c r="EI6" s="20" t="s">
        <v>532</v>
      </c>
      <c r="EJ6" s="20" t="s">
        <v>807</v>
      </c>
      <c r="EK6" s="20" t="s">
        <v>60</v>
      </c>
      <c r="EL6" s="20" t="s">
        <v>815</v>
      </c>
      <c r="EM6" s="20" t="s">
        <v>60</v>
      </c>
      <c r="EN6" s="20" t="s">
        <v>820</v>
      </c>
      <c r="EO6" s="20" t="s">
        <v>820</v>
      </c>
      <c r="EP6" s="20" t="s">
        <v>821</v>
      </c>
      <c r="EQ6" s="23" t="s">
        <v>816</v>
      </c>
      <c r="ER6" s="20" t="s">
        <v>531</v>
      </c>
      <c r="ES6" s="20" t="s">
        <v>60</v>
      </c>
      <c r="ET6" s="22" t="s">
        <v>533</v>
      </c>
      <c r="EU6" s="22" t="s">
        <v>533</v>
      </c>
      <c r="EV6" s="20" t="s">
        <v>533</v>
      </c>
      <c r="EW6" s="20" t="s">
        <v>533</v>
      </c>
      <c r="EX6" s="629" t="s">
        <v>533</v>
      </c>
      <c r="EY6" s="24" t="s">
        <v>533</v>
      </c>
      <c r="EZ6" s="25" t="s">
        <v>533</v>
      </c>
      <c r="FA6" s="25" t="s">
        <v>533</v>
      </c>
      <c r="FB6" s="25" t="s">
        <v>60</v>
      </c>
      <c r="FC6" s="24" t="s">
        <v>811</v>
      </c>
      <c r="FD6" s="21" t="s">
        <v>529</v>
      </c>
      <c r="FE6" s="21" t="s">
        <v>822</v>
      </c>
      <c r="FF6" s="21" t="s">
        <v>822</v>
      </c>
      <c r="FG6" s="21" t="s">
        <v>1016</v>
      </c>
      <c r="FH6" s="21" t="s">
        <v>1017</v>
      </c>
      <c r="FI6" s="21" t="s">
        <v>1017</v>
      </c>
      <c r="FJ6" s="21" t="s">
        <v>1016</v>
      </c>
      <c r="FK6" s="21" t="s">
        <v>60</v>
      </c>
      <c r="FL6" s="21" t="s">
        <v>60</v>
      </c>
      <c r="FM6" s="21" t="s">
        <v>60</v>
      </c>
      <c r="FN6" s="21" t="s">
        <v>60</v>
      </c>
      <c r="FO6" s="21" t="s">
        <v>60</v>
      </c>
      <c r="FP6" s="21" t="s">
        <v>816</v>
      </c>
      <c r="FQ6" s="21" t="s">
        <v>823</v>
      </c>
      <c r="FR6" s="21" t="s">
        <v>824</v>
      </c>
      <c r="FS6" s="21" t="s">
        <v>816</v>
      </c>
      <c r="FT6" s="21" t="s">
        <v>807</v>
      </c>
      <c r="FU6" s="21" t="s">
        <v>816</v>
      </c>
      <c r="FV6" s="21" t="s">
        <v>816</v>
      </c>
      <c r="FW6" s="21" t="s">
        <v>807</v>
      </c>
      <c r="FX6" s="21" t="s">
        <v>807</v>
      </c>
      <c r="FY6" s="21" t="s">
        <v>825</v>
      </c>
      <c r="FZ6" s="21" t="s">
        <v>826</v>
      </c>
      <c r="GA6" s="21" t="s">
        <v>826</v>
      </c>
      <c r="GB6" s="21" t="s">
        <v>811</v>
      </c>
      <c r="GC6" s="20" t="s">
        <v>811</v>
      </c>
      <c r="GD6" s="20" t="s">
        <v>811</v>
      </c>
      <c r="GE6" s="20" t="s">
        <v>811</v>
      </c>
      <c r="GF6" s="20" t="s">
        <v>807</v>
      </c>
      <c r="GG6" s="20" t="s">
        <v>807</v>
      </c>
      <c r="GH6" s="20" t="s">
        <v>807</v>
      </c>
      <c r="GI6" s="20" t="s">
        <v>807</v>
      </c>
      <c r="GJ6" s="21" t="s">
        <v>811</v>
      </c>
      <c r="GK6" s="20" t="s">
        <v>141</v>
      </c>
      <c r="GL6" s="20" t="s">
        <v>827</v>
      </c>
      <c r="GM6" s="20" t="s">
        <v>811</v>
      </c>
      <c r="GN6" s="20" t="s">
        <v>141</v>
      </c>
      <c r="GO6" s="20" t="s">
        <v>827</v>
      </c>
      <c r="GP6" s="20" t="s">
        <v>811</v>
      </c>
      <c r="GQ6" s="26" t="s">
        <v>807</v>
      </c>
      <c r="GR6" s="20" t="s">
        <v>828</v>
      </c>
      <c r="GS6" s="20" t="s">
        <v>811</v>
      </c>
      <c r="GT6" s="20" t="s">
        <v>807</v>
      </c>
      <c r="GU6" s="20" t="s">
        <v>828</v>
      </c>
      <c r="GV6" s="20" t="s">
        <v>528</v>
      </c>
      <c r="GW6" s="27" t="s">
        <v>607</v>
      </c>
      <c r="GX6" s="20" t="s">
        <v>822</v>
      </c>
      <c r="GY6" s="20" t="s">
        <v>822</v>
      </c>
      <c r="GZ6" s="28" t="s">
        <v>1015</v>
      </c>
      <c r="HA6" s="20" t="s">
        <v>807</v>
      </c>
      <c r="HB6" s="630" t="s">
        <v>265</v>
      </c>
      <c r="HC6" s="630" t="s">
        <v>529</v>
      </c>
      <c r="HD6" s="119" t="s">
        <v>265</v>
      </c>
      <c r="HE6" s="119" t="s">
        <v>265</v>
      </c>
      <c r="HF6" s="119" t="s">
        <v>265</v>
      </c>
      <c r="HG6" s="119" t="s">
        <v>265</v>
      </c>
      <c r="HH6" s="119" t="s">
        <v>265</v>
      </c>
      <c r="HI6" s="119" t="s">
        <v>265</v>
      </c>
      <c r="HJ6" s="120" t="s">
        <v>265</v>
      </c>
      <c r="HK6" s="119" t="s">
        <v>885</v>
      </c>
      <c r="HL6" s="120" t="s">
        <v>813</v>
      </c>
      <c r="HM6" s="119" t="s">
        <v>813</v>
      </c>
      <c r="HN6" s="629" t="s">
        <v>886</v>
      </c>
      <c r="HO6" s="629" t="s">
        <v>824</v>
      </c>
      <c r="HP6" s="119" t="s">
        <v>824</v>
      </c>
      <c r="HQ6" s="629" t="s">
        <v>824</v>
      </c>
      <c r="HR6" s="119" t="s">
        <v>817</v>
      </c>
      <c r="HS6" s="119" t="s">
        <v>824</v>
      </c>
      <c r="HT6" s="119" t="s">
        <v>265</v>
      </c>
      <c r="HU6" s="121" t="s">
        <v>887</v>
      </c>
      <c r="HV6" s="119" t="s">
        <v>528</v>
      </c>
      <c r="HW6" s="119" t="s">
        <v>141</v>
      </c>
      <c r="HX6" s="119" t="s">
        <v>60</v>
      </c>
      <c r="HY6" s="121" t="s">
        <v>607</v>
      </c>
      <c r="HZ6" s="121" t="s">
        <v>607</v>
      </c>
      <c r="IA6" s="121" t="s">
        <v>607</v>
      </c>
      <c r="IB6" s="121" t="s">
        <v>607</v>
      </c>
      <c r="IC6" s="121" t="s">
        <v>1014</v>
      </c>
      <c r="ID6" s="121" t="s">
        <v>60</v>
      </c>
      <c r="IE6" s="121" t="s">
        <v>60</v>
      </c>
      <c r="IF6" s="121" t="s">
        <v>60</v>
      </c>
      <c r="IG6" s="121" t="s">
        <v>60</v>
      </c>
      <c r="IH6" s="121" t="s">
        <v>60</v>
      </c>
      <c r="II6" s="26" t="s">
        <v>1013</v>
      </c>
      <c r="IJ6" s="26" t="s">
        <v>1012</v>
      </c>
      <c r="IK6" s="121" t="s">
        <v>60</v>
      </c>
      <c r="IL6" s="121" t="s">
        <v>534</v>
      </c>
      <c r="IM6" s="121" t="s">
        <v>60</v>
      </c>
      <c r="IN6" s="121" t="s">
        <v>60</v>
      </c>
      <c r="IO6" s="121" t="s">
        <v>60</v>
      </c>
      <c r="IP6" s="121" t="s">
        <v>817</v>
      </c>
      <c r="IQ6" s="121" t="s">
        <v>60</v>
      </c>
      <c r="IR6" s="121" t="s">
        <v>60</v>
      </c>
      <c r="IS6" s="121" t="s">
        <v>60</v>
      </c>
      <c r="IT6" s="121" t="s">
        <v>60</v>
      </c>
      <c r="IU6" s="121" t="s">
        <v>60</v>
      </c>
      <c r="IV6" s="121" t="s">
        <v>1011</v>
      </c>
      <c r="IW6" s="121" t="s">
        <v>807</v>
      </c>
      <c r="IX6" s="121" t="s">
        <v>1010</v>
      </c>
      <c r="IY6" s="121" t="s">
        <v>60</v>
      </c>
      <c r="IZ6" s="121" t="s">
        <v>141</v>
      </c>
      <c r="JA6" s="121" t="s">
        <v>141</v>
      </c>
      <c r="JB6" s="121" t="s">
        <v>813</v>
      </c>
      <c r="JC6" s="121" t="s">
        <v>813</v>
      </c>
      <c r="JD6" s="121" t="s">
        <v>807</v>
      </c>
      <c r="JE6" s="121" t="s">
        <v>807</v>
      </c>
      <c r="JF6" s="121" t="s">
        <v>807</v>
      </c>
      <c r="JG6" s="121" t="s">
        <v>807</v>
      </c>
      <c r="JH6" s="121" t="s">
        <v>813</v>
      </c>
      <c r="JI6" s="121" t="s">
        <v>813</v>
      </c>
      <c r="JJ6" s="121" t="s">
        <v>813</v>
      </c>
      <c r="JK6" s="121" t="s">
        <v>813</v>
      </c>
      <c r="JL6" s="121" t="s">
        <v>813</v>
      </c>
      <c r="JM6" s="121" t="s">
        <v>813</v>
      </c>
      <c r="JN6" s="121" t="s">
        <v>813</v>
      </c>
      <c r="JO6" s="121" t="s">
        <v>813</v>
      </c>
      <c r="JP6" s="121" t="s">
        <v>813</v>
      </c>
      <c r="JQ6" s="121" t="s">
        <v>813</v>
      </c>
      <c r="JR6" s="121" t="s">
        <v>813</v>
      </c>
      <c r="JS6" s="121" t="s">
        <v>807</v>
      </c>
      <c r="JT6" s="121" t="s">
        <v>807</v>
      </c>
      <c r="JU6" s="121" t="s">
        <v>807</v>
      </c>
      <c r="JV6" s="121" t="s">
        <v>807</v>
      </c>
      <c r="JW6" s="121" t="s">
        <v>813</v>
      </c>
      <c r="JX6" s="121" t="s">
        <v>813</v>
      </c>
      <c r="JY6" s="121" t="s">
        <v>813</v>
      </c>
      <c r="JZ6" s="121" t="s">
        <v>813</v>
      </c>
      <c r="KA6" s="121" t="s">
        <v>813</v>
      </c>
      <c r="KB6" s="121" t="s">
        <v>813</v>
      </c>
      <c r="KC6" s="121" t="s">
        <v>813</v>
      </c>
      <c r="KD6" s="121" t="s">
        <v>813</v>
      </c>
      <c r="KE6" s="121" t="s">
        <v>813</v>
      </c>
    </row>
    <row r="7" spans="1:293" s="305" customFormat="1" ht="12.75" thickTop="1">
      <c r="A7" s="3">
        <v>12025</v>
      </c>
      <c r="B7" s="2" t="s">
        <v>902</v>
      </c>
      <c r="C7" s="318">
        <v>677.86</v>
      </c>
      <c r="D7" s="319">
        <v>266773</v>
      </c>
      <c r="E7" s="320">
        <v>10.3</v>
      </c>
      <c r="F7" s="320">
        <v>57.3</v>
      </c>
      <c r="G7" s="320">
        <v>32.5</v>
      </c>
      <c r="H7" s="319">
        <v>10137</v>
      </c>
      <c r="I7" s="319">
        <v>21191</v>
      </c>
      <c r="J7" s="319">
        <v>34303</v>
      </c>
      <c r="K7" s="319">
        <v>42817</v>
      </c>
      <c r="L7" s="319">
        <v>143210</v>
      </c>
      <c r="M7" s="319">
        <v>808</v>
      </c>
      <c r="N7" s="319">
        <v>9470</v>
      </c>
      <c r="O7" s="319">
        <v>10323</v>
      </c>
      <c r="P7" s="319">
        <v>263673</v>
      </c>
      <c r="Q7" s="292">
        <v>265979</v>
      </c>
      <c r="R7" s="292">
        <v>273408</v>
      </c>
      <c r="S7" s="319">
        <v>49337</v>
      </c>
      <c r="T7" s="319">
        <v>1351566</v>
      </c>
      <c r="U7" s="319" t="s">
        <v>608</v>
      </c>
      <c r="V7" s="319">
        <v>852730</v>
      </c>
      <c r="W7" s="319">
        <v>0</v>
      </c>
      <c r="X7" s="319">
        <v>52</v>
      </c>
      <c r="Y7" s="319">
        <v>11</v>
      </c>
      <c r="Z7" s="319" t="s">
        <v>608</v>
      </c>
      <c r="AA7" s="318">
        <v>2814.9199999999996</v>
      </c>
      <c r="AB7" s="318">
        <v>3640.92</v>
      </c>
      <c r="AC7" s="319">
        <v>2212</v>
      </c>
      <c r="AD7" s="319">
        <v>199788</v>
      </c>
      <c r="AE7" s="319" t="s">
        <v>608</v>
      </c>
      <c r="AF7" s="319">
        <v>21</v>
      </c>
      <c r="AG7" s="319">
        <v>2396</v>
      </c>
      <c r="AH7" s="319">
        <v>46</v>
      </c>
      <c r="AI7" s="319">
        <v>10580</v>
      </c>
      <c r="AJ7" s="319">
        <v>742</v>
      </c>
      <c r="AK7" s="319" t="s">
        <v>608</v>
      </c>
      <c r="AL7" s="319">
        <v>26</v>
      </c>
      <c r="AM7" s="319">
        <v>5485</v>
      </c>
      <c r="AN7" s="319">
        <v>469</v>
      </c>
      <c r="AO7" s="319">
        <v>1</v>
      </c>
      <c r="AP7" s="319" t="s">
        <v>608</v>
      </c>
      <c r="AQ7" s="319">
        <v>5</v>
      </c>
      <c r="AR7" s="319">
        <v>2</v>
      </c>
      <c r="AS7" s="320">
        <v>89.5</v>
      </c>
      <c r="AT7" s="320">
        <v>82.1</v>
      </c>
      <c r="AU7" s="320">
        <v>85.8</v>
      </c>
      <c r="AV7" s="319">
        <v>4</v>
      </c>
      <c r="AW7" s="319">
        <v>26</v>
      </c>
      <c r="AX7" s="319">
        <v>24</v>
      </c>
      <c r="AY7" s="319" t="s">
        <v>608</v>
      </c>
      <c r="AZ7" s="319" t="s">
        <v>608</v>
      </c>
      <c r="BA7" s="319" t="s">
        <v>608</v>
      </c>
      <c r="BB7" s="319" t="s">
        <v>608</v>
      </c>
      <c r="BC7" s="319">
        <v>3</v>
      </c>
      <c r="BD7" s="319">
        <v>19536</v>
      </c>
      <c r="BE7" s="319">
        <v>1</v>
      </c>
      <c r="BF7" s="319">
        <v>31200</v>
      </c>
      <c r="BG7" s="319">
        <v>5</v>
      </c>
      <c r="BH7" s="319">
        <v>81690</v>
      </c>
      <c r="BI7" s="319">
        <v>3</v>
      </c>
      <c r="BJ7" s="319">
        <v>2373.37</v>
      </c>
      <c r="BK7" s="320">
        <v>28.4</v>
      </c>
      <c r="BL7" s="319">
        <v>2</v>
      </c>
      <c r="BM7" s="319">
        <v>4</v>
      </c>
      <c r="BN7" s="319">
        <v>511</v>
      </c>
      <c r="BO7" s="319">
        <v>3739</v>
      </c>
      <c r="BP7" s="144" t="s">
        <v>1081</v>
      </c>
      <c r="BQ7" s="318">
        <v>0.91</v>
      </c>
      <c r="BR7" s="320">
        <v>31.7</v>
      </c>
      <c r="BS7" s="319">
        <v>5.2969048158090493</v>
      </c>
      <c r="BT7" s="319">
        <v>54.427911930255377</v>
      </c>
      <c r="BU7" s="319">
        <v>29</v>
      </c>
      <c r="BV7" s="319">
        <v>6274</v>
      </c>
      <c r="BW7" s="319">
        <v>223</v>
      </c>
      <c r="BX7" s="319">
        <v>777</v>
      </c>
      <c r="BY7" s="319">
        <v>3718</v>
      </c>
      <c r="BZ7" s="319">
        <v>1148</v>
      </c>
      <c r="CA7" s="319">
        <v>285</v>
      </c>
      <c r="CB7" s="319">
        <v>464</v>
      </c>
      <c r="CC7" s="318">
        <v>1.25</v>
      </c>
      <c r="CD7" s="319" t="s">
        <v>608</v>
      </c>
      <c r="CE7" s="319" t="s">
        <v>608</v>
      </c>
      <c r="CF7" s="319" t="s">
        <v>608</v>
      </c>
      <c r="CG7" s="319">
        <v>4</v>
      </c>
      <c r="CH7" s="319">
        <v>2</v>
      </c>
      <c r="CI7" s="319">
        <v>270</v>
      </c>
      <c r="CJ7" s="319">
        <v>21</v>
      </c>
      <c r="CK7" s="319">
        <v>1329</v>
      </c>
      <c r="CL7" s="319">
        <v>9</v>
      </c>
      <c r="CM7" s="319">
        <v>1084</v>
      </c>
      <c r="CN7" s="319">
        <v>45</v>
      </c>
      <c r="CO7" s="319">
        <v>826</v>
      </c>
      <c r="CP7" s="319">
        <v>5</v>
      </c>
      <c r="CQ7" s="319">
        <v>51</v>
      </c>
      <c r="CR7" s="319">
        <v>17</v>
      </c>
      <c r="CS7" s="319">
        <v>424</v>
      </c>
      <c r="CT7" s="319">
        <v>12290</v>
      </c>
      <c r="CU7" s="319">
        <v>2002</v>
      </c>
      <c r="CV7" s="319">
        <v>2264</v>
      </c>
      <c r="CW7" s="319">
        <v>962804.18</v>
      </c>
      <c r="CX7" s="319">
        <v>394287.772</v>
      </c>
      <c r="CY7" s="319">
        <v>597317.31099999999</v>
      </c>
      <c r="CZ7" s="319">
        <v>86631</v>
      </c>
      <c r="DA7" s="319">
        <v>10</v>
      </c>
      <c r="DB7" s="319">
        <v>19513</v>
      </c>
      <c r="DC7" s="319">
        <v>1913</v>
      </c>
      <c r="DD7" s="319">
        <v>1802</v>
      </c>
      <c r="DE7" s="319">
        <v>132</v>
      </c>
      <c r="DF7" s="319">
        <v>996</v>
      </c>
      <c r="DG7" s="319">
        <v>6577</v>
      </c>
      <c r="DH7" s="319">
        <v>13179</v>
      </c>
      <c r="DI7" s="319">
        <v>2697</v>
      </c>
      <c r="DJ7" s="319">
        <v>2626</v>
      </c>
      <c r="DK7" s="319">
        <v>308</v>
      </c>
      <c r="DL7" s="319">
        <v>586</v>
      </c>
      <c r="DM7" s="319" t="s">
        <v>608</v>
      </c>
      <c r="DN7" s="319">
        <v>1972</v>
      </c>
      <c r="DO7" s="319">
        <v>31</v>
      </c>
      <c r="DP7" s="319" t="s">
        <v>608</v>
      </c>
      <c r="DQ7" s="319">
        <v>55</v>
      </c>
      <c r="DR7" s="319">
        <v>5589</v>
      </c>
      <c r="DS7" s="319">
        <v>5057</v>
      </c>
      <c r="DT7" s="319">
        <v>0</v>
      </c>
      <c r="DU7" s="319">
        <v>862</v>
      </c>
      <c r="DV7" s="319">
        <v>52</v>
      </c>
      <c r="DW7" s="319">
        <v>30</v>
      </c>
      <c r="DX7" s="320">
        <v>76.3</v>
      </c>
      <c r="DY7" s="319">
        <v>18</v>
      </c>
      <c r="DZ7" s="319">
        <v>48</v>
      </c>
      <c r="EA7" s="319">
        <v>1764</v>
      </c>
      <c r="EB7" s="319">
        <v>204</v>
      </c>
      <c r="EC7" s="319">
        <v>85</v>
      </c>
      <c r="ED7" s="319">
        <v>1599</v>
      </c>
      <c r="EE7" s="319">
        <v>1632</v>
      </c>
      <c r="EF7" s="320">
        <v>95.3</v>
      </c>
      <c r="EG7" s="320">
        <v>95.1</v>
      </c>
      <c r="EH7" s="319">
        <v>120</v>
      </c>
      <c r="EI7" s="320">
        <v>46.3</v>
      </c>
      <c r="EJ7" s="319">
        <v>68603</v>
      </c>
      <c r="EK7" s="320">
        <v>29.8</v>
      </c>
      <c r="EL7" s="319">
        <v>403645</v>
      </c>
      <c r="EM7" s="318">
        <v>3.73</v>
      </c>
      <c r="EN7" s="321">
        <v>210</v>
      </c>
      <c r="EO7" s="319">
        <v>8</v>
      </c>
      <c r="EP7" s="319">
        <v>1206</v>
      </c>
      <c r="EQ7" s="319">
        <v>28</v>
      </c>
      <c r="ER7" s="319">
        <v>1731</v>
      </c>
      <c r="ES7" s="320">
        <v>100</v>
      </c>
      <c r="ET7" s="319">
        <v>113712</v>
      </c>
      <c r="EU7" s="319">
        <v>11826</v>
      </c>
      <c r="EV7" s="319">
        <v>83</v>
      </c>
      <c r="EW7" s="319">
        <v>93397</v>
      </c>
      <c r="EX7" s="319">
        <v>79476</v>
      </c>
      <c r="EY7" s="319">
        <v>8729</v>
      </c>
      <c r="EZ7" s="319">
        <v>5192</v>
      </c>
      <c r="FA7" s="319">
        <v>8489</v>
      </c>
      <c r="FB7" s="320">
        <v>15.1</v>
      </c>
      <c r="FC7" s="319">
        <v>362</v>
      </c>
      <c r="FD7" s="320">
        <v>22.8</v>
      </c>
      <c r="FE7" s="319">
        <v>8160</v>
      </c>
      <c r="FF7" s="321">
        <v>49</v>
      </c>
      <c r="FG7" s="319">
        <v>190</v>
      </c>
      <c r="FH7" s="319">
        <v>2915</v>
      </c>
      <c r="FI7" s="319">
        <v>39</v>
      </c>
      <c r="FJ7" s="319">
        <v>1210</v>
      </c>
      <c r="FK7" s="318">
        <v>55.970992191464632</v>
      </c>
      <c r="FL7" s="320">
        <v>99.9</v>
      </c>
      <c r="FM7" s="320">
        <v>90.2</v>
      </c>
      <c r="FN7" s="320">
        <v>90.2</v>
      </c>
      <c r="FO7" s="320">
        <v>47.4</v>
      </c>
      <c r="FP7" s="319">
        <v>60</v>
      </c>
      <c r="FQ7" s="319">
        <v>11</v>
      </c>
      <c r="FR7" s="319">
        <v>70</v>
      </c>
      <c r="FS7" s="319">
        <v>724</v>
      </c>
      <c r="FT7" s="319">
        <v>5</v>
      </c>
      <c r="FU7" s="319">
        <v>1709</v>
      </c>
      <c r="FV7" s="319">
        <v>1649</v>
      </c>
      <c r="FW7" s="319">
        <v>4</v>
      </c>
      <c r="FX7" s="319">
        <v>4946600</v>
      </c>
      <c r="FY7" s="319">
        <v>8006</v>
      </c>
      <c r="FZ7" s="319" t="s">
        <v>608</v>
      </c>
      <c r="GA7" s="319" t="s">
        <v>608</v>
      </c>
      <c r="GB7" s="319">
        <v>13494</v>
      </c>
      <c r="GC7" s="319">
        <v>41</v>
      </c>
      <c r="GD7" s="319">
        <v>1839</v>
      </c>
      <c r="GE7" s="319">
        <v>11614</v>
      </c>
      <c r="GF7" s="319">
        <v>114147</v>
      </c>
      <c r="GG7" s="319">
        <v>460</v>
      </c>
      <c r="GH7" s="319">
        <v>18551</v>
      </c>
      <c r="GI7" s="319">
        <v>95136</v>
      </c>
      <c r="GJ7" s="319">
        <v>657</v>
      </c>
      <c r="GK7" s="319">
        <v>4798</v>
      </c>
      <c r="GL7" s="319">
        <v>408097</v>
      </c>
      <c r="GM7" s="319">
        <v>2030</v>
      </c>
      <c r="GN7" s="319">
        <v>14462</v>
      </c>
      <c r="GO7" s="319">
        <v>286639</v>
      </c>
      <c r="GP7" s="319">
        <v>283</v>
      </c>
      <c r="GQ7" s="319">
        <v>7885</v>
      </c>
      <c r="GR7" s="319">
        <v>173330</v>
      </c>
      <c r="GS7" s="319">
        <v>281</v>
      </c>
      <c r="GT7" s="319">
        <v>7037</v>
      </c>
      <c r="GU7" s="319" t="s">
        <v>608</v>
      </c>
      <c r="GV7" s="318">
        <v>28.98</v>
      </c>
      <c r="GW7" s="319">
        <v>16</v>
      </c>
      <c r="GX7" s="319">
        <v>369</v>
      </c>
      <c r="GY7" s="319">
        <v>212</v>
      </c>
      <c r="GZ7" s="322">
        <v>87</v>
      </c>
      <c r="HA7" s="328">
        <v>1</v>
      </c>
      <c r="HB7" s="328">
        <v>1287704</v>
      </c>
      <c r="HC7" s="328">
        <v>11151894</v>
      </c>
      <c r="HD7" s="328">
        <v>925505</v>
      </c>
      <c r="HE7" s="328">
        <v>980651</v>
      </c>
      <c r="HF7" s="328">
        <v>488620</v>
      </c>
      <c r="HG7" s="328">
        <v>2630</v>
      </c>
      <c r="HH7" s="328">
        <v>0</v>
      </c>
      <c r="HI7" s="328">
        <v>221180</v>
      </c>
      <c r="HJ7" s="328">
        <v>159170</v>
      </c>
      <c r="HK7" s="292">
        <v>1601</v>
      </c>
      <c r="HL7" s="292">
        <v>6467678</v>
      </c>
      <c r="HM7" s="292" t="s">
        <v>608</v>
      </c>
      <c r="HN7" s="292">
        <v>243</v>
      </c>
      <c r="HO7" s="292" t="s">
        <v>608</v>
      </c>
      <c r="HP7" s="292">
        <v>147</v>
      </c>
      <c r="HQ7" s="292" t="s">
        <v>608</v>
      </c>
      <c r="HR7" s="292">
        <v>34387</v>
      </c>
      <c r="HS7" s="292">
        <v>141019</v>
      </c>
      <c r="HT7" s="292">
        <v>0</v>
      </c>
      <c r="HU7" s="292">
        <v>5449</v>
      </c>
      <c r="HV7" s="333">
        <v>42.38</v>
      </c>
      <c r="HW7" s="292">
        <v>229488</v>
      </c>
      <c r="HX7" s="407">
        <v>3.97</v>
      </c>
      <c r="HY7" s="347">
        <v>0.5</v>
      </c>
      <c r="HZ7" s="347" t="s">
        <v>608</v>
      </c>
      <c r="IA7" s="328">
        <v>1099</v>
      </c>
      <c r="IB7" s="328">
        <v>1090</v>
      </c>
      <c r="IC7" s="328">
        <v>40025</v>
      </c>
      <c r="ID7" s="330">
        <v>69.599999999999994</v>
      </c>
      <c r="IE7" s="330">
        <v>54.5</v>
      </c>
      <c r="IF7" s="330">
        <v>34.799999999999997</v>
      </c>
      <c r="IG7" s="330">
        <v>49.5</v>
      </c>
      <c r="IH7" s="330">
        <v>25</v>
      </c>
      <c r="II7" s="144" t="s">
        <v>1081</v>
      </c>
      <c r="IJ7" s="144" t="s">
        <v>1081</v>
      </c>
      <c r="IK7" s="328">
        <v>56.4</v>
      </c>
      <c r="IL7" s="408">
        <v>0.46700000000000003</v>
      </c>
      <c r="IM7" s="387">
        <v>87.2</v>
      </c>
      <c r="IN7" s="409">
        <v>7.7</v>
      </c>
      <c r="IO7" s="387">
        <v>3.3</v>
      </c>
      <c r="IP7" s="324">
        <v>146597759</v>
      </c>
      <c r="IQ7" s="410">
        <v>34.5</v>
      </c>
      <c r="IR7" s="410">
        <v>54.3</v>
      </c>
      <c r="IS7" s="386" t="s">
        <v>608</v>
      </c>
      <c r="IT7" s="386" t="s">
        <v>608</v>
      </c>
      <c r="IU7" s="410">
        <v>67.3</v>
      </c>
      <c r="IV7" s="144" t="s">
        <v>1081</v>
      </c>
      <c r="IW7" s="324">
        <v>3364</v>
      </c>
      <c r="IX7" s="144" t="s">
        <v>1081</v>
      </c>
      <c r="IY7" s="410">
        <v>26.7</v>
      </c>
      <c r="IZ7" s="386">
        <v>42169</v>
      </c>
      <c r="JA7" s="386">
        <v>1120</v>
      </c>
      <c r="JB7" s="386">
        <v>882</v>
      </c>
      <c r="JC7" s="386">
        <v>3574</v>
      </c>
      <c r="JD7" s="386">
        <v>4097</v>
      </c>
      <c r="JE7" s="386">
        <v>4523</v>
      </c>
      <c r="JF7" s="386">
        <v>5539</v>
      </c>
      <c r="JG7" s="386">
        <v>6855</v>
      </c>
      <c r="JH7" s="386">
        <v>6649</v>
      </c>
      <c r="JI7" s="386">
        <v>6440</v>
      </c>
      <c r="JJ7" s="386">
        <v>6071</v>
      </c>
      <c r="JK7" s="386">
        <v>5660</v>
      </c>
      <c r="JL7" s="386">
        <v>3875</v>
      </c>
      <c r="JM7" s="386">
        <v>1607</v>
      </c>
      <c r="JN7" s="386">
        <v>725</v>
      </c>
      <c r="JO7" s="386">
        <v>312</v>
      </c>
      <c r="JP7" s="386">
        <v>177</v>
      </c>
      <c r="JQ7" s="386">
        <v>5141</v>
      </c>
      <c r="JR7" s="386">
        <v>4833</v>
      </c>
      <c r="JS7" s="386">
        <v>5145</v>
      </c>
      <c r="JT7" s="386">
        <v>6131</v>
      </c>
      <c r="JU7" s="386">
        <v>7525</v>
      </c>
      <c r="JV7" s="386">
        <v>9107</v>
      </c>
      <c r="JW7" s="386">
        <v>8628</v>
      </c>
      <c r="JX7" s="386">
        <v>8712</v>
      </c>
      <c r="JY7" s="386">
        <v>9260</v>
      </c>
      <c r="JZ7" s="386">
        <v>11370</v>
      </c>
      <c r="KA7" s="386">
        <v>13118</v>
      </c>
      <c r="KB7" s="386">
        <v>10405</v>
      </c>
      <c r="KC7" s="386">
        <v>9445</v>
      </c>
      <c r="KD7" s="386">
        <v>8260</v>
      </c>
      <c r="KE7" s="386">
        <v>9242</v>
      </c>
      <c r="KF7" s="399"/>
      <c r="KG7" s="399"/>
    </row>
    <row r="8" spans="1:293" s="337" customFormat="1" ht="12">
      <c r="A8" s="3">
        <v>12041</v>
      </c>
      <c r="B8" s="2" t="s">
        <v>903</v>
      </c>
      <c r="C8" s="323">
        <v>747.66</v>
      </c>
      <c r="D8" s="324">
        <v>343728</v>
      </c>
      <c r="E8" s="325">
        <v>11.4</v>
      </c>
      <c r="F8" s="325">
        <v>57.7</v>
      </c>
      <c r="G8" s="325">
        <v>30.9</v>
      </c>
      <c r="H8" s="326">
        <v>14468</v>
      </c>
      <c r="I8" s="326">
        <v>30406</v>
      </c>
      <c r="J8" s="326">
        <v>47904</v>
      </c>
      <c r="K8" s="327">
        <v>51439</v>
      </c>
      <c r="L8" s="292">
        <v>177133</v>
      </c>
      <c r="M8" s="292">
        <v>787</v>
      </c>
      <c r="N8" s="292">
        <v>11514</v>
      </c>
      <c r="O8" s="292">
        <v>11739</v>
      </c>
      <c r="P8" s="326">
        <v>337767</v>
      </c>
      <c r="Q8" s="292">
        <v>339605</v>
      </c>
      <c r="R8" s="292">
        <v>341732</v>
      </c>
      <c r="S8" s="327">
        <v>706104</v>
      </c>
      <c r="T8" s="327">
        <v>2341220</v>
      </c>
      <c r="U8" s="327">
        <v>603239</v>
      </c>
      <c r="V8" s="328">
        <v>1274678</v>
      </c>
      <c r="W8" s="328">
        <v>0</v>
      </c>
      <c r="X8" s="328">
        <v>72</v>
      </c>
      <c r="Y8" s="328">
        <v>0</v>
      </c>
      <c r="Z8" s="329">
        <v>8791</v>
      </c>
      <c r="AA8" s="318">
        <v>1881.6</v>
      </c>
      <c r="AB8" s="318">
        <v>838.6</v>
      </c>
      <c r="AC8" s="328">
        <v>2860</v>
      </c>
      <c r="AD8" s="327">
        <v>329055</v>
      </c>
      <c r="AE8" s="327" t="s">
        <v>608</v>
      </c>
      <c r="AF8" s="328">
        <v>29</v>
      </c>
      <c r="AG8" s="328">
        <v>2757</v>
      </c>
      <c r="AH8" s="328">
        <v>54</v>
      </c>
      <c r="AI8" s="328">
        <v>15437</v>
      </c>
      <c r="AJ8" s="327">
        <v>1195</v>
      </c>
      <c r="AK8" s="327">
        <v>38</v>
      </c>
      <c r="AL8" s="328">
        <v>27</v>
      </c>
      <c r="AM8" s="328">
        <v>8271</v>
      </c>
      <c r="AN8" s="327">
        <v>638</v>
      </c>
      <c r="AO8" s="327">
        <v>0</v>
      </c>
      <c r="AP8" s="327">
        <v>189</v>
      </c>
      <c r="AQ8" s="327">
        <v>7</v>
      </c>
      <c r="AR8" s="327">
        <v>1</v>
      </c>
      <c r="AS8" s="330">
        <v>87.2</v>
      </c>
      <c r="AT8" s="330">
        <v>100.6</v>
      </c>
      <c r="AU8" s="330">
        <v>113.1</v>
      </c>
      <c r="AV8" s="328">
        <v>0</v>
      </c>
      <c r="AW8" s="331">
        <v>0</v>
      </c>
      <c r="AX8" s="331">
        <v>22</v>
      </c>
      <c r="AY8" s="328">
        <v>1</v>
      </c>
      <c r="AZ8" s="328">
        <v>0</v>
      </c>
      <c r="BA8" s="331">
        <v>0</v>
      </c>
      <c r="BB8" s="331">
        <v>1</v>
      </c>
      <c r="BC8" s="328">
        <v>6</v>
      </c>
      <c r="BD8" s="328">
        <v>24006</v>
      </c>
      <c r="BE8" s="328">
        <v>1</v>
      </c>
      <c r="BF8" s="328">
        <v>34000</v>
      </c>
      <c r="BG8" s="328">
        <v>3</v>
      </c>
      <c r="BH8" s="328">
        <v>76067</v>
      </c>
      <c r="BI8" s="328">
        <v>6</v>
      </c>
      <c r="BJ8" s="328">
        <v>3619</v>
      </c>
      <c r="BK8" s="332">
        <v>27.6</v>
      </c>
      <c r="BL8" s="328">
        <v>1</v>
      </c>
      <c r="BM8" s="328">
        <v>3</v>
      </c>
      <c r="BN8" s="328">
        <v>288</v>
      </c>
      <c r="BO8" s="328">
        <v>3092</v>
      </c>
      <c r="BP8" s="144" t="s">
        <v>1081</v>
      </c>
      <c r="BQ8" s="333">
        <v>0.96</v>
      </c>
      <c r="BR8" s="332">
        <v>29.564814278263896</v>
      </c>
      <c r="BS8" s="333">
        <v>4.8081608175809896</v>
      </c>
      <c r="BT8" s="330">
        <v>55.470198308332556</v>
      </c>
      <c r="BU8" s="328">
        <v>39</v>
      </c>
      <c r="BV8" s="328">
        <v>7158</v>
      </c>
      <c r="BW8" s="328">
        <v>245</v>
      </c>
      <c r="BX8" s="328">
        <v>1280</v>
      </c>
      <c r="BY8" s="328">
        <v>4010</v>
      </c>
      <c r="BZ8" s="328">
        <v>1244</v>
      </c>
      <c r="CA8" s="328">
        <v>324</v>
      </c>
      <c r="CB8" s="328">
        <v>680</v>
      </c>
      <c r="CC8" s="333">
        <v>1.31</v>
      </c>
      <c r="CD8" s="328" t="s">
        <v>608</v>
      </c>
      <c r="CE8" s="328">
        <v>4</v>
      </c>
      <c r="CF8" s="328">
        <v>72</v>
      </c>
      <c r="CG8" s="328">
        <v>2</v>
      </c>
      <c r="CH8" s="328">
        <v>3</v>
      </c>
      <c r="CI8" s="328">
        <v>270</v>
      </c>
      <c r="CJ8" s="328">
        <v>23</v>
      </c>
      <c r="CK8" s="328">
        <v>1288</v>
      </c>
      <c r="CL8" s="328">
        <v>11</v>
      </c>
      <c r="CM8" s="328">
        <v>922</v>
      </c>
      <c r="CN8" s="328">
        <v>83</v>
      </c>
      <c r="CO8" s="328">
        <v>1352</v>
      </c>
      <c r="CP8" s="328">
        <v>15</v>
      </c>
      <c r="CQ8" s="328">
        <v>147</v>
      </c>
      <c r="CR8" s="328">
        <v>16</v>
      </c>
      <c r="CS8" s="328">
        <v>393</v>
      </c>
      <c r="CT8" s="328">
        <v>13954</v>
      </c>
      <c r="CU8" s="328">
        <v>1878</v>
      </c>
      <c r="CV8" s="328">
        <v>2432</v>
      </c>
      <c r="CW8" s="328">
        <v>1398976.2660000001</v>
      </c>
      <c r="CX8" s="328">
        <v>365015.30900000001</v>
      </c>
      <c r="CY8" s="328">
        <v>649694.57999999996</v>
      </c>
      <c r="CZ8" s="328">
        <v>106091</v>
      </c>
      <c r="DA8" s="328">
        <v>11</v>
      </c>
      <c r="DB8" s="328">
        <v>21562</v>
      </c>
      <c r="DC8" s="328">
        <v>1786</v>
      </c>
      <c r="DD8" s="328">
        <v>2168</v>
      </c>
      <c r="DE8" s="328">
        <v>114</v>
      </c>
      <c r="DF8" s="328">
        <v>907</v>
      </c>
      <c r="DG8" s="328">
        <v>8209</v>
      </c>
      <c r="DH8" s="329">
        <v>18050</v>
      </c>
      <c r="DI8" s="328">
        <v>3703</v>
      </c>
      <c r="DJ8" s="328">
        <v>2653</v>
      </c>
      <c r="DK8" s="328">
        <v>492</v>
      </c>
      <c r="DL8" s="328">
        <v>644</v>
      </c>
      <c r="DM8" s="328">
        <v>10</v>
      </c>
      <c r="DN8" s="328">
        <v>2789</v>
      </c>
      <c r="DO8" s="328">
        <v>73</v>
      </c>
      <c r="DP8" s="328">
        <v>15847</v>
      </c>
      <c r="DQ8" s="328">
        <v>65</v>
      </c>
      <c r="DR8" s="328">
        <v>5415</v>
      </c>
      <c r="DS8" s="328">
        <v>5716</v>
      </c>
      <c r="DT8" s="328">
        <v>40</v>
      </c>
      <c r="DU8" s="328">
        <v>609</v>
      </c>
      <c r="DV8" s="328">
        <v>65</v>
      </c>
      <c r="DW8" s="328">
        <v>67</v>
      </c>
      <c r="DX8" s="334">
        <v>60.1</v>
      </c>
      <c r="DY8" s="328">
        <v>27</v>
      </c>
      <c r="DZ8" s="328">
        <v>100</v>
      </c>
      <c r="EA8" s="328">
        <v>901</v>
      </c>
      <c r="EB8" s="329">
        <v>218</v>
      </c>
      <c r="EC8" s="329">
        <v>102</v>
      </c>
      <c r="ED8" s="329">
        <v>2182</v>
      </c>
      <c r="EE8" s="329">
        <v>2325</v>
      </c>
      <c r="EF8" s="332">
        <v>96.1</v>
      </c>
      <c r="EG8" s="332">
        <v>92.4</v>
      </c>
      <c r="EH8" s="329">
        <v>126</v>
      </c>
      <c r="EI8" s="330">
        <v>38.9</v>
      </c>
      <c r="EJ8" s="329">
        <v>83345</v>
      </c>
      <c r="EK8" s="332">
        <v>22.7</v>
      </c>
      <c r="EL8" s="329">
        <v>405333</v>
      </c>
      <c r="EM8" s="333">
        <v>5.4</v>
      </c>
      <c r="EN8" s="328">
        <v>380</v>
      </c>
      <c r="EO8" s="328">
        <v>11</v>
      </c>
      <c r="EP8" s="335">
        <v>581</v>
      </c>
      <c r="EQ8" s="328">
        <v>55</v>
      </c>
      <c r="ER8" s="328">
        <v>2530</v>
      </c>
      <c r="ES8" s="330">
        <v>100</v>
      </c>
      <c r="ET8" s="328">
        <v>118708</v>
      </c>
      <c r="EU8" s="328">
        <v>2523</v>
      </c>
      <c r="EV8" s="328">
        <v>26</v>
      </c>
      <c r="EW8" s="328">
        <v>105301</v>
      </c>
      <c r="EX8" s="328">
        <v>76687</v>
      </c>
      <c r="EY8" s="328">
        <v>17890</v>
      </c>
      <c r="EZ8" s="328">
        <v>10724</v>
      </c>
      <c r="FA8" s="328">
        <v>10884</v>
      </c>
      <c r="FB8" s="330">
        <v>23.2</v>
      </c>
      <c r="FC8" s="328">
        <v>382</v>
      </c>
      <c r="FD8" s="330">
        <v>21.1</v>
      </c>
      <c r="FE8" s="328">
        <v>6178</v>
      </c>
      <c r="FF8" s="328">
        <v>56</v>
      </c>
      <c r="FG8" s="328">
        <v>250</v>
      </c>
      <c r="FH8" s="328">
        <v>1051</v>
      </c>
      <c r="FI8" s="336">
        <v>17</v>
      </c>
      <c r="FJ8" s="336">
        <v>664</v>
      </c>
      <c r="FK8" s="333">
        <v>58.640259816332239</v>
      </c>
      <c r="FL8" s="330">
        <v>94.2</v>
      </c>
      <c r="FM8" s="330">
        <v>85.8</v>
      </c>
      <c r="FN8" s="330">
        <v>96.8</v>
      </c>
      <c r="FO8" s="334">
        <v>51.9</v>
      </c>
      <c r="FP8" s="328">
        <v>75</v>
      </c>
      <c r="FQ8" s="328">
        <v>14</v>
      </c>
      <c r="FR8" s="328">
        <v>64</v>
      </c>
      <c r="FS8" s="328">
        <v>763</v>
      </c>
      <c r="FT8" s="328">
        <v>7</v>
      </c>
      <c r="FU8" s="328">
        <v>2052</v>
      </c>
      <c r="FV8" s="328">
        <v>2612</v>
      </c>
      <c r="FW8" s="328">
        <v>10</v>
      </c>
      <c r="FX8" s="328">
        <v>5530000</v>
      </c>
      <c r="FY8" s="328">
        <v>5200</v>
      </c>
      <c r="FZ8" s="328" t="s">
        <v>611</v>
      </c>
      <c r="GA8" s="328" t="s">
        <v>611</v>
      </c>
      <c r="GB8" s="328">
        <v>14854</v>
      </c>
      <c r="GC8" s="328">
        <v>70</v>
      </c>
      <c r="GD8" s="328">
        <v>2219</v>
      </c>
      <c r="GE8" s="328">
        <v>12565</v>
      </c>
      <c r="GF8" s="328">
        <v>140269</v>
      </c>
      <c r="GG8" s="328">
        <v>725</v>
      </c>
      <c r="GH8" s="328">
        <v>22461</v>
      </c>
      <c r="GI8" s="328">
        <v>117083</v>
      </c>
      <c r="GJ8" s="328">
        <v>819</v>
      </c>
      <c r="GK8" s="328">
        <v>7008</v>
      </c>
      <c r="GL8" s="328">
        <v>544933</v>
      </c>
      <c r="GM8" s="328">
        <v>2034</v>
      </c>
      <c r="GN8" s="328">
        <v>18620</v>
      </c>
      <c r="GO8" s="328">
        <v>462277</v>
      </c>
      <c r="GP8" s="328">
        <v>338</v>
      </c>
      <c r="GQ8" s="328">
        <v>8151</v>
      </c>
      <c r="GR8" s="327">
        <v>193068</v>
      </c>
      <c r="GS8" s="328">
        <v>335</v>
      </c>
      <c r="GT8" s="328">
        <v>6997</v>
      </c>
      <c r="GU8" s="328">
        <v>170623</v>
      </c>
      <c r="GV8" s="336">
        <v>154.267</v>
      </c>
      <c r="GW8" s="328">
        <v>5551</v>
      </c>
      <c r="GX8" s="328">
        <v>1431</v>
      </c>
      <c r="GY8" s="328">
        <v>1133</v>
      </c>
      <c r="GZ8" s="322">
        <v>852</v>
      </c>
      <c r="HA8" s="328">
        <v>5</v>
      </c>
      <c r="HB8" s="328">
        <v>2098909</v>
      </c>
      <c r="HC8" s="328">
        <v>27633511</v>
      </c>
      <c r="HD8" s="328">
        <v>1584057</v>
      </c>
      <c r="HE8" s="328">
        <v>1501657</v>
      </c>
      <c r="HF8" s="328">
        <v>1020841</v>
      </c>
      <c r="HG8" s="328">
        <v>11626</v>
      </c>
      <c r="HH8" s="328">
        <v>11626</v>
      </c>
      <c r="HI8" s="328">
        <v>249750</v>
      </c>
      <c r="HJ8" s="328">
        <v>212340</v>
      </c>
      <c r="HK8" s="292">
        <v>1705</v>
      </c>
      <c r="HL8" s="292">
        <v>1322314</v>
      </c>
      <c r="HM8" s="292" t="s">
        <v>608</v>
      </c>
      <c r="HN8" s="292">
        <v>262</v>
      </c>
      <c r="HO8" s="292">
        <v>0</v>
      </c>
      <c r="HP8" s="292">
        <v>147</v>
      </c>
      <c r="HQ8" s="292">
        <v>0</v>
      </c>
      <c r="HR8" s="292">
        <v>8270</v>
      </c>
      <c r="HS8" s="292">
        <v>185560</v>
      </c>
      <c r="HT8" s="326">
        <v>16949</v>
      </c>
      <c r="HU8" s="341">
        <v>0</v>
      </c>
      <c r="HV8" s="333">
        <v>78.959999999999994</v>
      </c>
      <c r="HW8" s="292">
        <v>313661</v>
      </c>
      <c r="HX8" s="407">
        <v>-0.2</v>
      </c>
      <c r="HY8" s="333">
        <v>0.82</v>
      </c>
      <c r="HZ8" s="333">
        <v>0.82</v>
      </c>
      <c r="IA8" s="328">
        <v>1397.8</v>
      </c>
      <c r="IB8" s="328">
        <v>1397.8</v>
      </c>
      <c r="IC8" s="328">
        <v>22509</v>
      </c>
      <c r="ID8" s="330">
        <v>80.2</v>
      </c>
      <c r="IE8" s="330">
        <v>39.799999999999997</v>
      </c>
      <c r="IF8" s="330">
        <v>39.4</v>
      </c>
      <c r="IG8" s="330">
        <v>49.9</v>
      </c>
      <c r="IH8" s="330">
        <v>17.100000000000001</v>
      </c>
      <c r="II8" s="144" t="s">
        <v>1081</v>
      </c>
      <c r="IJ8" s="144" t="s">
        <v>1081</v>
      </c>
      <c r="IK8" s="328">
        <v>58.9</v>
      </c>
      <c r="IL8" s="408">
        <v>0.49210008731137789</v>
      </c>
      <c r="IM8" s="387">
        <v>92.3</v>
      </c>
      <c r="IN8" s="409">
        <v>7.1</v>
      </c>
      <c r="IO8" s="387">
        <v>1.2</v>
      </c>
      <c r="IP8" s="324">
        <v>182519459</v>
      </c>
      <c r="IQ8" s="410">
        <v>37.1</v>
      </c>
      <c r="IR8" s="410">
        <v>55.9</v>
      </c>
      <c r="IS8" s="386" t="s">
        <v>608</v>
      </c>
      <c r="IT8" s="386" t="s">
        <v>608</v>
      </c>
      <c r="IU8" s="410">
        <v>91.8</v>
      </c>
      <c r="IV8" s="144" t="s">
        <v>1081</v>
      </c>
      <c r="IW8" s="324">
        <v>3012</v>
      </c>
      <c r="IX8" s="144" t="s">
        <v>1081</v>
      </c>
      <c r="IY8" s="410">
        <v>32.299999999999997</v>
      </c>
      <c r="IZ8" s="386">
        <v>54750</v>
      </c>
      <c r="JA8" s="386">
        <v>1208</v>
      </c>
      <c r="JB8" s="386">
        <v>1204</v>
      </c>
      <c r="JC8" s="386">
        <v>4723</v>
      </c>
      <c r="JD8" s="386">
        <v>5567</v>
      </c>
      <c r="JE8" s="386">
        <v>6115</v>
      </c>
      <c r="JF8" s="386">
        <v>7493</v>
      </c>
      <c r="JG8" s="386">
        <v>9172</v>
      </c>
      <c r="JH8" s="386">
        <v>8558</v>
      </c>
      <c r="JI8" s="386">
        <v>8178</v>
      </c>
      <c r="JJ8" s="386">
        <v>7677</v>
      </c>
      <c r="JK8" s="386">
        <v>6792</v>
      </c>
      <c r="JL8" s="386">
        <v>4599</v>
      </c>
      <c r="JM8" s="386">
        <v>1847</v>
      </c>
      <c r="JN8" s="386">
        <v>676</v>
      </c>
      <c r="JO8" s="386">
        <v>295</v>
      </c>
      <c r="JP8" s="386">
        <v>152</v>
      </c>
      <c r="JQ8" s="386">
        <v>6616</v>
      </c>
      <c r="JR8" s="386">
        <v>6309</v>
      </c>
      <c r="JS8" s="386">
        <v>6880</v>
      </c>
      <c r="JT8" s="386">
        <v>8387</v>
      </c>
      <c r="JU8" s="386">
        <v>10122</v>
      </c>
      <c r="JV8" s="386">
        <v>11871</v>
      </c>
      <c r="JW8" s="386">
        <v>10976</v>
      </c>
      <c r="JX8" s="386">
        <v>10893</v>
      </c>
      <c r="JY8" s="386">
        <v>11375</v>
      </c>
      <c r="JZ8" s="386">
        <v>14104</v>
      </c>
      <c r="KA8" s="386">
        <v>16258</v>
      </c>
      <c r="KB8" s="386">
        <v>13085</v>
      </c>
      <c r="KC8" s="386">
        <v>11059</v>
      </c>
      <c r="KD8" s="386">
        <v>9200</v>
      </c>
      <c r="KE8" s="386">
        <v>10901</v>
      </c>
      <c r="KF8" s="399"/>
      <c r="KG8" s="399"/>
    </row>
    <row r="9" spans="1:293" s="305" customFormat="1" ht="12">
      <c r="A9" s="3">
        <v>22012</v>
      </c>
      <c r="B9" s="2" t="s">
        <v>904</v>
      </c>
      <c r="C9" s="318">
        <v>824.61</v>
      </c>
      <c r="D9" s="319">
        <v>290721</v>
      </c>
      <c r="E9" s="325">
        <v>11.7</v>
      </c>
      <c r="F9" s="325">
        <v>60.01</v>
      </c>
      <c r="G9" s="325">
        <v>28.29</v>
      </c>
      <c r="H9" s="326">
        <v>12265</v>
      </c>
      <c r="I9" s="326">
        <v>26131</v>
      </c>
      <c r="J9" s="326">
        <v>42299</v>
      </c>
      <c r="K9" s="327">
        <v>39391</v>
      </c>
      <c r="L9" s="292">
        <v>136191</v>
      </c>
      <c r="M9" s="292">
        <v>842</v>
      </c>
      <c r="N9" s="292">
        <v>8021</v>
      </c>
      <c r="O9" s="292">
        <v>9349</v>
      </c>
      <c r="P9" s="326">
        <v>284841</v>
      </c>
      <c r="Q9" s="292">
        <v>287648</v>
      </c>
      <c r="R9" s="292">
        <v>291843</v>
      </c>
      <c r="S9" s="327">
        <v>876934</v>
      </c>
      <c r="T9" s="327">
        <v>1241298</v>
      </c>
      <c r="U9" s="327">
        <v>391519</v>
      </c>
      <c r="V9" s="328">
        <v>977635</v>
      </c>
      <c r="W9" s="328">
        <v>37</v>
      </c>
      <c r="X9" s="328">
        <v>49</v>
      </c>
      <c r="Y9" s="328">
        <v>39</v>
      </c>
      <c r="Z9" s="329">
        <v>110942</v>
      </c>
      <c r="AA9" s="318">
        <v>9069.1</v>
      </c>
      <c r="AB9" s="338">
        <v>2236.52</v>
      </c>
      <c r="AC9" s="328">
        <v>3526</v>
      </c>
      <c r="AD9" s="327">
        <v>427955</v>
      </c>
      <c r="AE9" s="327">
        <v>896</v>
      </c>
      <c r="AF9" s="328">
        <v>17</v>
      </c>
      <c r="AG9" s="328">
        <v>933</v>
      </c>
      <c r="AH9" s="328">
        <v>45</v>
      </c>
      <c r="AI9" s="328">
        <v>13794</v>
      </c>
      <c r="AJ9" s="327">
        <v>910</v>
      </c>
      <c r="AK9" s="327">
        <v>34</v>
      </c>
      <c r="AL9" s="328">
        <v>19</v>
      </c>
      <c r="AM9" s="328">
        <v>7703</v>
      </c>
      <c r="AN9" s="327">
        <v>574</v>
      </c>
      <c r="AO9" s="327">
        <v>0</v>
      </c>
      <c r="AP9" s="327">
        <v>231</v>
      </c>
      <c r="AQ9" s="327">
        <v>14</v>
      </c>
      <c r="AR9" s="327">
        <v>0</v>
      </c>
      <c r="AS9" s="330">
        <v>99.3</v>
      </c>
      <c r="AT9" s="330">
        <v>95.5</v>
      </c>
      <c r="AU9" s="330">
        <v>106.4</v>
      </c>
      <c r="AV9" s="328">
        <v>5</v>
      </c>
      <c r="AW9" s="331">
        <v>6</v>
      </c>
      <c r="AX9" s="331">
        <v>5</v>
      </c>
      <c r="AY9" s="328">
        <v>3</v>
      </c>
      <c r="AZ9" s="328">
        <v>3</v>
      </c>
      <c r="BA9" s="331">
        <v>5</v>
      </c>
      <c r="BB9" s="331">
        <v>5</v>
      </c>
      <c r="BC9" s="328">
        <v>4</v>
      </c>
      <c r="BD9" s="328">
        <v>25409</v>
      </c>
      <c r="BE9" s="328">
        <v>1</v>
      </c>
      <c r="BF9" s="328">
        <v>17000</v>
      </c>
      <c r="BG9" s="328">
        <v>3</v>
      </c>
      <c r="BH9" s="328">
        <v>59560</v>
      </c>
      <c r="BI9" s="328">
        <v>4</v>
      </c>
      <c r="BJ9" s="328">
        <v>2306</v>
      </c>
      <c r="BK9" s="332">
        <v>30.9</v>
      </c>
      <c r="BL9" s="328">
        <v>2</v>
      </c>
      <c r="BM9" s="328">
        <v>4</v>
      </c>
      <c r="BN9" s="328">
        <v>473</v>
      </c>
      <c r="BO9" s="328">
        <v>4213</v>
      </c>
      <c r="BP9" s="144" t="s">
        <v>1081</v>
      </c>
      <c r="BQ9" s="333">
        <v>1.42</v>
      </c>
      <c r="BR9" s="332">
        <v>38.1</v>
      </c>
      <c r="BS9" s="333">
        <v>5.8935115326579002</v>
      </c>
      <c r="BT9" s="330">
        <v>56.985738210376759</v>
      </c>
      <c r="BU9" s="328">
        <v>21</v>
      </c>
      <c r="BV9" s="328">
        <v>4640</v>
      </c>
      <c r="BW9" s="328">
        <v>229</v>
      </c>
      <c r="BX9" s="328">
        <v>661</v>
      </c>
      <c r="BY9" s="328">
        <v>3476</v>
      </c>
      <c r="BZ9" s="328">
        <v>1091</v>
      </c>
      <c r="CA9" s="328">
        <v>330</v>
      </c>
      <c r="CB9" s="328">
        <v>539</v>
      </c>
      <c r="CC9" s="333">
        <v>1.37</v>
      </c>
      <c r="CD9" s="333" t="s">
        <v>608</v>
      </c>
      <c r="CE9" s="328">
        <v>2</v>
      </c>
      <c r="CF9" s="328">
        <v>25</v>
      </c>
      <c r="CG9" s="328">
        <v>2</v>
      </c>
      <c r="CH9" s="328">
        <v>2</v>
      </c>
      <c r="CI9" s="328">
        <v>155</v>
      </c>
      <c r="CJ9" s="328">
        <v>13</v>
      </c>
      <c r="CK9" s="328">
        <v>844</v>
      </c>
      <c r="CL9" s="328">
        <v>15</v>
      </c>
      <c r="CM9" s="328">
        <v>1100</v>
      </c>
      <c r="CN9" s="328">
        <v>59</v>
      </c>
      <c r="CO9" s="328">
        <v>1033</v>
      </c>
      <c r="CP9" s="328">
        <v>7</v>
      </c>
      <c r="CQ9" s="328">
        <v>66</v>
      </c>
      <c r="CR9" s="328">
        <v>3</v>
      </c>
      <c r="CS9" s="328">
        <v>83</v>
      </c>
      <c r="CT9" s="328">
        <v>11302</v>
      </c>
      <c r="CU9" s="328">
        <v>1392</v>
      </c>
      <c r="CV9" s="328">
        <v>1983</v>
      </c>
      <c r="CW9" s="328">
        <v>1183492.5379999999</v>
      </c>
      <c r="CX9" s="328">
        <v>315904.16899999999</v>
      </c>
      <c r="CY9" s="328">
        <v>519749.10700000002</v>
      </c>
      <c r="CZ9" s="328">
        <v>82148</v>
      </c>
      <c r="DA9" s="328">
        <v>11</v>
      </c>
      <c r="DB9" s="328">
        <v>16266</v>
      </c>
      <c r="DC9" s="328">
        <v>2030</v>
      </c>
      <c r="DD9" s="328">
        <v>1858</v>
      </c>
      <c r="DE9" s="328">
        <v>73</v>
      </c>
      <c r="DF9" s="328">
        <v>1312</v>
      </c>
      <c r="DG9" s="328">
        <v>7638</v>
      </c>
      <c r="DH9" s="329">
        <v>12723</v>
      </c>
      <c r="DI9" s="328">
        <v>2602</v>
      </c>
      <c r="DJ9" s="328">
        <v>2797</v>
      </c>
      <c r="DK9" s="328">
        <v>204</v>
      </c>
      <c r="DL9" s="328">
        <v>455</v>
      </c>
      <c r="DM9" s="328">
        <v>7</v>
      </c>
      <c r="DN9" s="328">
        <v>1917</v>
      </c>
      <c r="DO9" s="328">
        <v>18</v>
      </c>
      <c r="DP9" s="328">
        <v>9371</v>
      </c>
      <c r="DQ9" s="328">
        <v>99</v>
      </c>
      <c r="DR9" s="328">
        <v>8136</v>
      </c>
      <c r="DS9" s="328">
        <v>7872</v>
      </c>
      <c r="DT9" s="328">
        <v>0</v>
      </c>
      <c r="DU9" s="328">
        <v>997</v>
      </c>
      <c r="DV9" s="328">
        <v>100</v>
      </c>
      <c r="DW9" s="328">
        <v>96</v>
      </c>
      <c r="DX9" s="334">
        <v>34.700000000000003</v>
      </c>
      <c r="DY9" s="328">
        <v>20</v>
      </c>
      <c r="DZ9" s="328">
        <v>35</v>
      </c>
      <c r="EA9" s="328">
        <v>1567</v>
      </c>
      <c r="EB9" s="329">
        <v>267</v>
      </c>
      <c r="EC9" s="329">
        <v>13</v>
      </c>
      <c r="ED9" s="329">
        <v>1616</v>
      </c>
      <c r="EE9" s="329">
        <v>2008</v>
      </c>
      <c r="EF9" s="332">
        <v>99.7</v>
      </c>
      <c r="EG9" s="332">
        <v>97.3</v>
      </c>
      <c r="EH9" s="329">
        <v>126</v>
      </c>
      <c r="EI9" s="330">
        <v>30.2</v>
      </c>
      <c r="EJ9" s="329">
        <v>73384</v>
      </c>
      <c r="EK9" s="332">
        <v>40.299999999999997</v>
      </c>
      <c r="EL9" s="329">
        <v>348862</v>
      </c>
      <c r="EM9" s="333">
        <v>3.36</v>
      </c>
      <c r="EN9" s="328">
        <v>207</v>
      </c>
      <c r="EO9" s="328">
        <v>1</v>
      </c>
      <c r="EP9" s="335">
        <v>416</v>
      </c>
      <c r="EQ9" s="328">
        <v>69</v>
      </c>
      <c r="ER9" s="328">
        <v>1496</v>
      </c>
      <c r="ES9" s="330">
        <v>98.4</v>
      </c>
      <c r="ET9" s="328">
        <v>117056</v>
      </c>
      <c r="EU9" s="328">
        <v>8661</v>
      </c>
      <c r="EV9" s="328">
        <v>0</v>
      </c>
      <c r="EW9" s="328">
        <v>103075</v>
      </c>
      <c r="EX9" s="328">
        <v>88384</v>
      </c>
      <c r="EY9" s="328">
        <v>7666</v>
      </c>
      <c r="EZ9" s="328">
        <v>7025</v>
      </c>
      <c r="FA9" s="328">
        <v>5320</v>
      </c>
      <c r="FB9" s="330">
        <v>15.9</v>
      </c>
      <c r="FC9" s="328">
        <v>142</v>
      </c>
      <c r="FD9" s="330">
        <v>15.1</v>
      </c>
      <c r="FE9" s="328">
        <v>5414</v>
      </c>
      <c r="FF9" s="328" t="s">
        <v>608</v>
      </c>
      <c r="FG9" s="328">
        <v>159</v>
      </c>
      <c r="FH9" s="328">
        <v>330</v>
      </c>
      <c r="FI9" s="336">
        <v>15</v>
      </c>
      <c r="FJ9" s="336">
        <v>412</v>
      </c>
      <c r="FK9" s="333">
        <v>65.380421249667279</v>
      </c>
      <c r="FL9" s="330">
        <v>99.8</v>
      </c>
      <c r="FM9" s="330">
        <v>89.6</v>
      </c>
      <c r="FN9" s="330">
        <v>80</v>
      </c>
      <c r="FO9" s="334">
        <v>57.1</v>
      </c>
      <c r="FP9" s="328">
        <v>82</v>
      </c>
      <c r="FQ9" s="328">
        <v>11</v>
      </c>
      <c r="FR9" s="328">
        <v>59</v>
      </c>
      <c r="FS9" s="328">
        <v>800</v>
      </c>
      <c r="FT9" s="328">
        <v>14</v>
      </c>
      <c r="FU9" s="328">
        <v>1505</v>
      </c>
      <c r="FV9" s="328">
        <v>1428</v>
      </c>
      <c r="FW9" s="328">
        <v>3</v>
      </c>
      <c r="FX9" s="328">
        <v>5939336</v>
      </c>
      <c r="FY9" s="328">
        <v>4463</v>
      </c>
      <c r="FZ9" s="328">
        <v>13822801</v>
      </c>
      <c r="GA9" s="328">
        <v>26400581</v>
      </c>
      <c r="GB9" s="328">
        <v>13335</v>
      </c>
      <c r="GC9" s="328">
        <v>36</v>
      </c>
      <c r="GD9" s="328">
        <v>1638</v>
      </c>
      <c r="GE9" s="328">
        <v>11661</v>
      </c>
      <c r="GF9" s="328">
        <v>119438</v>
      </c>
      <c r="GG9" s="328">
        <v>314</v>
      </c>
      <c r="GH9" s="328">
        <v>17099</v>
      </c>
      <c r="GI9" s="328">
        <v>102025</v>
      </c>
      <c r="GJ9" s="328">
        <v>821</v>
      </c>
      <c r="GK9" s="328">
        <v>6829</v>
      </c>
      <c r="GL9" s="328">
        <v>688130</v>
      </c>
      <c r="GM9" s="328">
        <v>1968</v>
      </c>
      <c r="GN9" s="328">
        <v>14456</v>
      </c>
      <c r="GO9" s="328">
        <v>300603</v>
      </c>
      <c r="GP9" s="328">
        <v>183</v>
      </c>
      <c r="GQ9" s="328">
        <v>5304</v>
      </c>
      <c r="GR9" s="327">
        <v>102215</v>
      </c>
      <c r="GS9" s="328">
        <v>182</v>
      </c>
      <c r="GT9" s="328">
        <v>4925</v>
      </c>
      <c r="GU9" s="328">
        <v>95873</v>
      </c>
      <c r="GV9" s="339">
        <v>97.23</v>
      </c>
      <c r="GW9" s="328">
        <v>3962</v>
      </c>
      <c r="GX9" s="328">
        <v>2692</v>
      </c>
      <c r="GY9" s="328">
        <v>1936</v>
      </c>
      <c r="GZ9" s="340">
        <v>328</v>
      </c>
      <c r="HA9" s="329">
        <v>183</v>
      </c>
      <c r="HB9" s="328">
        <v>1835574</v>
      </c>
      <c r="HC9" s="328">
        <v>13229382</v>
      </c>
      <c r="HD9" s="328">
        <v>678963</v>
      </c>
      <c r="HE9" s="328">
        <v>1223010</v>
      </c>
      <c r="HF9" s="328">
        <v>245358</v>
      </c>
      <c r="HG9" s="328">
        <v>3720</v>
      </c>
      <c r="HH9" s="328">
        <v>3720</v>
      </c>
      <c r="HI9" s="328">
        <v>228070</v>
      </c>
      <c r="HJ9" s="328">
        <v>153310</v>
      </c>
      <c r="HK9" s="292">
        <v>8938</v>
      </c>
      <c r="HL9" s="292" t="s">
        <v>608</v>
      </c>
      <c r="HM9" s="292">
        <v>7361738</v>
      </c>
      <c r="HN9" s="292" t="s">
        <v>608</v>
      </c>
      <c r="HO9" s="292">
        <v>139</v>
      </c>
      <c r="HP9" s="292" t="s">
        <v>608</v>
      </c>
      <c r="HQ9" s="292">
        <v>17</v>
      </c>
      <c r="HR9" s="292">
        <v>12218</v>
      </c>
      <c r="HS9" s="292">
        <v>146721</v>
      </c>
      <c r="HT9" s="326">
        <v>9481</v>
      </c>
      <c r="HU9" s="292" t="s">
        <v>608</v>
      </c>
      <c r="HV9" s="333">
        <v>40.28</v>
      </c>
      <c r="HW9" s="292">
        <v>224677</v>
      </c>
      <c r="HX9" s="407">
        <v>-15.43</v>
      </c>
      <c r="HY9" s="333">
        <v>1.6</v>
      </c>
      <c r="HZ9" s="333">
        <v>1.6</v>
      </c>
      <c r="IA9" s="328">
        <v>1010.5</v>
      </c>
      <c r="IB9" s="328">
        <v>1008.9</v>
      </c>
      <c r="IC9" s="328">
        <v>17682</v>
      </c>
      <c r="ID9" s="330">
        <v>66.2</v>
      </c>
      <c r="IE9" s="330">
        <v>50.9</v>
      </c>
      <c r="IF9" s="330">
        <v>34.200000000000003</v>
      </c>
      <c r="IG9" s="330">
        <v>50</v>
      </c>
      <c r="IH9" s="330">
        <v>14.2</v>
      </c>
      <c r="II9" s="144" t="s">
        <v>1081</v>
      </c>
      <c r="IJ9" s="144" t="s">
        <v>1081</v>
      </c>
      <c r="IK9" s="328">
        <v>71.400000000000006</v>
      </c>
      <c r="IL9" s="408">
        <v>0.53700000000000003</v>
      </c>
      <c r="IM9" s="387">
        <v>89.9</v>
      </c>
      <c r="IN9" s="409">
        <v>14.2</v>
      </c>
      <c r="IO9" s="387">
        <v>3.8</v>
      </c>
      <c r="IP9" s="324">
        <v>158848913</v>
      </c>
      <c r="IQ9" s="410">
        <v>36.299999999999997</v>
      </c>
      <c r="IR9" s="410">
        <v>58.9</v>
      </c>
      <c r="IS9" s="386" t="s">
        <v>608</v>
      </c>
      <c r="IT9" s="386" t="s">
        <v>608</v>
      </c>
      <c r="IU9" s="410">
        <v>119.3</v>
      </c>
      <c r="IV9" s="144" t="s">
        <v>1081</v>
      </c>
      <c r="IW9" s="324">
        <v>2494</v>
      </c>
      <c r="IX9" s="144" t="s">
        <v>1081</v>
      </c>
      <c r="IY9" s="410">
        <v>22.4</v>
      </c>
      <c r="IZ9" s="386">
        <v>48839</v>
      </c>
      <c r="JA9" s="386">
        <v>1130</v>
      </c>
      <c r="JB9" s="386">
        <v>859</v>
      </c>
      <c r="JC9" s="386">
        <v>3934</v>
      </c>
      <c r="JD9" s="386">
        <v>4835</v>
      </c>
      <c r="JE9" s="386">
        <v>5763</v>
      </c>
      <c r="JF9" s="386">
        <v>6933</v>
      </c>
      <c r="JG9" s="386">
        <v>8009</v>
      </c>
      <c r="JH9" s="386">
        <v>7557</v>
      </c>
      <c r="JI9" s="386">
        <v>7333</v>
      </c>
      <c r="JJ9" s="386">
        <v>6720</v>
      </c>
      <c r="JK9" s="386">
        <v>5206</v>
      </c>
      <c r="JL9" s="386">
        <v>3456</v>
      </c>
      <c r="JM9" s="386">
        <v>1484</v>
      </c>
      <c r="JN9" s="386">
        <v>728</v>
      </c>
      <c r="JO9" s="386">
        <v>368</v>
      </c>
      <c r="JP9" s="386">
        <v>143</v>
      </c>
      <c r="JQ9" s="386">
        <v>6349</v>
      </c>
      <c r="JR9" s="386">
        <v>5492</v>
      </c>
      <c r="JS9" s="386">
        <v>5848</v>
      </c>
      <c r="JT9" s="386">
        <v>7311</v>
      </c>
      <c r="JU9" s="386">
        <v>8905</v>
      </c>
      <c r="JV9" s="386">
        <v>10197</v>
      </c>
      <c r="JW9" s="386">
        <v>9699</v>
      </c>
      <c r="JX9" s="386">
        <v>9977</v>
      </c>
      <c r="JY9" s="386">
        <v>10379</v>
      </c>
      <c r="JZ9" s="386">
        <v>11451</v>
      </c>
      <c r="KA9" s="386">
        <v>12705</v>
      </c>
      <c r="KB9" s="386">
        <v>9887</v>
      </c>
      <c r="KC9" s="386">
        <v>8794</v>
      </c>
      <c r="KD9" s="386">
        <v>8063</v>
      </c>
      <c r="KE9" s="386">
        <v>8074</v>
      </c>
      <c r="KF9" s="399"/>
      <c r="KG9" s="399"/>
    </row>
    <row r="10" spans="1:293" s="305" customFormat="1" ht="12">
      <c r="A10" s="3">
        <v>22039</v>
      </c>
      <c r="B10" s="2" t="s">
        <v>905</v>
      </c>
      <c r="C10" s="318">
        <v>305.54000000000002</v>
      </c>
      <c r="D10" s="319">
        <v>234850</v>
      </c>
      <c r="E10" s="325">
        <v>12.348307430274645</v>
      </c>
      <c r="F10" s="325">
        <v>60.072386629763677</v>
      </c>
      <c r="G10" s="325">
        <v>27.579305939961678</v>
      </c>
      <c r="H10" s="326">
        <v>10622</v>
      </c>
      <c r="I10" s="326">
        <v>21954</v>
      </c>
      <c r="J10" s="326">
        <v>35354</v>
      </c>
      <c r="K10" s="327">
        <v>31740</v>
      </c>
      <c r="L10" s="292">
        <v>106985</v>
      </c>
      <c r="M10" s="292">
        <v>923</v>
      </c>
      <c r="N10" s="292">
        <v>7099</v>
      </c>
      <c r="O10" s="292">
        <v>7909</v>
      </c>
      <c r="P10" s="326">
        <v>229948</v>
      </c>
      <c r="Q10" s="292">
        <v>231257</v>
      </c>
      <c r="R10" s="292">
        <v>241823</v>
      </c>
      <c r="S10" s="327">
        <v>732370</v>
      </c>
      <c r="T10" s="327">
        <v>798881</v>
      </c>
      <c r="U10" s="327">
        <v>245088</v>
      </c>
      <c r="V10" s="328">
        <v>535430</v>
      </c>
      <c r="W10" s="328">
        <v>67</v>
      </c>
      <c r="X10" s="328">
        <v>44</v>
      </c>
      <c r="Y10" s="328">
        <v>5</v>
      </c>
      <c r="Z10" s="329">
        <v>48637</v>
      </c>
      <c r="AA10" s="318">
        <v>1920.1</v>
      </c>
      <c r="AB10" s="338">
        <v>1755.4649999999999</v>
      </c>
      <c r="AC10" s="328">
        <v>2074</v>
      </c>
      <c r="AD10" s="327">
        <v>192630</v>
      </c>
      <c r="AE10" s="327" t="s">
        <v>608</v>
      </c>
      <c r="AF10" s="328">
        <v>22</v>
      </c>
      <c r="AG10" s="328">
        <v>1755</v>
      </c>
      <c r="AH10" s="328">
        <v>42</v>
      </c>
      <c r="AI10" s="328">
        <v>11444</v>
      </c>
      <c r="AJ10" s="327">
        <v>769</v>
      </c>
      <c r="AK10" s="327" t="s">
        <v>608</v>
      </c>
      <c r="AL10" s="328">
        <v>24</v>
      </c>
      <c r="AM10" s="328">
        <v>6547</v>
      </c>
      <c r="AN10" s="327">
        <v>514</v>
      </c>
      <c r="AO10" s="327">
        <v>3</v>
      </c>
      <c r="AP10" s="327" t="s">
        <v>608</v>
      </c>
      <c r="AQ10" s="327">
        <v>18</v>
      </c>
      <c r="AR10" s="327">
        <v>7</v>
      </c>
      <c r="AS10" s="330">
        <v>100</v>
      </c>
      <c r="AT10" s="330">
        <v>95.8</v>
      </c>
      <c r="AU10" s="330">
        <v>79.2</v>
      </c>
      <c r="AV10" s="328">
        <v>3</v>
      </c>
      <c r="AW10" s="331">
        <v>10</v>
      </c>
      <c r="AX10" s="331">
        <v>3</v>
      </c>
      <c r="AY10" s="328">
        <v>3</v>
      </c>
      <c r="AZ10" s="328">
        <v>3</v>
      </c>
      <c r="BA10" s="331">
        <v>10</v>
      </c>
      <c r="BB10" s="331">
        <v>3</v>
      </c>
      <c r="BC10" s="328">
        <v>3</v>
      </c>
      <c r="BD10" s="328">
        <v>14354</v>
      </c>
      <c r="BE10" s="328">
        <v>2</v>
      </c>
      <c r="BF10" s="328">
        <v>48576</v>
      </c>
      <c r="BG10" s="328">
        <v>3</v>
      </c>
      <c r="BH10" s="328">
        <v>63326</v>
      </c>
      <c r="BI10" s="328">
        <v>3</v>
      </c>
      <c r="BJ10" s="328">
        <v>3320</v>
      </c>
      <c r="BK10" s="332" t="s">
        <v>608</v>
      </c>
      <c r="BL10" s="328">
        <v>1</v>
      </c>
      <c r="BM10" s="328">
        <v>3</v>
      </c>
      <c r="BN10" s="328">
        <v>400</v>
      </c>
      <c r="BO10" s="328">
        <v>2121</v>
      </c>
      <c r="BP10" s="144" t="s">
        <v>1081</v>
      </c>
      <c r="BQ10" s="333">
        <v>1.03</v>
      </c>
      <c r="BR10" s="332">
        <v>43.6</v>
      </c>
      <c r="BS10" s="333">
        <v>4.5402913270078846</v>
      </c>
      <c r="BT10" s="330">
        <v>59.380248905582519</v>
      </c>
      <c r="BU10" s="328">
        <v>21</v>
      </c>
      <c r="BV10" s="328">
        <v>4004</v>
      </c>
      <c r="BW10" s="328">
        <v>167</v>
      </c>
      <c r="BX10" s="328">
        <v>542</v>
      </c>
      <c r="BY10" s="328">
        <v>3810</v>
      </c>
      <c r="BZ10" s="328">
        <v>1079</v>
      </c>
      <c r="CA10" s="328">
        <v>424</v>
      </c>
      <c r="CB10" s="328">
        <v>540</v>
      </c>
      <c r="CC10" s="333">
        <v>1.45</v>
      </c>
      <c r="CD10" s="333" t="s">
        <v>608</v>
      </c>
      <c r="CE10" s="328" t="s">
        <v>608</v>
      </c>
      <c r="CF10" s="328" t="s">
        <v>608</v>
      </c>
      <c r="CG10" s="328">
        <v>2</v>
      </c>
      <c r="CH10" s="328">
        <v>1</v>
      </c>
      <c r="CI10" s="328">
        <v>60</v>
      </c>
      <c r="CJ10" s="328">
        <v>11</v>
      </c>
      <c r="CK10" s="328">
        <v>652</v>
      </c>
      <c r="CL10" s="328">
        <v>7</v>
      </c>
      <c r="CM10" s="328">
        <v>730</v>
      </c>
      <c r="CN10" s="328">
        <v>30</v>
      </c>
      <c r="CO10" s="328">
        <v>437</v>
      </c>
      <c r="CP10" s="328">
        <v>7</v>
      </c>
      <c r="CQ10" s="328">
        <v>84</v>
      </c>
      <c r="CR10" s="328">
        <v>13</v>
      </c>
      <c r="CS10" s="328">
        <v>364</v>
      </c>
      <c r="CT10" s="328">
        <v>7797</v>
      </c>
      <c r="CU10" s="328">
        <v>996</v>
      </c>
      <c r="CV10" s="328">
        <v>1430</v>
      </c>
      <c r="CW10" s="328">
        <v>913998.36499999999</v>
      </c>
      <c r="CX10" s="328">
        <v>205835.315</v>
      </c>
      <c r="CY10" s="328">
        <v>387774.89299999998</v>
      </c>
      <c r="CZ10" s="328">
        <v>64823</v>
      </c>
      <c r="DA10" s="328">
        <v>1</v>
      </c>
      <c r="DB10" s="328">
        <v>11091</v>
      </c>
      <c r="DC10" s="328">
        <v>1533</v>
      </c>
      <c r="DD10" s="328">
        <v>1380</v>
      </c>
      <c r="DE10" s="328">
        <v>356</v>
      </c>
      <c r="DF10" s="328">
        <v>1330</v>
      </c>
      <c r="DG10" s="328" t="s">
        <v>608</v>
      </c>
      <c r="DH10" s="329">
        <v>8812</v>
      </c>
      <c r="DI10" s="328">
        <v>1885</v>
      </c>
      <c r="DJ10" s="328">
        <v>2407</v>
      </c>
      <c r="DK10" s="328">
        <v>269</v>
      </c>
      <c r="DL10" s="328">
        <v>322</v>
      </c>
      <c r="DM10" s="328" t="s">
        <v>608</v>
      </c>
      <c r="DN10" s="328">
        <v>1479</v>
      </c>
      <c r="DO10" s="328" t="s">
        <v>608</v>
      </c>
      <c r="DP10" s="328" t="s">
        <v>608</v>
      </c>
      <c r="DQ10" s="328">
        <v>75</v>
      </c>
      <c r="DR10" s="328">
        <v>6867</v>
      </c>
      <c r="DS10" s="328">
        <v>6328</v>
      </c>
      <c r="DT10" s="328">
        <v>0</v>
      </c>
      <c r="DU10" s="328"/>
      <c r="DV10" s="328">
        <v>75</v>
      </c>
      <c r="DW10" s="328">
        <v>71</v>
      </c>
      <c r="DX10" s="334">
        <v>44.8</v>
      </c>
      <c r="DY10" s="328">
        <v>15</v>
      </c>
      <c r="DZ10" s="328">
        <v>46</v>
      </c>
      <c r="EA10" s="328">
        <v>438</v>
      </c>
      <c r="EB10" s="329">
        <v>280</v>
      </c>
      <c r="EC10" s="329">
        <v>14</v>
      </c>
      <c r="ED10" s="329">
        <v>1731</v>
      </c>
      <c r="EE10" s="329">
        <v>1737</v>
      </c>
      <c r="EF10" s="332">
        <v>98.3</v>
      </c>
      <c r="EG10" s="332">
        <v>97.5</v>
      </c>
      <c r="EH10" s="329">
        <v>16</v>
      </c>
      <c r="EI10" s="330">
        <v>20.04</v>
      </c>
      <c r="EJ10" s="329">
        <v>60739</v>
      </c>
      <c r="EK10" s="332">
        <v>32.200000000000003</v>
      </c>
      <c r="EL10" s="329">
        <v>348353</v>
      </c>
      <c r="EM10" s="333">
        <v>1.34</v>
      </c>
      <c r="EN10" s="328">
        <v>315</v>
      </c>
      <c r="EO10" s="328">
        <v>1</v>
      </c>
      <c r="EP10" s="335">
        <v>900</v>
      </c>
      <c r="EQ10" s="328">
        <v>67</v>
      </c>
      <c r="ER10" s="328">
        <v>1528</v>
      </c>
      <c r="ES10" s="330">
        <v>100</v>
      </c>
      <c r="ET10" s="328">
        <v>84506</v>
      </c>
      <c r="EU10" s="328">
        <v>6320</v>
      </c>
      <c r="EV10" s="328">
        <v>0</v>
      </c>
      <c r="EW10" s="328">
        <v>77573</v>
      </c>
      <c r="EX10" s="328">
        <v>65177</v>
      </c>
      <c r="EY10" s="328">
        <v>8301</v>
      </c>
      <c r="EZ10" s="328">
        <v>4095</v>
      </c>
      <c r="FA10" s="328">
        <v>613</v>
      </c>
      <c r="FB10" s="330">
        <v>13.8</v>
      </c>
      <c r="FC10" s="328">
        <v>165</v>
      </c>
      <c r="FD10" s="330">
        <v>10.199999999999999</v>
      </c>
      <c r="FE10" s="328">
        <v>5134</v>
      </c>
      <c r="FF10" s="328">
        <v>0</v>
      </c>
      <c r="FG10" s="328">
        <v>100</v>
      </c>
      <c r="FH10" s="328">
        <v>441</v>
      </c>
      <c r="FI10" s="336">
        <v>15</v>
      </c>
      <c r="FJ10" s="336">
        <v>461</v>
      </c>
      <c r="FK10" s="333">
        <v>64.018610690326767</v>
      </c>
      <c r="FL10" s="330">
        <v>99.1</v>
      </c>
      <c r="FM10" s="330">
        <v>87.8</v>
      </c>
      <c r="FN10" s="330">
        <v>60.6</v>
      </c>
      <c r="FO10" s="334">
        <v>43</v>
      </c>
      <c r="FP10" s="328">
        <v>156</v>
      </c>
      <c r="FQ10" s="328">
        <v>18</v>
      </c>
      <c r="FR10" s="328">
        <v>82</v>
      </c>
      <c r="FS10" s="328">
        <v>853</v>
      </c>
      <c r="FT10" s="328">
        <v>5</v>
      </c>
      <c r="FU10" s="328">
        <v>957</v>
      </c>
      <c r="FV10" s="328">
        <v>2083</v>
      </c>
      <c r="FW10" s="328">
        <v>4</v>
      </c>
      <c r="FX10" s="328">
        <v>6986463</v>
      </c>
      <c r="FY10" s="328">
        <v>3832</v>
      </c>
      <c r="FZ10" s="328">
        <v>23597245</v>
      </c>
      <c r="GA10" s="328" t="s">
        <v>608</v>
      </c>
      <c r="GB10" s="328">
        <v>11481</v>
      </c>
      <c r="GC10" s="328">
        <v>71</v>
      </c>
      <c r="GD10" s="328">
        <v>1599</v>
      </c>
      <c r="GE10" s="328">
        <v>9811</v>
      </c>
      <c r="GF10" s="328">
        <v>107070</v>
      </c>
      <c r="GG10" s="328">
        <v>1238</v>
      </c>
      <c r="GH10" s="328">
        <v>24361</v>
      </c>
      <c r="GI10" s="328">
        <v>81471</v>
      </c>
      <c r="GJ10" s="328">
        <v>707</v>
      </c>
      <c r="GK10" s="328">
        <v>5991</v>
      </c>
      <c r="GL10" s="328">
        <v>475276</v>
      </c>
      <c r="GM10" s="328">
        <v>1750</v>
      </c>
      <c r="GN10" s="328">
        <v>12225</v>
      </c>
      <c r="GO10" s="328">
        <v>230709</v>
      </c>
      <c r="GP10" s="328">
        <v>343</v>
      </c>
      <c r="GQ10" s="328">
        <v>13172</v>
      </c>
      <c r="GR10" s="327">
        <v>501558</v>
      </c>
      <c r="GS10" s="328">
        <v>337</v>
      </c>
      <c r="GT10" s="328" t="s">
        <v>608</v>
      </c>
      <c r="GU10" s="328" t="s">
        <v>608</v>
      </c>
      <c r="GV10" s="339">
        <v>64</v>
      </c>
      <c r="GW10" s="328" t="s">
        <v>608</v>
      </c>
      <c r="GX10" s="328">
        <v>2736</v>
      </c>
      <c r="GY10" s="328">
        <v>1477</v>
      </c>
      <c r="GZ10" s="340">
        <v>163</v>
      </c>
      <c r="HA10" s="329">
        <v>10</v>
      </c>
      <c r="HB10" s="328">
        <v>1500338</v>
      </c>
      <c r="HC10" s="328">
        <v>9771775</v>
      </c>
      <c r="HD10" s="328">
        <v>1045498</v>
      </c>
      <c r="HE10" s="328">
        <v>1163895</v>
      </c>
      <c r="HF10" s="328">
        <v>242778</v>
      </c>
      <c r="HG10" s="328">
        <v>1530</v>
      </c>
      <c r="HH10" s="328">
        <v>3630</v>
      </c>
      <c r="HI10" s="328">
        <v>243510</v>
      </c>
      <c r="HJ10" s="328">
        <v>190850</v>
      </c>
      <c r="HK10" s="292">
        <v>3460</v>
      </c>
      <c r="HL10" s="292">
        <v>3279034</v>
      </c>
      <c r="HM10" s="292">
        <v>6981118</v>
      </c>
      <c r="HN10" s="292">
        <v>96</v>
      </c>
      <c r="HO10" s="292">
        <v>120</v>
      </c>
      <c r="HP10" s="292">
        <v>1</v>
      </c>
      <c r="HQ10" s="292">
        <v>4</v>
      </c>
      <c r="HR10" s="292">
        <v>21524</v>
      </c>
      <c r="HS10" s="292">
        <v>130180</v>
      </c>
      <c r="HT10" s="326">
        <v>0</v>
      </c>
      <c r="HU10" s="292">
        <v>0</v>
      </c>
      <c r="HV10" s="333">
        <v>47.65</v>
      </c>
      <c r="HW10" s="292">
        <v>156053</v>
      </c>
      <c r="HX10" s="407">
        <v>-8.6</v>
      </c>
      <c r="HY10" s="333">
        <v>0</v>
      </c>
      <c r="HZ10" s="333">
        <v>0</v>
      </c>
      <c r="IA10" s="328">
        <v>1986.31</v>
      </c>
      <c r="IB10" s="328">
        <v>1940.01</v>
      </c>
      <c r="IC10" s="328">
        <v>14849</v>
      </c>
      <c r="ID10" s="330">
        <v>78.400000000000006</v>
      </c>
      <c r="IE10" s="330">
        <v>45.5</v>
      </c>
      <c r="IF10" s="330">
        <v>23.9</v>
      </c>
      <c r="IG10" s="330">
        <v>48.1</v>
      </c>
      <c r="IH10" s="330">
        <v>17.399999999999999</v>
      </c>
      <c r="II10" s="144" t="s">
        <v>1081</v>
      </c>
      <c r="IJ10" s="144" t="s">
        <v>1081</v>
      </c>
      <c r="IK10" s="328">
        <v>56.3</v>
      </c>
      <c r="IL10" s="408">
        <v>0.65</v>
      </c>
      <c r="IM10" s="387">
        <v>87.7</v>
      </c>
      <c r="IN10" s="409">
        <v>12.1</v>
      </c>
      <c r="IO10" s="387">
        <v>3</v>
      </c>
      <c r="IP10" s="324">
        <v>98403375</v>
      </c>
      <c r="IQ10" s="410"/>
      <c r="IR10" s="410"/>
      <c r="IS10" s="386" t="s">
        <v>608</v>
      </c>
      <c r="IT10" s="386" t="s">
        <v>608</v>
      </c>
      <c r="IU10" s="410">
        <v>117.7</v>
      </c>
      <c r="IV10" s="144" t="s">
        <v>1081</v>
      </c>
      <c r="IW10" s="324">
        <v>2289</v>
      </c>
      <c r="IX10" s="144" t="s">
        <v>1081</v>
      </c>
      <c r="IY10" s="410">
        <v>23.8</v>
      </c>
      <c r="IZ10" s="386">
        <v>40763</v>
      </c>
      <c r="JA10" s="386">
        <v>877</v>
      </c>
      <c r="JB10" s="386">
        <v>627</v>
      </c>
      <c r="JC10" s="386">
        <v>3114</v>
      </c>
      <c r="JD10" s="386">
        <v>3956</v>
      </c>
      <c r="JE10" s="386">
        <v>4628</v>
      </c>
      <c r="JF10" s="386">
        <v>5403</v>
      </c>
      <c r="JG10" s="386">
        <v>6493</v>
      </c>
      <c r="JH10" s="386">
        <v>6252</v>
      </c>
      <c r="JI10" s="386">
        <v>5876</v>
      </c>
      <c r="JJ10" s="386">
        <v>5295</v>
      </c>
      <c r="JK10" s="386">
        <v>4414</v>
      </c>
      <c r="JL10" s="386">
        <v>2729</v>
      </c>
      <c r="JM10" s="386">
        <v>1142</v>
      </c>
      <c r="JN10" s="386">
        <v>532</v>
      </c>
      <c r="JO10" s="386">
        <v>241</v>
      </c>
      <c r="JP10" s="386">
        <v>120</v>
      </c>
      <c r="JQ10" s="386">
        <v>5268</v>
      </c>
      <c r="JR10" s="386">
        <v>3997</v>
      </c>
      <c r="JS10" s="386">
        <v>4839</v>
      </c>
      <c r="JT10" s="386">
        <v>5914</v>
      </c>
      <c r="JU10" s="386">
        <v>6874</v>
      </c>
      <c r="JV10" s="386">
        <v>8166</v>
      </c>
      <c r="JW10" s="386">
        <v>7911</v>
      </c>
      <c r="JX10" s="386">
        <v>7777</v>
      </c>
      <c r="JY10" s="386">
        <v>7988</v>
      </c>
      <c r="JZ10" s="386">
        <v>9104</v>
      </c>
      <c r="KA10" s="386">
        <v>9884</v>
      </c>
      <c r="KB10" s="386">
        <v>8000</v>
      </c>
      <c r="KC10" s="386">
        <v>6970</v>
      </c>
      <c r="KD10" s="386">
        <v>5996</v>
      </c>
      <c r="KE10" s="386">
        <v>5863</v>
      </c>
      <c r="KF10" s="399"/>
      <c r="KG10" s="399"/>
    </row>
    <row r="11" spans="1:293" s="305" customFormat="1" ht="12">
      <c r="A11" s="3">
        <v>32018</v>
      </c>
      <c r="B11" s="2" t="s">
        <v>906</v>
      </c>
      <c r="C11" s="318">
        <v>886.47</v>
      </c>
      <c r="D11" s="319">
        <v>292980</v>
      </c>
      <c r="E11" s="325">
        <v>12.9</v>
      </c>
      <c r="F11" s="325">
        <v>61.8</v>
      </c>
      <c r="G11" s="325">
        <v>25.3</v>
      </c>
      <c r="H11" s="326">
        <v>14373</v>
      </c>
      <c r="I11" s="326">
        <v>29616</v>
      </c>
      <c r="J11" s="326">
        <v>46178</v>
      </c>
      <c r="K11" s="327">
        <v>36675</v>
      </c>
      <c r="L11" s="292">
        <v>133250</v>
      </c>
      <c r="M11" s="292">
        <v>1345</v>
      </c>
      <c r="N11" s="292">
        <v>12234</v>
      </c>
      <c r="O11" s="292">
        <v>12747</v>
      </c>
      <c r="P11" s="326">
        <v>296596</v>
      </c>
      <c r="Q11" s="292">
        <v>297631</v>
      </c>
      <c r="R11" s="292">
        <v>314704</v>
      </c>
      <c r="S11" s="327">
        <v>741840</v>
      </c>
      <c r="T11" s="327">
        <v>730307</v>
      </c>
      <c r="U11" s="327">
        <v>303295</v>
      </c>
      <c r="V11" s="328">
        <v>626880</v>
      </c>
      <c r="W11" s="328">
        <v>28</v>
      </c>
      <c r="X11" s="328">
        <v>49</v>
      </c>
      <c r="Y11" s="328">
        <v>5</v>
      </c>
      <c r="Z11" s="329" t="s">
        <v>608</v>
      </c>
      <c r="AA11" s="318">
        <v>2592</v>
      </c>
      <c r="AB11" s="333">
        <v>1413</v>
      </c>
      <c r="AC11" s="328">
        <v>3693</v>
      </c>
      <c r="AD11" s="327">
        <v>435101</v>
      </c>
      <c r="AE11" s="327">
        <v>1991</v>
      </c>
      <c r="AF11" s="328">
        <v>20</v>
      </c>
      <c r="AG11" s="328">
        <v>2039</v>
      </c>
      <c r="AH11" s="328">
        <v>43</v>
      </c>
      <c r="AI11" s="328">
        <v>14506</v>
      </c>
      <c r="AJ11" s="327">
        <v>891</v>
      </c>
      <c r="AK11" s="327">
        <v>54</v>
      </c>
      <c r="AL11" s="328">
        <v>24</v>
      </c>
      <c r="AM11" s="328">
        <v>7551</v>
      </c>
      <c r="AN11" s="327">
        <v>548</v>
      </c>
      <c r="AO11" s="327">
        <v>1</v>
      </c>
      <c r="AP11" s="327">
        <v>199</v>
      </c>
      <c r="AQ11" s="327">
        <v>6</v>
      </c>
      <c r="AR11" s="327">
        <v>10</v>
      </c>
      <c r="AS11" s="330">
        <v>96.3</v>
      </c>
      <c r="AT11" s="330">
        <v>110.1</v>
      </c>
      <c r="AU11" s="330">
        <v>113.8</v>
      </c>
      <c r="AV11" s="328">
        <v>30</v>
      </c>
      <c r="AW11" s="331">
        <v>32</v>
      </c>
      <c r="AX11" s="331">
        <v>17</v>
      </c>
      <c r="AY11" s="328">
        <v>2</v>
      </c>
      <c r="AZ11" s="328">
        <v>2</v>
      </c>
      <c r="BA11" s="331">
        <v>4</v>
      </c>
      <c r="BB11" s="331">
        <v>4</v>
      </c>
      <c r="BC11" s="328">
        <v>9</v>
      </c>
      <c r="BD11" s="328">
        <v>31710</v>
      </c>
      <c r="BE11" s="328">
        <v>1</v>
      </c>
      <c r="BF11" s="328">
        <v>22000</v>
      </c>
      <c r="BG11" s="328">
        <v>6</v>
      </c>
      <c r="BH11" s="328">
        <v>120993</v>
      </c>
      <c r="BI11" s="328">
        <v>3</v>
      </c>
      <c r="BJ11" s="328">
        <v>3319</v>
      </c>
      <c r="BK11" s="332">
        <v>27.3</v>
      </c>
      <c r="BL11" s="328" t="s">
        <v>608</v>
      </c>
      <c r="BM11" s="328">
        <v>2</v>
      </c>
      <c r="BN11" s="328" t="s">
        <v>608</v>
      </c>
      <c r="BO11" s="328">
        <v>7938</v>
      </c>
      <c r="BP11" s="144" t="s">
        <v>1081</v>
      </c>
      <c r="BQ11" s="333">
        <v>1.1299999999999999</v>
      </c>
      <c r="BR11" s="332">
        <v>40.299999999999997</v>
      </c>
      <c r="BS11" s="333">
        <v>4.2618954043738047</v>
      </c>
      <c r="BT11" s="330">
        <v>60.098883061771893</v>
      </c>
      <c r="BU11" s="328">
        <v>29</v>
      </c>
      <c r="BV11" s="328">
        <v>6659</v>
      </c>
      <c r="BW11" s="328">
        <v>267</v>
      </c>
      <c r="BX11" s="328">
        <v>1240</v>
      </c>
      <c r="BY11" s="328">
        <v>2945</v>
      </c>
      <c r="BZ11" s="328">
        <v>810</v>
      </c>
      <c r="CA11" s="328">
        <v>351</v>
      </c>
      <c r="CB11" s="328">
        <v>456</v>
      </c>
      <c r="CC11" s="333">
        <v>1.42</v>
      </c>
      <c r="CD11" s="328">
        <v>16720000</v>
      </c>
      <c r="CE11" s="328">
        <v>7</v>
      </c>
      <c r="CF11" s="328">
        <v>158</v>
      </c>
      <c r="CG11" s="328">
        <v>27</v>
      </c>
      <c r="CH11" s="328">
        <v>2</v>
      </c>
      <c r="CI11" s="328">
        <v>100</v>
      </c>
      <c r="CJ11" s="328">
        <v>18</v>
      </c>
      <c r="CK11" s="328">
        <v>1259</v>
      </c>
      <c r="CL11" s="328">
        <v>9</v>
      </c>
      <c r="CM11" s="328">
        <v>828</v>
      </c>
      <c r="CN11" s="328">
        <v>24</v>
      </c>
      <c r="CO11" s="328">
        <v>365</v>
      </c>
      <c r="CP11" s="328">
        <v>10</v>
      </c>
      <c r="CQ11" s="328">
        <v>116</v>
      </c>
      <c r="CR11" s="328">
        <v>6</v>
      </c>
      <c r="CS11" s="328">
        <v>165</v>
      </c>
      <c r="CT11" s="328">
        <v>9652</v>
      </c>
      <c r="CU11" s="328">
        <v>743</v>
      </c>
      <c r="CV11" s="328">
        <v>2109</v>
      </c>
      <c r="CW11" s="328">
        <v>1065638.567</v>
      </c>
      <c r="CX11" s="328">
        <v>159667.391</v>
      </c>
      <c r="CY11" s="328">
        <v>573315.85100000002</v>
      </c>
      <c r="CZ11" s="328">
        <v>74268</v>
      </c>
      <c r="DA11" s="328">
        <v>9</v>
      </c>
      <c r="DB11" s="328">
        <v>14703</v>
      </c>
      <c r="DC11" s="328">
        <v>1761</v>
      </c>
      <c r="DD11" s="328">
        <v>1664</v>
      </c>
      <c r="DE11" s="328">
        <v>122</v>
      </c>
      <c r="DF11" s="328">
        <v>811</v>
      </c>
      <c r="DG11" s="328">
        <v>13734</v>
      </c>
      <c r="DH11" s="341">
        <v>10443</v>
      </c>
      <c r="DI11" s="328">
        <v>2106</v>
      </c>
      <c r="DJ11" s="328">
        <v>2271</v>
      </c>
      <c r="DK11" s="328">
        <v>340</v>
      </c>
      <c r="DL11" s="328">
        <v>252</v>
      </c>
      <c r="DM11" s="328">
        <v>18</v>
      </c>
      <c r="DN11" s="328">
        <v>1641</v>
      </c>
      <c r="DO11" s="328">
        <v>45</v>
      </c>
      <c r="DP11" s="328" t="s">
        <v>907</v>
      </c>
      <c r="DQ11" s="328">
        <v>70</v>
      </c>
      <c r="DR11" s="328">
        <v>7568</v>
      </c>
      <c r="DS11" s="328">
        <v>7305</v>
      </c>
      <c r="DT11" s="328">
        <v>0</v>
      </c>
      <c r="DU11" s="328">
        <v>976</v>
      </c>
      <c r="DV11" s="328">
        <v>67</v>
      </c>
      <c r="DW11" s="328">
        <v>79</v>
      </c>
      <c r="DX11" s="334">
        <v>63.87</v>
      </c>
      <c r="DY11" s="328">
        <v>47</v>
      </c>
      <c r="DZ11" s="328">
        <v>127</v>
      </c>
      <c r="EA11" s="328">
        <v>1673</v>
      </c>
      <c r="EB11" s="329">
        <v>146</v>
      </c>
      <c r="EC11" s="329">
        <v>5</v>
      </c>
      <c r="ED11" s="329">
        <v>1717</v>
      </c>
      <c r="EE11" s="329">
        <v>2427</v>
      </c>
      <c r="EF11" s="332">
        <v>89.1</v>
      </c>
      <c r="EG11" s="332">
        <v>84.7</v>
      </c>
      <c r="EH11" s="329">
        <v>124</v>
      </c>
      <c r="EI11" s="330">
        <v>16.2</v>
      </c>
      <c r="EJ11" s="329">
        <v>62208</v>
      </c>
      <c r="EK11" s="332">
        <v>43</v>
      </c>
      <c r="EL11" s="329">
        <v>371980</v>
      </c>
      <c r="EM11" s="333">
        <v>5.56</v>
      </c>
      <c r="EN11" s="328">
        <v>332</v>
      </c>
      <c r="EO11" s="328">
        <v>7</v>
      </c>
      <c r="EP11" s="335">
        <v>1128</v>
      </c>
      <c r="EQ11" s="328">
        <v>52</v>
      </c>
      <c r="ER11" s="328">
        <v>1557</v>
      </c>
      <c r="ES11" s="330">
        <v>100</v>
      </c>
      <c r="ET11" s="328">
        <v>114318</v>
      </c>
      <c r="EU11" s="328">
        <v>7795</v>
      </c>
      <c r="EV11" s="328">
        <v>141</v>
      </c>
      <c r="EW11" s="328">
        <v>99947</v>
      </c>
      <c r="EX11" s="328">
        <v>82714</v>
      </c>
      <c r="EY11" s="328">
        <v>11160</v>
      </c>
      <c r="EZ11" s="328">
        <v>6073</v>
      </c>
      <c r="FA11" s="328">
        <v>6576</v>
      </c>
      <c r="FB11" s="330">
        <v>17.5</v>
      </c>
      <c r="FC11" s="328">
        <v>468</v>
      </c>
      <c r="FD11" s="330">
        <v>10.220000000000001</v>
      </c>
      <c r="FE11" s="328">
        <v>5813</v>
      </c>
      <c r="FF11" s="328">
        <v>30</v>
      </c>
      <c r="FG11" s="328">
        <v>108</v>
      </c>
      <c r="FH11" s="328">
        <v>374</v>
      </c>
      <c r="FI11" s="336">
        <v>22</v>
      </c>
      <c r="FJ11" s="336">
        <v>457</v>
      </c>
      <c r="FK11" s="333">
        <v>54.076349551786173</v>
      </c>
      <c r="FL11" s="330">
        <v>98</v>
      </c>
      <c r="FM11" s="330">
        <v>93.2</v>
      </c>
      <c r="FN11" s="330">
        <v>88.4</v>
      </c>
      <c r="FO11" s="334">
        <v>60.9</v>
      </c>
      <c r="FP11" s="328">
        <v>47</v>
      </c>
      <c r="FQ11" s="328">
        <v>11</v>
      </c>
      <c r="FR11" s="328">
        <v>42</v>
      </c>
      <c r="FS11" s="328">
        <v>766</v>
      </c>
      <c r="FT11" s="328">
        <v>15</v>
      </c>
      <c r="FU11" s="328">
        <v>1714</v>
      </c>
      <c r="FV11" s="328">
        <v>3212</v>
      </c>
      <c r="FW11" s="328">
        <v>8</v>
      </c>
      <c r="FX11" s="328">
        <v>5087597</v>
      </c>
      <c r="FY11" s="328">
        <v>5338</v>
      </c>
      <c r="FZ11" s="328">
        <v>20169979</v>
      </c>
      <c r="GA11" s="328">
        <v>14685817</v>
      </c>
      <c r="GB11" s="328">
        <v>15427</v>
      </c>
      <c r="GC11" s="328">
        <v>68</v>
      </c>
      <c r="GD11" s="328">
        <v>1666</v>
      </c>
      <c r="GE11" s="328">
        <v>13693</v>
      </c>
      <c r="GF11" s="328">
        <v>154217</v>
      </c>
      <c r="GG11" s="328">
        <v>993</v>
      </c>
      <c r="GH11" s="328">
        <v>19152</v>
      </c>
      <c r="GI11" s="328">
        <v>134072</v>
      </c>
      <c r="GJ11" s="328">
        <v>844</v>
      </c>
      <c r="GK11" s="328">
        <v>8118</v>
      </c>
      <c r="GL11" s="328">
        <v>620386</v>
      </c>
      <c r="GM11" s="328">
        <v>2181</v>
      </c>
      <c r="GN11" s="328">
        <v>20115</v>
      </c>
      <c r="GO11" s="328">
        <v>401664</v>
      </c>
      <c r="GP11" s="328">
        <v>173</v>
      </c>
      <c r="GQ11" s="328">
        <v>5734</v>
      </c>
      <c r="GR11" s="327">
        <v>101077</v>
      </c>
      <c r="GS11" s="328">
        <v>172</v>
      </c>
      <c r="GT11" s="328">
        <v>5338</v>
      </c>
      <c r="GU11" s="328" t="s">
        <v>608</v>
      </c>
      <c r="GV11" s="342">
        <v>89.64</v>
      </c>
      <c r="GW11" s="328">
        <v>3937</v>
      </c>
      <c r="GX11" s="328">
        <v>4081</v>
      </c>
      <c r="GY11" s="328">
        <v>2781</v>
      </c>
      <c r="GZ11" s="340">
        <v>277</v>
      </c>
      <c r="HA11" s="329">
        <v>91</v>
      </c>
      <c r="HB11" s="328">
        <v>2055781</v>
      </c>
      <c r="HC11" s="328">
        <v>12399503</v>
      </c>
      <c r="HD11" s="328">
        <v>1553465</v>
      </c>
      <c r="HE11" s="328">
        <v>1724209</v>
      </c>
      <c r="HF11" s="328">
        <v>455148</v>
      </c>
      <c r="HG11" s="328">
        <v>11300</v>
      </c>
      <c r="HH11" s="328">
        <v>12830</v>
      </c>
      <c r="HI11" s="328">
        <v>269260</v>
      </c>
      <c r="HJ11" s="328">
        <v>195460</v>
      </c>
      <c r="HK11" s="292">
        <v>11656</v>
      </c>
      <c r="HL11" s="292">
        <v>15862746</v>
      </c>
      <c r="HM11" s="292" t="s">
        <v>608</v>
      </c>
      <c r="HN11" s="292">
        <v>375</v>
      </c>
      <c r="HO11" s="292" t="s">
        <v>608</v>
      </c>
      <c r="HP11" s="292">
        <v>43</v>
      </c>
      <c r="HQ11" s="292" t="s">
        <v>608</v>
      </c>
      <c r="HR11" s="292">
        <v>1860</v>
      </c>
      <c r="HS11" s="292">
        <v>156579</v>
      </c>
      <c r="HT11" s="326">
        <v>280</v>
      </c>
      <c r="HU11" s="341">
        <v>0</v>
      </c>
      <c r="HV11" s="333">
        <v>41.94</v>
      </c>
      <c r="HW11" s="292">
        <v>237280</v>
      </c>
      <c r="HX11" s="407">
        <v>1.74</v>
      </c>
      <c r="HY11" s="333">
        <v>0.46</v>
      </c>
      <c r="HZ11" s="333">
        <v>0.46</v>
      </c>
      <c r="IA11" s="328">
        <v>1061.5</v>
      </c>
      <c r="IB11" s="328">
        <v>993.8</v>
      </c>
      <c r="IC11" s="328">
        <v>33718</v>
      </c>
      <c r="ID11" s="330">
        <v>74.400000000000006</v>
      </c>
      <c r="IE11" s="330">
        <v>57.5</v>
      </c>
      <c r="IF11" s="330">
        <v>39.200000000000003</v>
      </c>
      <c r="IG11" s="330">
        <v>68.400000000000006</v>
      </c>
      <c r="IH11" s="330">
        <v>21.7</v>
      </c>
      <c r="II11" s="144" t="s">
        <v>1081</v>
      </c>
      <c r="IJ11" s="144" t="s">
        <v>1081</v>
      </c>
      <c r="IK11" s="328">
        <v>90.48</v>
      </c>
      <c r="IL11" s="408">
        <v>0.72</v>
      </c>
      <c r="IM11" s="387">
        <v>94.6</v>
      </c>
      <c r="IN11" s="409">
        <v>10.4</v>
      </c>
      <c r="IO11" s="387">
        <v>2.8</v>
      </c>
      <c r="IP11" s="324">
        <v>132051241</v>
      </c>
      <c r="IQ11" s="410">
        <v>45.3</v>
      </c>
      <c r="IR11" s="410">
        <v>51.6</v>
      </c>
      <c r="IS11" s="386" t="s">
        <v>608</v>
      </c>
      <c r="IT11" s="386" t="s">
        <v>608</v>
      </c>
      <c r="IU11" s="410">
        <v>73</v>
      </c>
      <c r="IV11" s="144" t="s">
        <v>1081</v>
      </c>
      <c r="IW11" s="324">
        <v>2268</v>
      </c>
      <c r="IX11" s="144" t="s">
        <v>1081</v>
      </c>
      <c r="IY11" s="410">
        <v>32.1</v>
      </c>
      <c r="IZ11" s="386">
        <v>59828</v>
      </c>
      <c r="JA11" s="386">
        <v>1247</v>
      </c>
      <c r="JB11" s="386">
        <v>930</v>
      </c>
      <c r="JC11" s="386">
        <v>5050</v>
      </c>
      <c r="JD11" s="386">
        <v>6025</v>
      </c>
      <c r="JE11" s="386">
        <v>6625</v>
      </c>
      <c r="JF11" s="386">
        <v>7376</v>
      </c>
      <c r="JG11" s="386">
        <v>8437</v>
      </c>
      <c r="JH11" s="386">
        <v>7779</v>
      </c>
      <c r="JI11" s="386">
        <v>7583</v>
      </c>
      <c r="JJ11" s="386">
        <v>6782</v>
      </c>
      <c r="JK11" s="386">
        <v>5257</v>
      </c>
      <c r="JL11" s="386">
        <v>3498</v>
      </c>
      <c r="JM11" s="386">
        <v>1531</v>
      </c>
      <c r="JN11" s="386">
        <v>875</v>
      </c>
      <c r="JO11" s="386">
        <v>417</v>
      </c>
      <c r="JP11" s="386">
        <v>200</v>
      </c>
      <c r="JQ11" s="386">
        <v>7272</v>
      </c>
      <c r="JR11" s="386">
        <v>7414</v>
      </c>
      <c r="JS11" s="386">
        <v>7314</v>
      </c>
      <c r="JT11" s="386">
        <v>8483</v>
      </c>
      <c r="JU11" s="386">
        <v>9639</v>
      </c>
      <c r="JV11" s="386">
        <v>10775</v>
      </c>
      <c r="JW11" s="386">
        <v>9825</v>
      </c>
      <c r="JX11" s="386">
        <v>9811</v>
      </c>
      <c r="JY11" s="386">
        <v>9874</v>
      </c>
      <c r="JZ11" s="386">
        <v>10340</v>
      </c>
      <c r="KA11" s="386">
        <v>11117</v>
      </c>
      <c r="KB11" s="386">
        <v>8773</v>
      </c>
      <c r="KC11" s="386">
        <v>7934</v>
      </c>
      <c r="KD11" s="386">
        <v>7221</v>
      </c>
      <c r="KE11" s="386">
        <v>7917</v>
      </c>
      <c r="KF11" s="399"/>
      <c r="KG11" s="399"/>
    </row>
    <row r="12" spans="1:293" s="305" customFormat="1" ht="12">
      <c r="A12" s="3">
        <v>52019</v>
      </c>
      <c r="B12" s="2" t="s">
        <v>908</v>
      </c>
      <c r="C12" s="318">
        <v>906.09</v>
      </c>
      <c r="D12" s="319">
        <v>315770</v>
      </c>
      <c r="E12" s="325">
        <v>11.83</v>
      </c>
      <c r="F12" s="325">
        <v>60.14</v>
      </c>
      <c r="G12" s="325">
        <v>28.02</v>
      </c>
      <c r="H12" s="326">
        <v>13530</v>
      </c>
      <c r="I12" s="326">
        <v>28535</v>
      </c>
      <c r="J12" s="326">
        <v>45203</v>
      </c>
      <c r="K12" s="327">
        <v>45027</v>
      </c>
      <c r="L12" s="292">
        <v>143275</v>
      </c>
      <c r="M12" s="292">
        <v>1271</v>
      </c>
      <c r="N12" s="292">
        <v>9666</v>
      </c>
      <c r="O12" s="292">
        <v>10276</v>
      </c>
      <c r="P12" s="326">
        <v>313341</v>
      </c>
      <c r="Q12" s="292">
        <v>315814</v>
      </c>
      <c r="R12" s="292">
        <v>329561</v>
      </c>
      <c r="S12" s="327">
        <v>406718</v>
      </c>
      <c r="T12" s="327">
        <v>749196</v>
      </c>
      <c r="U12" s="327">
        <v>255605</v>
      </c>
      <c r="V12" s="328">
        <v>609688</v>
      </c>
      <c r="W12" s="328">
        <v>0</v>
      </c>
      <c r="X12" s="328">
        <v>36</v>
      </c>
      <c r="Y12" s="328">
        <v>44</v>
      </c>
      <c r="Z12" s="329">
        <v>37656</v>
      </c>
      <c r="AA12" s="318">
        <v>3687.43</v>
      </c>
      <c r="AB12" s="338">
        <v>3648.4189999999999</v>
      </c>
      <c r="AC12" s="328">
        <v>1188</v>
      </c>
      <c r="AD12" s="327">
        <v>354313</v>
      </c>
      <c r="AE12" s="327">
        <v>1839</v>
      </c>
      <c r="AF12" s="328">
        <v>17</v>
      </c>
      <c r="AG12" s="328">
        <v>1689</v>
      </c>
      <c r="AH12" s="328">
        <v>41</v>
      </c>
      <c r="AI12" s="328">
        <v>14400</v>
      </c>
      <c r="AJ12" s="327">
        <v>872</v>
      </c>
      <c r="AK12" s="327">
        <v>51</v>
      </c>
      <c r="AL12" s="328">
        <v>23</v>
      </c>
      <c r="AM12" s="328">
        <v>7512</v>
      </c>
      <c r="AN12" s="327">
        <v>564</v>
      </c>
      <c r="AO12" s="327">
        <v>2</v>
      </c>
      <c r="AP12" s="327">
        <v>206</v>
      </c>
      <c r="AQ12" s="327">
        <v>19</v>
      </c>
      <c r="AR12" s="327">
        <v>30</v>
      </c>
      <c r="AS12" s="330">
        <v>100</v>
      </c>
      <c r="AT12" s="330">
        <v>108.92</v>
      </c>
      <c r="AU12" s="330">
        <v>122.44</v>
      </c>
      <c r="AV12" s="328">
        <v>30</v>
      </c>
      <c r="AW12" s="331">
        <v>30</v>
      </c>
      <c r="AX12" s="331">
        <v>17</v>
      </c>
      <c r="AY12" s="328">
        <v>1</v>
      </c>
      <c r="AZ12" s="328">
        <v>1</v>
      </c>
      <c r="BA12" s="331">
        <v>0</v>
      </c>
      <c r="BB12" s="331">
        <v>1</v>
      </c>
      <c r="BC12" s="328">
        <v>7</v>
      </c>
      <c r="BD12" s="328">
        <v>22276</v>
      </c>
      <c r="BE12" s="328">
        <v>1</v>
      </c>
      <c r="BF12" s="328">
        <v>29458</v>
      </c>
      <c r="BG12" s="328">
        <v>7</v>
      </c>
      <c r="BH12" s="328">
        <v>213941</v>
      </c>
      <c r="BI12" s="328">
        <v>1</v>
      </c>
      <c r="BJ12" s="328">
        <v>385</v>
      </c>
      <c r="BK12" s="332">
        <v>38.200000000000003</v>
      </c>
      <c r="BL12" s="328">
        <v>4</v>
      </c>
      <c r="BM12" s="328">
        <v>6</v>
      </c>
      <c r="BN12" s="328">
        <v>733</v>
      </c>
      <c r="BO12" s="328">
        <v>7620</v>
      </c>
      <c r="BP12" s="144" t="s">
        <v>1081</v>
      </c>
      <c r="BQ12" s="333">
        <v>1.54</v>
      </c>
      <c r="BR12" s="332">
        <v>37.1</v>
      </c>
      <c r="BS12" s="333">
        <v>4.4019132254426374</v>
      </c>
      <c r="BT12" s="330">
        <v>56.223785840342877</v>
      </c>
      <c r="BU12" s="328">
        <v>23</v>
      </c>
      <c r="BV12" s="328">
        <v>5469</v>
      </c>
      <c r="BW12" s="328">
        <v>284</v>
      </c>
      <c r="BX12" s="328">
        <v>1224</v>
      </c>
      <c r="BY12" s="328">
        <v>3504</v>
      </c>
      <c r="BZ12" s="328">
        <v>1111</v>
      </c>
      <c r="CA12" s="328">
        <v>332</v>
      </c>
      <c r="CB12" s="328">
        <v>422</v>
      </c>
      <c r="CC12" s="333">
        <v>1.32</v>
      </c>
      <c r="CD12" s="328" t="s">
        <v>608</v>
      </c>
      <c r="CE12" s="328">
        <v>4</v>
      </c>
      <c r="CF12" s="328">
        <v>67</v>
      </c>
      <c r="CG12" s="328">
        <v>1</v>
      </c>
      <c r="CH12" s="328">
        <v>3</v>
      </c>
      <c r="CI12" s="328">
        <v>205</v>
      </c>
      <c r="CJ12" s="328">
        <v>23</v>
      </c>
      <c r="CK12" s="328">
        <v>1347</v>
      </c>
      <c r="CL12" s="328">
        <v>13</v>
      </c>
      <c r="CM12" s="328">
        <v>1308</v>
      </c>
      <c r="CN12" s="328">
        <v>28</v>
      </c>
      <c r="CO12" s="328">
        <v>339</v>
      </c>
      <c r="CP12" s="328">
        <v>5</v>
      </c>
      <c r="CQ12" s="328">
        <v>54</v>
      </c>
      <c r="CR12" s="328">
        <v>25</v>
      </c>
      <c r="CS12" s="328">
        <v>669</v>
      </c>
      <c r="CT12" s="328">
        <v>12736</v>
      </c>
      <c r="CU12" s="328">
        <v>1043</v>
      </c>
      <c r="CV12" s="328">
        <v>2533</v>
      </c>
      <c r="CW12" s="328">
        <v>1265198.138</v>
      </c>
      <c r="CX12" s="328">
        <v>198433.785</v>
      </c>
      <c r="CY12" s="328">
        <v>640787.28599999996</v>
      </c>
      <c r="CZ12" s="328">
        <v>90044</v>
      </c>
      <c r="DA12" s="328">
        <v>18</v>
      </c>
      <c r="DB12" s="328">
        <v>18886</v>
      </c>
      <c r="DC12" s="328">
        <v>2089</v>
      </c>
      <c r="DD12" s="328">
        <v>1722</v>
      </c>
      <c r="DE12" s="328">
        <v>244</v>
      </c>
      <c r="DF12" s="328">
        <v>875</v>
      </c>
      <c r="DG12" s="328">
        <v>7328</v>
      </c>
      <c r="DH12" s="328">
        <v>13946</v>
      </c>
      <c r="DI12" s="328">
        <v>2217</v>
      </c>
      <c r="DJ12" s="328">
        <v>1985</v>
      </c>
      <c r="DK12" s="328">
        <v>217</v>
      </c>
      <c r="DL12" s="328">
        <v>492</v>
      </c>
      <c r="DM12" s="328">
        <v>9</v>
      </c>
      <c r="DN12" s="328">
        <v>1590</v>
      </c>
      <c r="DO12" s="328">
        <v>24</v>
      </c>
      <c r="DP12" s="328">
        <v>16593</v>
      </c>
      <c r="DQ12" s="328">
        <v>73</v>
      </c>
      <c r="DR12" s="328">
        <v>8228</v>
      </c>
      <c r="DS12" s="328">
        <v>7841</v>
      </c>
      <c r="DT12" s="328">
        <v>0</v>
      </c>
      <c r="DU12" s="328">
        <v>1109</v>
      </c>
      <c r="DV12" s="328">
        <v>77</v>
      </c>
      <c r="DW12" s="328">
        <v>70</v>
      </c>
      <c r="DX12" s="334">
        <v>76.900000000000006</v>
      </c>
      <c r="DY12" s="328">
        <v>30</v>
      </c>
      <c r="DZ12" s="328">
        <v>52</v>
      </c>
      <c r="EA12" s="328">
        <v>2466</v>
      </c>
      <c r="EB12" s="329">
        <v>386</v>
      </c>
      <c r="EC12" s="329">
        <v>77</v>
      </c>
      <c r="ED12" s="329">
        <v>2041</v>
      </c>
      <c r="EE12" s="329">
        <v>2142</v>
      </c>
      <c r="EF12" s="332">
        <v>97.4</v>
      </c>
      <c r="EG12" s="332">
        <v>96.6</v>
      </c>
      <c r="EH12" s="329">
        <v>41</v>
      </c>
      <c r="EI12" s="343">
        <v>17.2</v>
      </c>
      <c r="EJ12" s="329">
        <v>67283</v>
      </c>
      <c r="EK12" s="332">
        <v>35.200000000000003</v>
      </c>
      <c r="EL12" s="329">
        <v>407374.54819196527</v>
      </c>
      <c r="EM12" s="333">
        <v>3.5233026332152342</v>
      </c>
      <c r="EN12" s="328">
        <v>340</v>
      </c>
      <c r="EO12" s="328">
        <v>19</v>
      </c>
      <c r="EP12" s="344">
        <v>1555</v>
      </c>
      <c r="EQ12" s="328">
        <v>67</v>
      </c>
      <c r="ER12" s="328">
        <v>2138</v>
      </c>
      <c r="ES12" s="330">
        <v>96.6</v>
      </c>
      <c r="ET12" s="328">
        <v>123311</v>
      </c>
      <c r="EU12" s="328">
        <v>6690</v>
      </c>
      <c r="EV12" s="328">
        <v>47</v>
      </c>
      <c r="EW12" s="328">
        <v>112872</v>
      </c>
      <c r="EX12" s="328" t="s">
        <v>608</v>
      </c>
      <c r="EY12" s="328">
        <v>13569</v>
      </c>
      <c r="EZ12" s="328">
        <v>99303</v>
      </c>
      <c r="FA12" s="328">
        <v>3749</v>
      </c>
      <c r="FB12" s="330">
        <v>24.3</v>
      </c>
      <c r="FC12" s="328">
        <v>208</v>
      </c>
      <c r="FD12" s="330">
        <v>19.369</v>
      </c>
      <c r="FE12" s="328">
        <v>4841</v>
      </c>
      <c r="FF12" s="328">
        <v>0</v>
      </c>
      <c r="FG12" s="328">
        <v>117</v>
      </c>
      <c r="FH12" s="328">
        <v>279</v>
      </c>
      <c r="FI12" s="336">
        <v>26</v>
      </c>
      <c r="FJ12" s="336">
        <v>689</v>
      </c>
      <c r="FK12" s="333">
        <v>65.957494591377639</v>
      </c>
      <c r="FL12" s="330">
        <v>99.4</v>
      </c>
      <c r="FM12" s="330">
        <v>92</v>
      </c>
      <c r="FN12" s="330">
        <v>92.7</v>
      </c>
      <c r="FO12" s="334">
        <v>45.9</v>
      </c>
      <c r="FP12" s="328">
        <v>74</v>
      </c>
      <c r="FQ12" s="328">
        <v>14</v>
      </c>
      <c r="FR12" s="328">
        <v>73</v>
      </c>
      <c r="FS12" s="328">
        <v>924</v>
      </c>
      <c r="FT12" s="328">
        <v>4</v>
      </c>
      <c r="FU12" s="328">
        <v>1301</v>
      </c>
      <c r="FV12" s="328">
        <v>2011</v>
      </c>
      <c r="FW12" s="328">
        <v>5</v>
      </c>
      <c r="FX12" s="328">
        <v>5802297</v>
      </c>
      <c r="FY12" s="328">
        <v>4826</v>
      </c>
      <c r="FZ12" s="328" t="s">
        <v>608</v>
      </c>
      <c r="GA12" s="328" t="s">
        <v>608</v>
      </c>
      <c r="GB12" s="328">
        <v>15402</v>
      </c>
      <c r="GC12" s="328">
        <v>63</v>
      </c>
      <c r="GD12" s="328">
        <v>2072</v>
      </c>
      <c r="GE12" s="328">
        <v>13267</v>
      </c>
      <c r="GF12" s="328">
        <v>148966</v>
      </c>
      <c r="GG12" s="328">
        <v>528</v>
      </c>
      <c r="GH12" s="328">
        <v>22741</v>
      </c>
      <c r="GI12" s="328">
        <v>125697</v>
      </c>
      <c r="GJ12" s="328">
        <v>952</v>
      </c>
      <c r="GK12" s="328">
        <v>8210</v>
      </c>
      <c r="GL12" s="328">
        <v>664103</v>
      </c>
      <c r="GM12" s="328">
        <v>2184</v>
      </c>
      <c r="GN12" s="328">
        <v>17029</v>
      </c>
      <c r="GO12" s="328">
        <v>342438</v>
      </c>
      <c r="GP12" s="328">
        <v>293</v>
      </c>
      <c r="GQ12" s="328">
        <v>10888</v>
      </c>
      <c r="GR12" s="327">
        <v>29199</v>
      </c>
      <c r="GS12" s="328">
        <v>288</v>
      </c>
      <c r="GT12" s="328" t="s">
        <v>608</v>
      </c>
      <c r="GU12" s="328" t="s">
        <v>608</v>
      </c>
      <c r="GV12" s="339">
        <v>103.21</v>
      </c>
      <c r="GW12" s="328">
        <v>3274</v>
      </c>
      <c r="GX12" s="328">
        <v>3346</v>
      </c>
      <c r="GY12" s="328">
        <v>2676</v>
      </c>
      <c r="GZ12" s="340">
        <v>602</v>
      </c>
      <c r="HA12" s="329">
        <v>13</v>
      </c>
      <c r="HB12" s="328">
        <v>1929793</v>
      </c>
      <c r="HC12" s="328">
        <v>15028399</v>
      </c>
      <c r="HD12" s="328">
        <v>1642760</v>
      </c>
      <c r="HE12" s="328">
        <v>1732595</v>
      </c>
      <c r="HF12" s="328">
        <v>339972</v>
      </c>
      <c r="HG12" s="328">
        <v>9180</v>
      </c>
      <c r="HH12" s="328">
        <v>11710</v>
      </c>
      <c r="HI12" s="328">
        <v>277035</v>
      </c>
      <c r="HJ12" s="328">
        <v>221456</v>
      </c>
      <c r="HK12" s="292">
        <v>16700</v>
      </c>
      <c r="HL12" s="292">
        <v>7371938</v>
      </c>
      <c r="HM12" s="292">
        <v>0</v>
      </c>
      <c r="HN12" s="292">
        <v>209</v>
      </c>
      <c r="HO12" s="292">
        <v>0</v>
      </c>
      <c r="HP12" s="292">
        <v>38</v>
      </c>
      <c r="HQ12" s="292">
        <v>0</v>
      </c>
      <c r="HR12" s="292">
        <v>61826</v>
      </c>
      <c r="HS12" s="292">
        <v>180846</v>
      </c>
      <c r="HT12" s="326">
        <v>52800</v>
      </c>
      <c r="HU12" s="341">
        <v>0</v>
      </c>
      <c r="HV12" s="333">
        <v>54.76</v>
      </c>
      <c r="HW12" s="292">
        <v>250569</v>
      </c>
      <c r="HX12" s="407">
        <v>-15.94</v>
      </c>
      <c r="HY12" s="333">
        <v>6</v>
      </c>
      <c r="HZ12" s="333">
        <v>4.29</v>
      </c>
      <c r="IA12" s="328">
        <v>1502.96</v>
      </c>
      <c r="IB12" s="328">
        <v>1481.93</v>
      </c>
      <c r="IC12" s="328">
        <v>45976</v>
      </c>
      <c r="ID12" s="330">
        <v>67.8</v>
      </c>
      <c r="IE12" s="330">
        <v>51.3</v>
      </c>
      <c r="IF12" s="330">
        <v>36.299999999999997</v>
      </c>
      <c r="IG12" s="330">
        <v>54.8</v>
      </c>
      <c r="IH12" s="330">
        <v>16.100000000000001</v>
      </c>
      <c r="II12" s="144" t="s">
        <v>1081</v>
      </c>
      <c r="IJ12" s="144" t="s">
        <v>1081</v>
      </c>
      <c r="IK12" s="328">
        <v>79.599999999999994</v>
      </c>
      <c r="IL12" s="408">
        <v>0.65</v>
      </c>
      <c r="IM12" s="330">
        <v>89.1</v>
      </c>
      <c r="IN12" s="411">
        <v>11.5</v>
      </c>
      <c r="IO12" s="330">
        <v>2.2999999999999998</v>
      </c>
      <c r="IP12" s="328">
        <v>142086003</v>
      </c>
      <c r="IQ12" s="330">
        <v>46.6</v>
      </c>
      <c r="IR12" s="330">
        <v>49</v>
      </c>
      <c r="IS12" s="386" t="s">
        <v>608</v>
      </c>
      <c r="IT12" s="386" t="s">
        <v>608</v>
      </c>
      <c r="IU12" s="330">
        <v>88.9</v>
      </c>
      <c r="IV12" s="144" t="s">
        <v>1081</v>
      </c>
      <c r="IW12" s="328">
        <v>2529</v>
      </c>
      <c r="IX12" s="144" t="s">
        <v>1081</v>
      </c>
      <c r="IY12" s="330">
        <v>25.1</v>
      </c>
      <c r="IZ12" s="328">
        <v>53242</v>
      </c>
      <c r="JA12" s="328">
        <v>1280</v>
      </c>
      <c r="JB12" s="328">
        <v>790</v>
      </c>
      <c r="JC12" s="328">
        <v>4169</v>
      </c>
      <c r="JD12" s="328">
        <v>5369</v>
      </c>
      <c r="JE12" s="328">
        <v>5969</v>
      </c>
      <c r="JF12" s="328">
        <v>7165</v>
      </c>
      <c r="JG12" s="328">
        <v>8269</v>
      </c>
      <c r="JH12" s="328">
        <v>7470</v>
      </c>
      <c r="JI12" s="328">
        <v>7683</v>
      </c>
      <c r="JJ12" s="328">
        <v>7291</v>
      </c>
      <c r="JK12" s="328">
        <v>5837</v>
      </c>
      <c r="JL12" s="328">
        <v>3576</v>
      </c>
      <c r="JM12" s="328">
        <v>1390</v>
      </c>
      <c r="JN12" s="328">
        <v>659</v>
      </c>
      <c r="JO12" s="328">
        <v>286</v>
      </c>
      <c r="JP12" s="328">
        <v>140</v>
      </c>
      <c r="JQ12" s="328">
        <v>6723</v>
      </c>
      <c r="JR12" s="328">
        <v>6214</v>
      </c>
      <c r="JS12" s="328">
        <v>6406</v>
      </c>
      <c r="JT12" s="328">
        <v>7592</v>
      </c>
      <c r="JU12" s="328">
        <v>9368</v>
      </c>
      <c r="JV12" s="328">
        <v>10636</v>
      </c>
      <c r="JW12" s="328">
        <v>9647</v>
      </c>
      <c r="JX12" s="328">
        <v>10311</v>
      </c>
      <c r="JY12" s="328">
        <v>10920</v>
      </c>
      <c r="JZ12" s="328">
        <v>12204</v>
      </c>
      <c r="KA12" s="328">
        <v>13230</v>
      </c>
      <c r="KB12" s="328">
        <v>9924</v>
      </c>
      <c r="KC12" s="328">
        <v>9460</v>
      </c>
      <c r="KD12" s="328">
        <v>8563</v>
      </c>
      <c r="KE12" s="328">
        <v>9685</v>
      </c>
      <c r="KF12" s="399"/>
      <c r="KG12" s="399"/>
    </row>
    <row r="13" spans="1:293" s="305" customFormat="1" ht="12">
      <c r="A13" s="3">
        <v>62014</v>
      </c>
      <c r="B13" s="639" t="s">
        <v>1008</v>
      </c>
      <c r="C13" s="147" t="s">
        <v>1080</v>
      </c>
      <c r="D13" s="147" t="s">
        <v>1080</v>
      </c>
      <c r="E13" s="147" t="s">
        <v>1080</v>
      </c>
      <c r="F13" s="147" t="s">
        <v>1080</v>
      </c>
      <c r="G13" s="147" t="s">
        <v>1080</v>
      </c>
      <c r="H13" s="147" t="s">
        <v>1080</v>
      </c>
      <c r="I13" s="147" t="s">
        <v>1080</v>
      </c>
      <c r="J13" s="147" t="s">
        <v>1080</v>
      </c>
      <c r="K13" s="147" t="s">
        <v>1080</v>
      </c>
      <c r="L13" s="147" t="s">
        <v>1080</v>
      </c>
      <c r="M13" s="147" t="s">
        <v>1080</v>
      </c>
      <c r="N13" s="147" t="s">
        <v>1080</v>
      </c>
      <c r="O13" s="147" t="s">
        <v>1080</v>
      </c>
      <c r="P13" s="147" t="s">
        <v>1080</v>
      </c>
      <c r="Q13" s="147" t="s">
        <v>1080</v>
      </c>
      <c r="R13" s="147" t="s">
        <v>1080</v>
      </c>
      <c r="S13" s="147" t="s">
        <v>1080</v>
      </c>
      <c r="T13" s="147" t="s">
        <v>1080</v>
      </c>
      <c r="U13" s="147" t="s">
        <v>1080</v>
      </c>
      <c r="V13" s="147" t="s">
        <v>1080</v>
      </c>
      <c r="W13" s="147" t="s">
        <v>1080</v>
      </c>
      <c r="X13" s="147" t="s">
        <v>1080</v>
      </c>
      <c r="Y13" s="147" t="s">
        <v>1080</v>
      </c>
      <c r="Z13" s="147" t="s">
        <v>1080</v>
      </c>
      <c r="AA13" s="147" t="s">
        <v>1080</v>
      </c>
      <c r="AB13" s="147" t="s">
        <v>1080</v>
      </c>
      <c r="AC13" s="147" t="s">
        <v>1080</v>
      </c>
      <c r="AD13" s="147" t="s">
        <v>1080</v>
      </c>
      <c r="AE13" s="147" t="s">
        <v>1080</v>
      </c>
      <c r="AF13" s="147" t="s">
        <v>1080</v>
      </c>
      <c r="AG13" s="147" t="s">
        <v>1080</v>
      </c>
      <c r="AH13" s="147" t="s">
        <v>1080</v>
      </c>
      <c r="AI13" s="147" t="s">
        <v>1080</v>
      </c>
      <c r="AJ13" s="147" t="s">
        <v>1080</v>
      </c>
      <c r="AK13" s="147" t="s">
        <v>1080</v>
      </c>
      <c r="AL13" s="147" t="s">
        <v>1080</v>
      </c>
      <c r="AM13" s="147" t="s">
        <v>1080</v>
      </c>
      <c r="AN13" s="147" t="s">
        <v>1080</v>
      </c>
      <c r="AO13" s="147" t="s">
        <v>1080</v>
      </c>
      <c r="AP13" s="147" t="s">
        <v>1080</v>
      </c>
      <c r="AQ13" s="147" t="s">
        <v>1080</v>
      </c>
      <c r="AR13" s="147" t="s">
        <v>1080</v>
      </c>
      <c r="AS13" s="147" t="s">
        <v>1080</v>
      </c>
      <c r="AT13" s="147" t="s">
        <v>1080</v>
      </c>
      <c r="AU13" s="147" t="s">
        <v>1080</v>
      </c>
      <c r="AV13" s="147" t="s">
        <v>1080</v>
      </c>
      <c r="AW13" s="147" t="s">
        <v>1080</v>
      </c>
      <c r="AX13" s="147" t="s">
        <v>1080</v>
      </c>
      <c r="AY13" s="147" t="s">
        <v>1080</v>
      </c>
      <c r="AZ13" s="147" t="s">
        <v>1080</v>
      </c>
      <c r="BA13" s="147" t="s">
        <v>1080</v>
      </c>
      <c r="BB13" s="147" t="s">
        <v>1080</v>
      </c>
      <c r="BC13" s="147" t="s">
        <v>1080</v>
      </c>
      <c r="BD13" s="147" t="s">
        <v>1080</v>
      </c>
      <c r="BE13" s="147" t="s">
        <v>1080</v>
      </c>
      <c r="BF13" s="147" t="s">
        <v>1080</v>
      </c>
      <c r="BG13" s="147" t="s">
        <v>1080</v>
      </c>
      <c r="BH13" s="147" t="s">
        <v>1080</v>
      </c>
      <c r="BI13" s="147" t="s">
        <v>1080</v>
      </c>
      <c r="BJ13" s="147" t="s">
        <v>1080</v>
      </c>
      <c r="BK13" s="147" t="s">
        <v>1080</v>
      </c>
      <c r="BL13" s="147" t="s">
        <v>1080</v>
      </c>
      <c r="BM13" s="147" t="s">
        <v>1080</v>
      </c>
      <c r="BN13" s="147" t="s">
        <v>1080</v>
      </c>
      <c r="BO13" s="147" t="s">
        <v>1080</v>
      </c>
      <c r="BP13" s="144" t="s">
        <v>1081</v>
      </c>
      <c r="BQ13" s="147" t="s">
        <v>1080</v>
      </c>
      <c r="BR13" s="147" t="s">
        <v>1080</v>
      </c>
      <c r="BS13" s="147" t="s">
        <v>1080</v>
      </c>
      <c r="BT13" s="147" t="s">
        <v>1080</v>
      </c>
      <c r="BU13" s="147" t="s">
        <v>1080</v>
      </c>
      <c r="BV13" s="147" t="s">
        <v>1080</v>
      </c>
      <c r="BW13" s="147" t="s">
        <v>1080</v>
      </c>
      <c r="BX13" s="147" t="s">
        <v>1080</v>
      </c>
      <c r="BY13" s="147" t="s">
        <v>1080</v>
      </c>
      <c r="BZ13" s="147" t="s">
        <v>1080</v>
      </c>
      <c r="CA13" s="147" t="s">
        <v>1080</v>
      </c>
      <c r="CB13" s="147" t="s">
        <v>1080</v>
      </c>
      <c r="CC13" s="147" t="s">
        <v>1080</v>
      </c>
      <c r="CD13" s="147" t="s">
        <v>1080</v>
      </c>
      <c r="CE13" s="147" t="s">
        <v>1080</v>
      </c>
      <c r="CF13" s="147" t="s">
        <v>1080</v>
      </c>
      <c r="CG13" s="147" t="s">
        <v>1080</v>
      </c>
      <c r="CH13" s="147" t="s">
        <v>1080</v>
      </c>
      <c r="CI13" s="147" t="s">
        <v>1080</v>
      </c>
      <c r="CJ13" s="147" t="s">
        <v>1080</v>
      </c>
      <c r="CK13" s="147" t="s">
        <v>1080</v>
      </c>
      <c r="CL13" s="147" t="s">
        <v>1080</v>
      </c>
      <c r="CM13" s="147" t="s">
        <v>1080</v>
      </c>
      <c r="CN13" s="147" t="s">
        <v>1080</v>
      </c>
      <c r="CO13" s="147" t="s">
        <v>1080</v>
      </c>
      <c r="CP13" s="147" t="s">
        <v>1080</v>
      </c>
      <c r="CQ13" s="147" t="s">
        <v>1080</v>
      </c>
      <c r="CR13" s="147" t="s">
        <v>1080</v>
      </c>
      <c r="CS13" s="147" t="s">
        <v>1080</v>
      </c>
      <c r="CT13" s="147" t="s">
        <v>1080</v>
      </c>
      <c r="CU13" s="147" t="s">
        <v>1080</v>
      </c>
      <c r="CV13" s="147" t="s">
        <v>1080</v>
      </c>
      <c r="CW13" s="147" t="s">
        <v>1080</v>
      </c>
      <c r="CX13" s="147" t="s">
        <v>1080</v>
      </c>
      <c r="CY13" s="147" t="s">
        <v>1080</v>
      </c>
      <c r="CZ13" s="147" t="s">
        <v>1080</v>
      </c>
      <c r="DA13" s="147" t="s">
        <v>1080</v>
      </c>
      <c r="DB13" s="147" t="s">
        <v>1080</v>
      </c>
      <c r="DC13" s="147" t="s">
        <v>1080</v>
      </c>
      <c r="DD13" s="147" t="s">
        <v>1080</v>
      </c>
      <c r="DE13" s="147" t="s">
        <v>1080</v>
      </c>
      <c r="DF13" s="147" t="s">
        <v>1080</v>
      </c>
      <c r="DG13" s="147" t="s">
        <v>1080</v>
      </c>
      <c r="DH13" s="147" t="s">
        <v>1080</v>
      </c>
      <c r="DI13" s="147" t="s">
        <v>1080</v>
      </c>
      <c r="DJ13" s="147" t="s">
        <v>1080</v>
      </c>
      <c r="DK13" s="147" t="s">
        <v>1080</v>
      </c>
      <c r="DL13" s="147" t="s">
        <v>1080</v>
      </c>
      <c r="DM13" s="147" t="s">
        <v>1080</v>
      </c>
      <c r="DN13" s="147" t="s">
        <v>1080</v>
      </c>
      <c r="DO13" s="147" t="s">
        <v>1080</v>
      </c>
      <c r="DP13" s="147" t="s">
        <v>1080</v>
      </c>
      <c r="DQ13" s="147" t="s">
        <v>1080</v>
      </c>
      <c r="DR13" s="147" t="s">
        <v>1080</v>
      </c>
      <c r="DS13" s="147" t="s">
        <v>1080</v>
      </c>
      <c r="DT13" s="147" t="s">
        <v>1080</v>
      </c>
      <c r="DU13" s="147" t="s">
        <v>1080</v>
      </c>
      <c r="DV13" s="147" t="s">
        <v>1080</v>
      </c>
      <c r="DW13" s="147" t="s">
        <v>1080</v>
      </c>
      <c r="DX13" s="147" t="s">
        <v>1080</v>
      </c>
      <c r="DY13" s="147" t="s">
        <v>1080</v>
      </c>
      <c r="DZ13" s="147" t="s">
        <v>1080</v>
      </c>
      <c r="EA13" s="147" t="s">
        <v>1080</v>
      </c>
      <c r="EB13" s="147" t="s">
        <v>1080</v>
      </c>
      <c r="EC13" s="147" t="s">
        <v>1080</v>
      </c>
      <c r="ED13" s="147" t="s">
        <v>1080</v>
      </c>
      <c r="EE13" s="147" t="s">
        <v>1080</v>
      </c>
      <c r="EF13" s="147" t="s">
        <v>1080</v>
      </c>
      <c r="EG13" s="147" t="s">
        <v>1080</v>
      </c>
      <c r="EH13" s="147" t="s">
        <v>1080</v>
      </c>
      <c r="EI13" s="147" t="s">
        <v>1080</v>
      </c>
      <c r="EJ13" s="147" t="s">
        <v>1080</v>
      </c>
      <c r="EK13" s="147" t="s">
        <v>1080</v>
      </c>
      <c r="EL13" s="147" t="s">
        <v>1080</v>
      </c>
      <c r="EM13" s="147" t="s">
        <v>1080</v>
      </c>
      <c r="EN13" s="147" t="s">
        <v>1080</v>
      </c>
      <c r="EO13" s="147" t="s">
        <v>1080</v>
      </c>
      <c r="EP13" s="147" t="s">
        <v>1080</v>
      </c>
      <c r="EQ13" s="147" t="s">
        <v>1080</v>
      </c>
      <c r="ER13" s="147" t="s">
        <v>1080</v>
      </c>
      <c r="ES13" s="147" t="s">
        <v>1080</v>
      </c>
      <c r="ET13" s="147" t="s">
        <v>1080</v>
      </c>
      <c r="EU13" s="147" t="s">
        <v>1080</v>
      </c>
      <c r="EV13" s="147" t="s">
        <v>1080</v>
      </c>
      <c r="EW13" s="147" t="s">
        <v>1080</v>
      </c>
      <c r="EX13" s="147" t="s">
        <v>1080</v>
      </c>
      <c r="EY13" s="147" t="s">
        <v>1080</v>
      </c>
      <c r="EZ13" s="147" t="s">
        <v>1080</v>
      </c>
      <c r="FA13" s="147" t="s">
        <v>1080</v>
      </c>
      <c r="FB13" s="147" t="s">
        <v>1080</v>
      </c>
      <c r="FC13" s="147" t="s">
        <v>1080</v>
      </c>
      <c r="FD13" s="147" t="s">
        <v>1080</v>
      </c>
      <c r="FE13" s="147" t="s">
        <v>1080</v>
      </c>
      <c r="FF13" s="147" t="s">
        <v>1080</v>
      </c>
      <c r="FG13" s="147" t="s">
        <v>1080</v>
      </c>
      <c r="FH13" s="147" t="s">
        <v>1080</v>
      </c>
      <c r="FI13" s="147" t="s">
        <v>1080</v>
      </c>
      <c r="FJ13" s="147" t="s">
        <v>1080</v>
      </c>
      <c r="FK13" s="147" t="s">
        <v>1080</v>
      </c>
      <c r="FL13" s="147" t="s">
        <v>1080</v>
      </c>
      <c r="FM13" s="147" t="s">
        <v>1080</v>
      </c>
      <c r="FN13" s="147" t="s">
        <v>1080</v>
      </c>
      <c r="FO13" s="147" t="s">
        <v>1080</v>
      </c>
      <c r="FP13" s="147" t="s">
        <v>1080</v>
      </c>
      <c r="FQ13" s="147" t="s">
        <v>1080</v>
      </c>
      <c r="FR13" s="147" t="s">
        <v>1080</v>
      </c>
      <c r="FS13" s="147" t="s">
        <v>1080</v>
      </c>
      <c r="FT13" s="147" t="s">
        <v>1080</v>
      </c>
      <c r="FU13" s="147" t="s">
        <v>1080</v>
      </c>
      <c r="FV13" s="147" t="s">
        <v>1080</v>
      </c>
      <c r="FW13" s="147" t="s">
        <v>1080</v>
      </c>
      <c r="FX13" s="147" t="s">
        <v>1080</v>
      </c>
      <c r="FY13" s="147" t="s">
        <v>1080</v>
      </c>
      <c r="FZ13" s="147" t="s">
        <v>1080</v>
      </c>
      <c r="GA13" s="147" t="s">
        <v>1080</v>
      </c>
      <c r="GB13" s="147" t="s">
        <v>1080</v>
      </c>
      <c r="GC13" s="147" t="s">
        <v>1080</v>
      </c>
      <c r="GD13" s="147" t="s">
        <v>1080</v>
      </c>
      <c r="GE13" s="147" t="s">
        <v>1080</v>
      </c>
      <c r="GF13" s="147" t="s">
        <v>1080</v>
      </c>
      <c r="GG13" s="147" t="s">
        <v>1080</v>
      </c>
      <c r="GH13" s="147" t="s">
        <v>1080</v>
      </c>
      <c r="GI13" s="147" t="s">
        <v>1080</v>
      </c>
      <c r="GJ13" s="147" t="s">
        <v>1080</v>
      </c>
      <c r="GK13" s="147" t="s">
        <v>1080</v>
      </c>
      <c r="GL13" s="147" t="s">
        <v>1080</v>
      </c>
      <c r="GM13" s="147" t="s">
        <v>1080</v>
      </c>
      <c r="GN13" s="147" t="s">
        <v>1080</v>
      </c>
      <c r="GO13" s="147" t="s">
        <v>1080</v>
      </c>
      <c r="GP13" s="147" t="s">
        <v>1080</v>
      </c>
      <c r="GQ13" s="147" t="s">
        <v>1080</v>
      </c>
      <c r="GR13" s="147" t="s">
        <v>1080</v>
      </c>
      <c r="GS13" s="147" t="s">
        <v>1080</v>
      </c>
      <c r="GT13" s="147" t="s">
        <v>1080</v>
      </c>
      <c r="GU13" s="147" t="s">
        <v>1080</v>
      </c>
      <c r="GV13" s="147" t="s">
        <v>1080</v>
      </c>
      <c r="GW13" s="147" t="s">
        <v>1080</v>
      </c>
      <c r="GX13" s="147" t="s">
        <v>1080</v>
      </c>
      <c r="GY13" s="147" t="s">
        <v>1080</v>
      </c>
      <c r="GZ13" s="147" t="s">
        <v>1080</v>
      </c>
      <c r="HA13" s="147" t="s">
        <v>1080</v>
      </c>
      <c r="HB13" s="147" t="s">
        <v>1080</v>
      </c>
      <c r="HC13" s="147" t="s">
        <v>1080</v>
      </c>
      <c r="HD13" s="147" t="s">
        <v>1080</v>
      </c>
      <c r="HE13" s="147" t="s">
        <v>1080</v>
      </c>
      <c r="HF13" s="147" t="s">
        <v>1080</v>
      </c>
      <c r="HG13" s="147" t="s">
        <v>1080</v>
      </c>
      <c r="HH13" s="147" t="s">
        <v>1080</v>
      </c>
      <c r="HI13" s="147" t="s">
        <v>1080</v>
      </c>
      <c r="HJ13" s="147" t="s">
        <v>1080</v>
      </c>
      <c r="HK13" s="147" t="s">
        <v>1080</v>
      </c>
      <c r="HL13" s="147" t="s">
        <v>1080</v>
      </c>
      <c r="HM13" s="147" t="s">
        <v>1080</v>
      </c>
      <c r="HN13" s="147" t="s">
        <v>1080</v>
      </c>
      <c r="HO13" s="147" t="s">
        <v>1080</v>
      </c>
      <c r="HP13" s="147" t="s">
        <v>1080</v>
      </c>
      <c r="HQ13" s="147" t="s">
        <v>1080</v>
      </c>
      <c r="HR13" s="147" t="s">
        <v>1080</v>
      </c>
      <c r="HS13" s="147" t="s">
        <v>1080</v>
      </c>
      <c r="HT13" s="147" t="s">
        <v>1080</v>
      </c>
      <c r="HU13" s="147" t="s">
        <v>1080</v>
      </c>
      <c r="HV13" s="147" t="s">
        <v>1080</v>
      </c>
      <c r="HW13" s="147" t="s">
        <v>1080</v>
      </c>
      <c r="HX13" s="147" t="s">
        <v>1080</v>
      </c>
      <c r="HY13" s="147" t="s">
        <v>1080</v>
      </c>
      <c r="HZ13" s="147" t="s">
        <v>1080</v>
      </c>
      <c r="IA13" s="147" t="s">
        <v>1080</v>
      </c>
      <c r="IB13" s="147" t="s">
        <v>1080</v>
      </c>
      <c r="IC13" s="147" t="s">
        <v>1080</v>
      </c>
      <c r="ID13" s="147" t="s">
        <v>1080</v>
      </c>
      <c r="IE13" s="147" t="s">
        <v>1080</v>
      </c>
      <c r="IF13" s="147" t="s">
        <v>1080</v>
      </c>
      <c r="IG13" s="147" t="s">
        <v>1080</v>
      </c>
      <c r="IH13" s="147" t="s">
        <v>1080</v>
      </c>
      <c r="II13" s="144" t="s">
        <v>1081</v>
      </c>
      <c r="IJ13" s="144" t="s">
        <v>1081</v>
      </c>
      <c r="IK13" s="147" t="s">
        <v>1080</v>
      </c>
      <c r="IL13" s="147" t="s">
        <v>1080</v>
      </c>
      <c r="IM13" s="147" t="s">
        <v>1080</v>
      </c>
      <c r="IN13" s="147" t="s">
        <v>1080</v>
      </c>
      <c r="IO13" s="147" t="s">
        <v>1080</v>
      </c>
      <c r="IP13" s="147" t="s">
        <v>1080</v>
      </c>
      <c r="IQ13" s="147" t="s">
        <v>1080</v>
      </c>
      <c r="IR13" s="147" t="s">
        <v>1080</v>
      </c>
      <c r="IS13" s="147" t="s">
        <v>1080</v>
      </c>
      <c r="IT13" s="147" t="s">
        <v>1080</v>
      </c>
      <c r="IU13" s="147" t="s">
        <v>1080</v>
      </c>
      <c r="IV13" s="144" t="s">
        <v>1081</v>
      </c>
      <c r="IW13" s="147" t="s">
        <v>1080</v>
      </c>
      <c r="IX13" s="144" t="s">
        <v>1081</v>
      </c>
      <c r="IY13" s="147" t="s">
        <v>1080</v>
      </c>
      <c r="IZ13" s="147" t="s">
        <v>1080</v>
      </c>
      <c r="JA13" s="147" t="s">
        <v>1080</v>
      </c>
      <c r="JB13" s="147" t="s">
        <v>1080</v>
      </c>
      <c r="JC13" s="147" t="s">
        <v>1080</v>
      </c>
      <c r="JD13" s="147" t="s">
        <v>1080</v>
      </c>
      <c r="JE13" s="147" t="s">
        <v>1080</v>
      </c>
      <c r="JF13" s="147" t="s">
        <v>1080</v>
      </c>
      <c r="JG13" s="147" t="s">
        <v>1080</v>
      </c>
      <c r="JH13" s="147" t="s">
        <v>1080</v>
      </c>
      <c r="JI13" s="147" t="s">
        <v>1080</v>
      </c>
      <c r="JJ13" s="147" t="s">
        <v>1080</v>
      </c>
      <c r="JK13" s="147" t="s">
        <v>1080</v>
      </c>
      <c r="JL13" s="147" t="s">
        <v>1080</v>
      </c>
      <c r="JM13" s="147" t="s">
        <v>1080</v>
      </c>
      <c r="JN13" s="147" t="s">
        <v>1080</v>
      </c>
      <c r="JO13" s="147" t="s">
        <v>1080</v>
      </c>
      <c r="JP13" s="147" t="s">
        <v>1080</v>
      </c>
      <c r="JQ13" s="147" t="s">
        <v>1080</v>
      </c>
      <c r="JR13" s="147" t="s">
        <v>1080</v>
      </c>
      <c r="JS13" s="147" t="s">
        <v>1080</v>
      </c>
      <c r="JT13" s="147" t="s">
        <v>1080</v>
      </c>
      <c r="JU13" s="147" t="s">
        <v>1080</v>
      </c>
      <c r="JV13" s="147" t="s">
        <v>1080</v>
      </c>
      <c r="JW13" s="147" t="s">
        <v>1080</v>
      </c>
      <c r="JX13" s="147" t="s">
        <v>1080</v>
      </c>
      <c r="JY13" s="147" t="s">
        <v>1080</v>
      </c>
      <c r="JZ13" s="147" t="s">
        <v>1080</v>
      </c>
      <c r="KA13" s="147" t="s">
        <v>1080</v>
      </c>
      <c r="KB13" s="147" t="s">
        <v>1080</v>
      </c>
      <c r="KC13" s="147" t="s">
        <v>1080</v>
      </c>
      <c r="KD13" s="147" t="s">
        <v>1080</v>
      </c>
      <c r="KE13" s="147" t="s">
        <v>1080</v>
      </c>
      <c r="KF13" s="399"/>
      <c r="KG13" s="399"/>
    </row>
    <row r="14" spans="1:293" s="305" customFormat="1" ht="12">
      <c r="A14" s="3">
        <v>72010</v>
      </c>
      <c r="B14" s="2" t="s">
        <v>1006</v>
      </c>
      <c r="C14" s="147" t="s">
        <v>616</v>
      </c>
      <c r="D14" s="147" t="s">
        <v>616</v>
      </c>
      <c r="E14" s="147" t="s">
        <v>616</v>
      </c>
      <c r="F14" s="147" t="s">
        <v>616</v>
      </c>
      <c r="G14" s="147" t="s">
        <v>616</v>
      </c>
      <c r="H14" s="147" t="s">
        <v>616</v>
      </c>
      <c r="I14" s="147" t="s">
        <v>616</v>
      </c>
      <c r="J14" s="147" t="s">
        <v>616</v>
      </c>
      <c r="K14" s="147" t="s">
        <v>616</v>
      </c>
      <c r="L14" s="147" t="s">
        <v>616</v>
      </c>
      <c r="M14" s="147" t="s">
        <v>616</v>
      </c>
      <c r="N14" s="147" t="s">
        <v>616</v>
      </c>
      <c r="O14" s="147" t="s">
        <v>616</v>
      </c>
      <c r="P14" s="147" t="s">
        <v>616</v>
      </c>
      <c r="Q14" s="147" t="s">
        <v>616</v>
      </c>
      <c r="R14" s="147" t="s">
        <v>616</v>
      </c>
      <c r="S14" s="147" t="s">
        <v>616</v>
      </c>
      <c r="T14" s="147" t="s">
        <v>616</v>
      </c>
      <c r="U14" s="147" t="s">
        <v>616</v>
      </c>
      <c r="V14" s="147" t="s">
        <v>616</v>
      </c>
      <c r="W14" s="147" t="s">
        <v>616</v>
      </c>
      <c r="X14" s="147" t="s">
        <v>616</v>
      </c>
      <c r="Y14" s="147" t="s">
        <v>616</v>
      </c>
      <c r="Z14" s="147" t="s">
        <v>616</v>
      </c>
      <c r="AA14" s="147" t="s">
        <v>616</v>
      </c>
      <c r="AB14" s="147" t="s">
        <v>616</v>
      </c>
      <c r="AC14" s="147" t="s">
        <v>616</v>
      </c>
      <c r="AD14" s="147" t="s">
        <v>616</v>
      </c>
      <c r="AE14" s="147" t="s">
        <v>616</v>
      </c>
      <c r="AF14" s="147" t="s">
        <v>616</v>
      </c>
      <c r="AG14" s="147" t="s">
        <v>616</v>
      </c>
      <c r="AH14" s="147" t="s">
        <v>616</v>
      </c>
      <c r="AI14" s="147" t="s">
        <v>616</v>
      </c>
      <c r="AJ14" s="147" t="s">
        <v>616</v>
      </c>
      <c r="AK14" s="147" t="s">
        <v>616</v>
      </c>
      <c r="AL14" s="147" t="s">
        <v>616</v>
      </c>
      <c r="AM14" s="147" t="s">
        <v>616</v>
      </c>
      <c r="AN14" s="147" t="s">
        <v>616</v>
      </c>
      <c r="AO14" s="147" t="s">
        <v>616</v>
      </c>
      <c r="AP14" s="147" t="s">
        <v>616</v>
      </c>
      <c r="AQ14" s="147" t="s">
        <v>616</v>
      </c>
      <c r="AR14" s="147" t="s">
        <v>616</v>
      </c>
      <c r="AS14" s="147" t="s">
        <v>616</v>
      </c>
      <c r="AT14" s="147" t="s">
        <v>616</v>
      </c>
      <c r="AU14" s="147" t="s">
        <v>616</v>
      </c>
      <c r="AV14" s="147" t="s">
        <v>616</v>
      </c>
      <c r="AW14" s="147" t="s">
        <v>616</v>
      </c>
      <c r="AX14" s="147" t="s">
        <v>616</v>
      </c>
      <c r="AY14" s="147" t="s">
        <v>616</v>
      </c>
      <c r="AZ14" s="147" t="s">
        <v>616</v>
      </c>
      <c r="BA14" s="147" t="s">
        <v>616</v>
      </c>
      <c r="BB14" s="147" t="s">
        <v>616</v>
      </c>
      <c r="BC14" s="147" t="s">
        <v>616</v>
      </c>
      <c r="BD14" s="147" t="s">
        <v>616</v>
      </c>
      <c r="BE14" s="147" t="s">
        <v>616</v>
      </c>
      <c r="BF14" s="147" t="s">
        <v>616</v>
      </c>
      <c r="BG14" s="147" t="s">
        <v>616</v>
      </c>
      <c r="BH14" s="147" t="s">
        <v>616</v>
      </c>
      <c r="BI14" s="147" t="s">
        <v>616</v>
      </c>
      <c r="BJ14" s="147" t="s">
        <v>616</v>
      </c>
      <c r="BK14" s="147" t="s">
        <v>616</v>
      </c>
      <c r="BL14" s="147" t="s">
        <v>616</v>
      </c>
      <c r="BM14" s="147" t="s">
        <v>616</v>
      </c>
      <c r="BN14" s="147" t="s">
        <v>616</v>
      </c>
      <c r="BO14" s="147" t="s">
        <v>616</v>
      </c>
      <c r="BP14" s="144" t="s">
        <v>1081</v>
      </c>
      <c r="BQ14" s="147" t="s">
        <v>616</v>
      </c>
      <c r="BR14" s="147" t="s">
        <v>616</v>
      </c>
      <c r="BS14" s="147" t="s">
        <v>616</v>
      </c>
      <c r="BT14" s="147" t="s">
        <v>616</v>
      </c>
      <c r="BU14" s="147" t="s">
        <v>616</v>
      </c>
      <c r="BV14" s="147" t="s">
        <v>616</v>
      </c>
      <c r="BW14" s="147" t="s">
        <v>616</v>
      </c>
      <c r="BX14" s="147" t="s">
        <v>616</v>
      </c>
      <c r="BY14" s="147" t="s">
        <v>616</v>
      </c>
      <c r="BZ14" s="147" t="s">
        <v>616</v>
      </c>
      <c r="CA14" s="147" t="s">
        <v>616</v>
      </c>
      <c r="CB14" s="147" t="s">
        <v>616</v>
      </c>
      <c r="CC14" s="147" t="s">
        <v>616</v>
      </c>
      <c r="CD14" s="147" t="s">
        <v>616</v>
      </c>
      <c r="CE14" s="147" t="s">
        <v>616</v>
      </c>
      <c r="CF14" s="147" t="s">
        <v>616</v>
      </c>
      <c r="CG14" s="147" t="s">
        <v>616</v>
      </c>
      <c r="CH14" s="147" t="s">
        <v>616</v>
      </c>
      <c r="CI14" s="147" t="s">
        <v>616</v>
      </c>
      <c r="CJ14" s="147" t="s">
        <v>616</v>
      </c>
      <c r="CK14" s="147" t="s">
        <v>616</v>
      </c>
      <c r="CL14" s="147" t="s">
        <v>616</v>
      </c>
      <c r="CM14" s="147" t="s">
        <v>616</v>
      </c>
      <c r="CN14" s="147" t="s">
        <v>616</v>
      </c>
      <c r="CO14" s="147" t="s">
        <v>616</v>
      </c>
      <c r="CP14" s="147" t="s">
        <v>616</v>
      </c>
      <c r="CQ14" s="147" t="s">
        <v>616</v>
      </c>
      <c r="CR14" s="147" t="s">
        <v>616</v>
      </c>
      <c r="CS14" s="147" t="s">
        <v>616</v>
      </c>
      <c r="CT14" s="147" t="s">
        <v>616</v>
      </c>
      <c r="CU14" s="147" t="s">
        <v>616</v>
      </c>
      <c r="CV14" s="147" t="s">
        <v>616</v>
      </c>
      <c r="CW14" s="147" t="s">
        <v>616</v>
      </c>
      <c r="CX14" s="147" t="s">
        <v>616</v>
      </c>
      <c r="CY14" s="147" t="s">
        <v>616</v>
      </c>
      <c r="CZ14" s="147" t="s">
        <v>616</v>
      </c>
      <c r="DA14" s="147" t="s">
        <v>616</v>
      </c>
      <c r="DB14" s="147" t="s">
        <v>616</v>
      </c>
      <c r="DC14" s="147" t="s">
        <v>616</v>
      </c>
      <c r="DD14" s="147" t="s">
        <v>616</v>
      </c>
      <c r="DE14" s="147" t="s">
        <v>616</v>
      </c>
      <c r="DF14" s="147" t="s">
        <v>616</v>
      </c>
      <c r="DG14" s="147" t="s">
        <v>616</v>
      </c>
      <c r="DH14" s="147" t="s">
        <v>616</v>
      </c>
      <c r="DI14" s="147" t="s">
        <v>616</v>
      </c>
      <c r="DJ14" s="147" t="s">
        <v>616</v>
      </c>
      <c r="DK14" s="147" t="s">
        <v>616</v>
      </c>
      <c r="DL14" s="147" t="s">
        <v>616</v>
      </c>
      <c r="DM14" s="147" t="s">
        <v>616</v>
      </c>
      <c r="DN14" s="147" t="s">
        <v>616</v>
      </c>
      <c r="DO14" s="147" t="s">
        <v>616</v>
      </c>
      <c r="DP14" s="147" t="s">
        <v>616</v>
      </c>
      <c r="DQ14" s="147" t="s">
        <v>616</v>
      </c>
      <c r="DR14" s="147" t="s">
        <v>616</v>
      </c>
      <c r="DS14" s="147" t="s">
        <v>616</v>
      </c>
      <c r="DT14" s="147" t="s">
        <v>616</v>
      </c>
      <c r="DU14" s="147" t="s">
        <v>616</v>
      </c>
      <c r="DV14" s="147" t="s">
        <v>616</v>
      </c>
      <c r="DW14" s="147" t="s">
        <v>616</v>
      </c>
      <c r="DX14" s="147" t="s">
        <v>616</v>
      </c>
      <c r="DY14" s="147" t="s">
        <v>616</v>
      </c>
      <c r="DZ14" s="147" t="s">
        <v>616</v>
      </c>
      <c r="EA14" s="147" t="s">
        <v>616</v>
      </c>
      <c r="EB14" s="147" t="s">
        <v>616</v>
      </c>
      <c r="EC14" s="147" t="s">
        <v>616</v>
      </c>
      <c r="ED14" s="147" t="s">
        <v>616</v>
      </c>
      <c r="EE14" s="147" t="s">
        <v>616</v>
      </c>
      <c r="EF14" s="147" t="s">
        <v>616</v>
      </c>
      <c r="EG14" s="147" t="s">
        <v>616</v>
      </c>
      <c r="EH14" s="147" t="s">
        <v>616</v>
      </c>
      <c r="EI14" s="147" t="s">
        <v>616</v>
      </c>
      <c r="EJ14" s="147" t="s">
        <v>616</v>
      </c>
      <c r="EK14" s="147" t="s">
        <v>616</v>
      </c>
      <c r="EL14" s="147" t="s">
        <v>616</v>
      </c>
      <c r="EM14" s="147" t="s">
        <v>616</v>
      </c>
      <c r="EN14" s="147" t="s">
        <v>616</v>
      </c>
      <c r="EO14" s="147" t="s">
        <v>616</v>
      </c>
      <c r="EP14" s="147" t="s">
        <v>616</v>
      </c>
      <c r="EQ14" s="147" t="s">
        <v>616</v>
      </c>
      <c r="ER14" s="147" t="s">
        <v>616</v>
      </c>
      <c r="ES14" s="147" t="s">
        <v>616</v>
      </c>
      <c r="ET14" s="147" t="s">
        <v>616</v>
      </c>
      <c r="EU14" s="147" t="s">
        <v>616</v>
      </c>
      <c r="EV14" s="147" t="s">
        <v>616</v>
      </c>
      <c r="EW14" s="147" t="s">
        <v>616</v>
      </c>
      <c r="EX14" s="147" t="s">
        <v>616</v>
      </c>
      <c r="EY14" s="147" t="s">
        <v>616</v>
      </c>
      <c r="EZ14" s="147" t="s">
        <v>616</v>
      </c>
      <c r="FA14" s="147" t="s">
        <v>616</v>
      </c>
      <c r="FB14" s="147" t="s">
        <v>616</v>
      </c>
      <c r="FC14" s="147" t="s">
        <v>616</v>
      </c>
      <c r="FD14" s="147" t="s">
        <v>616</v>
      </c>
      <c r="FE14" s="147" t="s">
        <v>616</v>
      </c>
      <c r="FF14" s="147" t="s">
        <v>616</v>
      </c>
      <c r="FG14" s="147" t="s">
        <v>616</v>
      </c>
      <c r="FH14" s="147" t="s">
        <v>616</v>
      </c>
      <c r="FI14" s="147" t="s">
        <v>616</v>
      </c>
      <c r="FJ14" s="147" t="s">
        <v>616</v>
      </c>
      <c r="FK14" s="147" t="s">
        <v>616</v>
      </c>
      <c r="FL14" s="147" t="s">
        <v>616</v>
      </c>
      <c r="FM14" s="147" t="s">
        <v>616</v>
      </c>
      <c r="FN14" s="147" t="s">
        <v>616</v>
      </c>
      <c r="FO14" s="147" t="s">
        <v>616</v>
      </c>
      <c r="FP14" s="147" t="s">
        <v>616</v>
      </c>
      <c r="FQ14" s="147" t="s">
        <v>616</v>
      </c>
      <c r="FR14" s="147" t="s">
        <v>616</v>
      </c>
      <c r="FS14" s="147" t="s">
        <v>616</v>
      </c>
      <c r="FT14" s="147" t="s">
        <v>616</v>
      </c>
      <c r="FU14" s="147" t="s">
        <v>616</v>
      </c>
      <c r="FV14" s="147" t="s">
        <v>616</v>
      </c>
      <c r="FW14" s="147" t="s">
        <v>616</v>
      </c>
      <c r="FX14" s="147" t="s">
        <v>616</v>
      </c>
      <c r="FY14" s="147" t="s">
        <v>616</v>
      </c>
      <c r="FZ14" s="147" t="s">
        <v>616</v>
      </c>
      <c r="GA14" s="147" t="s">
        <v>616</v>
      </c>
      <c r="GB14" s="147" t="s">
        <v>616</v>
      </c>
      <c r="GC14" s="147" t="s">
        <v>616</v>
      </c>
      <c r="GD14" s="147" t="s">
        <v>616</v>
      </c>
      <c r="GE14" s="147" t="s">
        <v>616</v>
      </c>
      <c r="GF14" s="147" t="s">
        <v>616</v>
      </c>
      <c r="GG14" s="147" t="s">
        <v>616</v>
      </c>
      <c r="GH14" s="147" t="s">
        <v>616</v>
      </c>
      <c r="GI14" s="147" t="s">
        <v>616</v>
      </c>
      <c r="GJ14" s="147" t="s">
        <v>616</v>
      </c>
      <c r="GK14" s="147" t="s">
        <v>616</v>
      </c>
      <c r="GL14" s="147" t="s">
        <v>616</v>
      </c>
      <c r="GM14" s="147" t="s">
        <v>616</v>
      </c>
      <c r="GN14" s="147" t="s">
        <v>616</v>
      </c>
      <c r="GO14" s="147" t="s">
        <v>616</v>
      </c>
      <c r="GP14" s="147" t="s">
        <v>616</v>
      </c>
      <c r="GQ14" s="147" t="s">
        <v>616</v>
      </c>
      <c r="GR14" s="147" t="s">
        <v>616</v>
      </c>
      <c r="GS14" s="147" t="s">
        <v>616</v>
      </c>
      <c r="GT14" s="147" t="s">
        <v>616</v>
      </c>
      <c r="GU14" s="147" t="s">
        <v>616</v>
      </c>
      <c r="GV14" s="147" t="s">
        <v>616</v>
      </c>
      <c r="GW14" s="147" t="s">
        <v>616</v>
      </c>
      <c r="GX14" s="147" t="s">
        <v>616</v>
      </c>
      <c r="GY14" s="147" t="s">
        <v>616</v>
      </c>
      <c r="GZ14" s="147" t="s">
        <v>616</v>
      </c>
      <c r="HA14" s="147" t="s">
        <v>616</v>
      </c>
      <c r="HB14" s="147" t="s">
        <v>616</v>
      </c>
      <c r="HC14" s="147" t="s">
        <v>616</v>
      </c>
      <c r="HD14" s="147" t="s">
        <v>616</v>
      </c>
      <c r="HE14" s="147" t="s">
        <v>616</v>
      </c>
      <c r="HF14" s="147" t="s">
        <v>616</v>
      </c>
      <c r="HG14" s="147" t="s">
        <v>616</v>
      </c>
      <c r="HH14" s="147" t="s">
        <v>616</v>
      </c>
      <c r="HI14" s="147" t="s">
        <v>616</v>
      </c>
      <c r="HJ14" s="147" t="s">
        <v>616</v>
      </c>
      <c r="HK14" s="147" t="s">
        <v>616</v>
      </c>
      <c r="HL14" s="147" t="s">
        <v>616</v>
      </c>
      <c r="HM14" s="147" t="s">
        <v>616</v>
      </c>
      <c r="HN14" s="147" t="s">
        <v>616</v>
      </c>
      <c r="HO14" s="147" t="s">
        <v>616</v>
      </c>
      <c r="HP14" s="147" t="s">
        <v>616</v>
      </c>
      <c r="HQ14" s="147" t="s">
        <v>616</v>
      </c>
      <c r="HR14" s="147" t="s">
        <v>616</v>
      </c>
      <c r="HS14" s="147" t="s">
        <v>616</v>
      </c>
      <c r="HT14" s="147" t="s">
        <v>616</v>
      </c>
      <c r="HU14" s="147" t="s">
        <v>616</v>
      </c>
      <c r="HV14" s="147" t="s">
        <v>616</v>
      </c>
      <c r="HW14" s="147" t="s">
        <v>616</v>
      </c>
      <c r="HX14" s="147" t="s">
        <v>616</v>
      </c>
      <c r="HY14" s="147" t="s">
        <v>616</v>
      </c>
      <c r="HZ14" s="147" t="s">
        <v>616</v>
      </c>
      <c r="IA14" s="147" t="s">
        <v>616</v>
      </c>
      <c r="IB14" s="147" t="s">
        <v>616</v>
      </c>
      <c r="IC14" s="147" t="s">
        <v>616</v>
      </c>
      <c r="ID14" s="147" t="s">
        <v>616</v>
      </c>
      <c r="IE14" s="147" t="s">
        <v>616</v>
      </c>
      <c r="IF14" s="147" t="s">
        <v>616</v>
      </c>
      <c r="IG14" s="147" t="s">
        <v>616</v>
      </c>
      <c r="IH14" s="147" t="s">
        <v>616</v>
      </c>
      <c r="II14" s="144" t="s">
        <v>1081</v>
      </c>
      <c r="IJ14" s="144" t="s">
        <v>1081</v>
      </c>
      <c r="IK14" s="147" t="s">
        <v>616</v>
      </c>
      <c r="IL14" s="147" t="s">
        <v>616</v>
      </c>
      <c r="IM14" s="147" t="s">
        <v>616</v>
      </c>
      <c r="IN14" s="147" t="s">
        <v>616</v>
      </c>
      <c r="IO14" s="147" t="s">
        <v>616</v>
      </c>
      <c r="IP14" s="147" t="s">
        <v>616</v>
      </c>
      <c r="IQ14" s="147" t="s">
        <v>616</v>
      </c>
      <c r="IR14" s="147" t="s">
        <v>616</v>
      </c>
      <c r="IS14" s="147" t="s">
        <v>616</v>
      </c>
      <c r="IT14" s="147" t="s">
        <v>616</v>
      </c>
      <c r="IU14" s="147" t="s">
        <v>616</v>
      </c>
      <c r="IV14" s="144" t="s">
        <v>1081</v>
      </c>
      <c r="IW14" s="147" t="s">
        <v>616</v>
      </c>
      <c r="IX14" s="144" t="s">
        <v>1081</v>
      </c>
      <c r="IY14" s="147" t="s">
        <v>616</v>
      </c>
      <c r="IZ14" s="147" t="s">
        <v>616</v>
      </c>
      <c r="JA14" s="147" t="s">
        <v>616</v>
      </c>
      <c r="JB14" s="147" t="s">
        <v>616</v>
      </c>
      <c r="JC14" s="147" t="s">
        <v>616</v>
      </c>
      <c r="JD14" s="147" t="s">
        <v>616</v>
      </c>
      <c r="JE14" s="147" t="s">
        <v>616</v>
      </c>
      <c r="JF14" s="147" t="s">
        <v>616</v>
      </c>
      <c r="JG14" s="147" t="s">
        <v>616</v>
      </c>
      <c r="JH14" s="147" t="s">
        <v>616</v>
      </c>
      <c r="JI14" s="147" t="s">
        <v>616</v>
      </c>
      <c r="JJ14" s="147" t="s">
        <v>616</v>
      </c>
      <c r="JK14" s="147" t="s">
        <v>616</v>
      </c>
      <c r="JL14" s="147" t="s">
        <v>616</v>
      </c>
      <c r="JM14" s="147" t="s">
        <v>616</v>
      </c>
      <c r="JN14" s="147" t="s">
        <v>616</v>
      </c>
      <c r="JO14" s="147" t="s">
        <v>616</v>
      </c>
      <c r="JP14" s="147" t="s">
        <v>616</v>
      </c>
      <c r="JQ14" s="147" t="s">
        <v>616</v>
      </c>
      <c r="JR14" s="147" t="s">
        <v>616</v>
      </c>
      <c r="JS14" s="147" t="s">
        <v>616</v>
      </c>
      <c r="JT14" s="147" t="s">
        <v>616</v>
      </c>
      <c r="JU14" s="147" t="s">
        <v>616</v>
      </c>
      <c r="JV14" s="147" t="s">
        <v>616</v>
      </c>
      <c r="JW14" s="147" t="s">
        <v>616</v>
      </c>
      <c r="JX14" s="147" t="s">
        <v>616</v>
      </c>
      <c r="JY14" s="147" t="s">
        <v>616</v>
      </c>
      <c r="JZ14" s="147" t="s">
        <v>616</v>
      </c>
      <c r="KA14" s="147" t="s">
        <v>616</v>
      </c>
      <c r="KB14" s="147" t="s">
        <v>616</v>
      </c>
      <c r="KC14" s="147" t="s">
        <v>616</v>
      </c>
      <c r="KD14" s="147" t="s">
        <v>616</v>
      </c>
      <c r="KE14" s="147" t="s">
        <v>616</v>
      </c>
      <c r="KF14" s="399"/>
      <c r="KG14" s="399"/>
    </row>
    <row r="15" spans="1:293" s="305" customFormat="1" ht="12">
      <c r="A15" s="3">
        <v>72036</v>
      </c>
      <c r="B15" s="2" t="s">
        <v>909</v>
      </c>
      <c r="C15" s="318">
        <v>757.2</v>
      </c>
      <c r="D15" s="319">
        <v>326987</v>
      </c>
      <c r="E15" s="325">
        <v>13.05</v>
      </c>
      <c r="F15" s="325">
        <v>62.93</v>
      </c>
      <c r="G15" s="325">
        <v>24.02</v>
      </c>
      <c r="H15" s="292">
        <v>16174</v>
      </c>
      <c r="I15" s="292">
        <v>33085</v>
      </c>
      <c r="J15" s="292">
        <v>52679</v>
      </c>
      <c r="K15" s="328">
        <v>37808</v>
      </c>
      <c r="L15" s="292">
        <v>137922</v>
      </c>
      <c r="M15" s="292">
        <v>2004</v>
      </c>
      <c r="N15" s="292">
        <v>18119</v>
      </c>
      <c r="O15" s="292">
        <v>16993</v>
      </c>
      <c r="P15" s="326">
        <v>335493</v>
      </c>
      <c r="Q15" s="292">
        <v>335444</v>
      </c>
      <c r="R15" s="292">
        <v>352462</v>
      </c>
      <c r="S15" s="328">
        <v>1090326</v>
      </c>
      <c r="T15" s="328">
        <v>1206664</v>
      </c>
      <c r="U15" s="328">
        <v>333522</v>
      </c>
      <c r="V15" s="328">
        <v>892234</v>
      </c>
      <c r="W15" s="328">
        <v>38</v>
      </c>
      <c r="X15" s="328">
        <v>49</v>
      </c>
      <c r="Y15" s="328">
        <v>3</v>
      </c>
      <c r="Z15" s="328">
        <v>100056</v>
      </c>
      <c r="AA15" s="318">
        <v>2187</v>
      </c>
      <c r="AB15" s="345">
        <v>1827</v>
      </c>
      <c r="AC15" s="328">
        <v>2404</v>
      </c>
      <c r="AD15" s="328">
        <v>416948</v>
      </c>
      <c r="AE15" s="328" t="s">
        <v>608</v>
      </c>
      <c r="AF15" s="328">
        <v>33</v>
      </c>
      <c r="AG15" s="328">
        <v>5048</v>
      </c>
      <c r="AH15" s="328">
        <v>61</v>
      </c>
      <c r="AI15" s="328">
        <v>16643</v>
      </c>
      <c r="AJ15" s="328">
        <v>794</v>
      </c>
      <c r="AK15" s="328">
        <v>70</v>
      </c>
      <c r="AL15" s="328">
        <v>28</v>
      </c>
      <c r="AM15" s="328">
        <v>9400</v>
      </c>
      <c r="AN15" s="328">
        <v>500</v>
      </c>
      <c r="AO15" s="328">
        <v>3</v>
      </c>
      <c r="AP15" s="328">
        <v>280</v>
      </c>
      <c r="AQ15" s="328">
        <v>17</v>
      </c>
      <c r="AR15" s="328">
        <v>6</v>
      </c>
      <c r="AS15" s="330">
        <v>94.2</v>
      </c>
      <c r="AT15" s="330">
        <v>123.2</v>
      </c>
      <c r="AU15" s="330">
        <v>116.9</v>
      </c>
      <c r="AV15" s="328">
        <v>26</v>
      </c>
      <c r="AW15" s="328">
        <v>18</v>
      </c>
      <c r="AX15" s="328">
        <v>6</v>
      </c>
      <c r="AY15" s="328">
        <v>2</v>
      </c>
      <c r="AZ15" s="328">
        <v>2</v>
      </c>
      <c r="BA15" s="328">
        <v>6</v>
      </c>
      <c r="BB15" s="328">
        <v>0</v>
      </c>
      <c r="BC15" s="328">
        <v>6</v>
      </c>
      <c r="BD15" s="328">
        <v>26945</v>
      </c>
      <c r="BE15" s="328">
        <v>2</v>
      </c>
      <c r="BF15" s="328">
        <v>36000</v>
      </c>
      <c r="BG15" s="328">
        <v>3</v>
      </c>
      <c r="BH15" s="328">
        <v>54027</v>
      </c>
      <c r="BI15" s="328" t="s">
        <v>608</v>
      </c>
      <c r="BJ15" s="328" t="s">
        <v>608</v>
      </c>
      <c r="BK15" s="330" t="s">
        <v>608</v>
      </c>
      <c r="BL15" s="328">
        <v>1</v>
      </c>
      <c r="BM15" s="328">
        <v>3</v>
      </c>
      <c r="BN15" s="328">
        <v>484</v>
      </c>
      <c r="BO15" s="328">
        <v>5868</v>
      </c>
      <c r="BP15" s="144" t="s">
        <v>1081</v>
      </c>
      <c r="BQ15" s="333">
        <v>1.45</v>
      </c>
      <c r="BR15" s="330">
        <v>32.1</v>
      </c>
      <c r="BS15" s="333">
        <v>4.7777113359286334</v>
      </c>
      <c r="BT15" s="330">
        <v>61.668309790257162</v>
      </c>
      <c r="BU15" s="328">
        <v>22</v>
      </c>
      <c r="BV15" s="328">
        <v>5848</v>
      </c>
      <c r="BW15" s="328">
        <v>247</v>
      </c>
      <c r="BX15" s="328">
        <v>799</v>
      </c>
      <c r="BY15" s="328">
        <v>3324</v>
      </c>
      <c r="BZ15" s="328">
        <v>933</v>
      </c>
      <c r="CA15" s="328">
        <v>304</v>
      </c>
      <c r="CB15" s="328">
        <v>537</v>
      </c>
      <c r="CC15" s="346">
        <v>1.52</v>
      </c>
      <c r="CD15" s="328" t="s">
        <v>611</v>
      </c>
      <c r="CE15" s="328">
        <v>3</v>
      </c>
      <c r="CF15" s="328">
        <v>15</v>
      </c>
      <c r="CG15" s="328">
        <v>2</v>
      </c>
      <c r="CH15" s="328">
        <v>1</v>
      </c>
      <c r="CI15" s="328">
        <v>70</v>
      </c>
      <c r="CJ15" s="328">
        <v>19</v>
      </c>
      <c r="CK15" s="328">
        <v>1216</v>
      </c>
      <c r="CL15" s="328">
        <v>10</v>
      </c>
      <c r="CM15" s="328">
        <v>789</v>
      </c>
      <c r="CN15" s="328">
        <v>44</v>
      </c>
      <c r="CO15" s="328">
        <v>594</v>
      </c>
      <c r="CP15" s="328">
        <v>8</v>
      </c>
      <c r="CQ15" s="328">
        <v>88</v>
      </c>
      <c r="CR15" s="328">
        <v>30</v>
      </c>
      <c r="CS15" s="328">
        <v>782</v>
      </c>
      <c r="CT15" s="328">
        <v>8850</v>
      </c>
      <c r="CU15" s="328">
        <v>1267</v>
      </c>
      <c r="CV15" s="328">
        <v>1848</v>
      </c>
      <c r="CW15" s="328">
        <v>829788.33200000005</v>
      </c>
      <c r="CX15" s="328">
        <v>265665.00199999998</v>
      </c>
      <c r="CY15" s="328">
        <v>481899.75300000003</v>
      </c>
      <c r="CZ15" s="328">
        <v>78493</v>
      </c>
      <c r="DA15" s="328">
        <v>18</v>
      </c>
      <c r="DB15" s="328">
        <v>13907</v>
      </c>
      <c r="DC15" s="328">
        <v>1797</v>
      </c>
      <c r="DD15" s="328">
        <v>1033</v>
      </c>
      <c r="DE15" s="328">
        <v>102</v>
      </c>
      <c r="DF15" s="328">
        <v>2115</v>
      </c>
      <c r="DG15" s="328">
        <v>10242</v>
      </c>
      <c r="DH15" s="328">
        <v>12093</v>
      </c>
      <c r="DI15" s="328">
        <v>2501</v>
      </c>
      <c r="DJ15" s="328">
        <v>1793</v>
      </c>
      <c r="DK15" s="328">
        <v>287</v>
      </c>
      <c r="DL15" s="328">
        <v>220</v>
      </c>
      <c r="DM15" s="328">
        <v>1</v>
      </c>
      <c r="DN15" s="328">
        <v>1294</v>
      </c>
      <c r="DO15" s="328">
        <v>19</v>
      </c>
      <c r="DP15" s="328">
        <v>11716</v>
      </c>
      <c r="DQ15" s="328">
        <v>44</v>
      </c>
      <c r="DR15" s="328">
        <v>3412</v>
      </c>
      <c r="DS15" s="328">
        <v>3564</v>
      </c>
      <c r="DT15" s="328">
        <v>52</v>
      </c>
      <c r="DU15" s="328">
        <v>515</v>
      </c>
      <c r="DV15" s="328">
        <v>33</v>
      </c>
      <c r="DW15" s="328">
        <v>37</v>
      </c>
      <c r="DX15" s="330">
        <v>39.799999999999997</v>
      </c>
      <c r="DY15" s="328">
        <v>25</v>
      </c>
      <c r="DZ15" s="328">
        <v>37</v>
      </c>
      <c r="EA15" s="328">
        <v>735</v>
      </c>
      <c r="EB15" s="328">
        <v>146</v>
      </c>
      <c r="EC15" s="328">
        <v>125</v>
      </c>
      <c r="ED15" s="328">
        <v>2345</v>
      </c>
      <c r="EE15" s="328">
        <v>2748</v>
      </c>
      <c r="EF15" s="330">
        <v>97.5</v>
      </c>
      <c r="EG15" s="330">
        <v>96.5</v>
      </c>
      <c r="EH15" s="328">
        <v>72</v>
      </c>
      <c r="EI15" s="330">
        <v>9.4700000000000006</v>
      </c>
      <c r="EJ15" s="328">
        <v>79719</v>
      </c>
      <c r="EK15" s="330">
        <v>35.200000000000003</v>
      </c>
      <c r="EL15" s="328">
        <v>322206</v>
      </c>
      <c r="EM15" s="347">
        <v>3.12</v>
      </c>
      <c r="EN15" s="328">
        <v>467</v>
      </c>
      <c r="EO15" s="328">
        <v>17</v>
      </c>
      <c r="EP15" s="348">
        <v>3425</v>
      </c>
      <c r="EQ15" s="328">
        <v>54</v>
      </c>
      <c r="ER15" s="328">
        <v>1471</v>
      </c>
      <c r="ES15" s="349">
        <v>100</v>
      </c>
      <c r="ET15" s="328">
        <v>148035</v>
      </c>
      <c r="EU15" s="328">
        <v>19182</v>
      </c>
      <c r="EV15" s="328">
        <v>223</v>
      </c>
      <c r="EW15" s="328">
        <v>122750</v>
      </c>
      <c r="EX15" s="328">
        <v>108873</v>
      </c>
      <c r="EY15" s="328">
        <v>8980</v>
      </c>
      <c r="EZ15" s="328">
        <v>4897</v>
      </c>
      <c r="FA15" s="328">
        <v>6103</v>
      </c>
      <c r="FB15" s="330">
        <v>10.9</v>
      </c>
      <c r="FC15" s="328">
        <v>319</v>
      </c>
      <c r="FD15" s="330">
        <v>10.9</v>
      </c>
      <c r="FE15" s="328">
        <v>6250</v>
      </c>
      <c r="FF15" s="328">
        <v>7</v>
      </c>
      <c r="FG15" s="328">
        <v>273</v>
      </c>
      <c r="FH15" s="328">
        <v>335</v>
      </c>
      <c r="FI15" s="350">
        <v>33</v>
      </c>
      <c r="FJ15" s="350">
        <v>837</v>
      </c>
      <c r="FK15" s="333">
        <v>56.251099384344769</v>
      </c>
      <c r="FL15" s="330">
        <v>96.9</v>
      </c>
      <c r="FM15" s="330">
        <v>91.3</v>
      </c>
      <c r="FN15" s="330">
        <v>72.2</v>
      </c>
      <c r="FO15" s="330">
        <v>35.5</v>
      </c>
      <c r="FP15" s="328">
        <v>76</v>
      </c>
      <c r="FQ15" s="328">
        <v>18</v>
      </c>
      <c r="FR15" s="328">
        <v>70</v>
      </c>
      <c r="FS15" s="328">
        <v>1301</v>
      </c>
      <c r="FT15" s="328">
        <v>5</v>
      </c>
      <c r="FU15" s="328">
        <v>3071</v>
      </c>
      <c r="FV15" s="328">
        <v>1807</v>
      </c>
      <c r="FW15" s="328">
        <v>4</v>
      </c>
      <c r="FX15" s="328">
        <v>3490570</v>
      </c>
      <c r="FY15" s="328">
        <v>5567</v>
      </c>
      <c r="FZ15" s="328" t="s">
        <v>608</v>
      </c>
      <c r="GA15" s="328" t="s">
        <v>608</v>
      </c>
      <c r="GB15" s="328">
        <v>16264</v>
      </c>
      <c r="GC15" s="328">
        <v>59</v>
      </c>
      <c r="GD15" s="328">
        <v>2762</v>
      </c>
      <c r="GE15" s="328">
        <v>13443</v>
      </c>
      <c r="GF15" s="328">
        <v>162388</v>
      </c>
      <c r="GG15" s="328">
        <v>667</v>
      </c>
      <c r="GH15" s="328">
        <v>34969</v>
      </c>
      <c r="GI15" s="328">
        <v>126752</v>
      </c>
      <c r="GJ15" s="328">
        <v>1014</v>
      </c>
      <c r="GK15" s="328">
        <v>10031</v>
      </c>
      <c r="GL15" s="328">
        <v>851193</v>
      </c>
      <c r="GM15" s="328">
        <v>2041</v>
      </c>
      <c r="GN15" s="328">
        <v>15869</v>
      </c>
      <c r="GO15" s="328">
        <v>401373</v>
      </c>
      <c r="GP15" s="328">
        <v>425</v>
      </c>
      <c r="GQ15" s="328">
        <v>18261</v>
      </c>
      <c r="GR15" s="327">
        <v>854481</v>
      </c>
      <c r="GS15" s="328">
        <v>414</v>
      </c>
      <c r="GT15" s="328">
        <v>12190</v>
      </c>
      <c r="GU15" s="328">
        <v>632600</v>
      </c>
      <c r="GV15" s="347">
        <v>158.21</v>
      </c>
      <c r="GW15" s="328">
        <v>8143.7</v>
      </c>
      <c r="GX15" s="328">
        <v>6139</v>
      </c>
      <c r="GY15" s="328">
        <v>4372</v>
      </c>
      <c r="GZ15" s="322">
        <v>583</v>
      </c>
      <c r="HA15" s="328">
        <v>265</v>
      </c>
      <c r="HB15" s="328">
        <v>3271727</v>
      </c>
      <c r="HC15" s="328">
        <v>25856141</v>
      </c>
      <c r="HD15" s="328">
        <v>2111465</v>
      </c>
      <c r="HE15" s="328">
        <v>2626516</v>
      </c>
      <c r="HF15" s="328">
        <v>419375</v>
      </c>
      <c r="HG15" s="328">
        <v>6260</v>
      </c>
      <c r="HH15" s="328">
        <v>6260</v>
      </c>
      <c r="HI15" s="328">
        <v>204080</v>
      </c>
      <c r="HJ15" s="328">
        <v>139930</v>
      </c>
      <c r="HK15" s="292">
        <v>7570</v>
      </c>
      <c r="HL15" s="292">
        <v>5376536</v>
      </c>
      <c r="HM15" s="292" t="s">
        <v>608</v>
      </c>
      <c r="HN15" s="292">
        <v>143</v>
      </c>
      <c r="HO15" s="292" t="s">
        <v>608</v>
      </c>
      <c r="HP15" s="292">
        <v>21</v>
      </c>
      <c r="HQ15" s="292" t="s">
        <v>608</v>
      </c>
      <c r="HR15" s="292">
        <v>153570</v>
      </c>
      <c r="HS15" s="292">
        <v>204690</v>
      </c>
      <c r="HT15" s="292">
        <v>267</v>
      </c>
      <c r="HU15" s="328" t="s">
        <v>608</v>
      </c>
      <c r="HV15" s="333">
        <v>47.77</v>
      </c>
      <c r="HW15" s="292">
        <v>240314</v>
      </c>
      <c r="HX15" s="412">
        <v>34.520000000000003</v>
      </c>
      <c r="HY15" s="333">
        <v>4.7</v>
      </c>
      <c r="HZ15" s="333">
        <v>4.4000000000000004</v>
      </c>
      <c r="IA15" s="328">
        <v>1851.1</v>
      </c>
      <c r="IB15" s="328">
        <v>1782.9</v>
      </c>
      <c r="IC15" s="328">
        <v>0</v>
      </c>
      <c r="ID15" s="330">
        <v>69.599999999999994</v>
      </c>
      <c r="IE15" s="330">
        <v>59.1</v>
      </c>
      <c r="IF15" s="330">
        <v>28.8</v>
      </c>
      <c r="IG15" s="330">
        <v>66.8</v>
      </c>
      <c r="IH15" s="330">
        <v>21.7</v>
      </c>
      <c r="II15" s="144" t="s">
        <v>1081</v>
      </c>
      <c r="IJ15" s="144" t="s">
        <v>1081</v>
      </c>
      <c r="IK15" s="328">
        <v>63.2</v>
      </c>
      <c r="IL15" s="408">
        <v>0.77100000000000002</v>
      </c>
      <c r="IM15" s="387">
        <v>88.1</v>
      </c>
      <c r="IN15" s="409">
        <v>4.5999999999999996</v>
      </c>
      <c r="IO15" s="387">
        <v>6.1</v>
      </c>
      <c r="IP15" s="324">
        <v>84961397</v>
      </c>
      <c r="IQ15" s="410">
        <v>42.4</v>
      </c>
      <c r="IR15" s="410">
        <v>28.2</v>
      </c>
      <c r="IS15" s="386" t="s">
        <v>608</v>
      </c>
      <c r="IT15" s="386" t="s">
        <v>608</v>
      </c>
      <c r="IU15" s="410" t="s">
        <v>608</v>
      </c>
      <c r="IV15" s="144" t="s">
        <v>1081</v>
      </c>
      <c r="IW15" s="324">
        <v>2084</v>
      </c>
      <c r="IX15" s="144" t="s">
        <v>1081</v>
      </c>
      <c r="IY15" s="410">
        <v>30.3</v>
      </c>
      <c r="IZ15" s="386">
        <v>62401</v>
      </c>
      <c r="JA15" s="386">
        <v>1019</v>
      </c>
      <c r="JB15" s="386">
        <v>950</v>
      </c>
      <c r="JC15" s="386">
        <v>4858</v>
      </c>
      <c r="JD15" s="386">
        <v>6078</v>
      </c>
      <c r="JE15" s="386">
        <v>6338</v>
      </c>
      <c r="JF15" s="386">
        <v>7488</v>
      </c>
      <c r="JG15" s="386">
        <v>8359</v>
      </c>
      <c r="JH15" s="386">
        <v>7795</v>
      </c>
      <c r="JI15" s="386">
        <v>7890</v>
      </c>
      <c r="JJ15" s="386">
        <v>7591</v>
      </c>
      <c r="JK15" s="386">
        <v>5968</v>
      </c>
      <c r="JL15" s="386">
        <v>3899</v>
      </c>
      <c r="JM15" s="386">
        <v>1748</v>
      </c>
      <c r="JN15" s="386">
        <v>974</v>
      </c>
      <c r="JO15" s="386">
        <v>431</v>
      </c>
      <c r="JP15" s="386">
        <v>207</v>
      </c>
      <c r="JQ15" s="386">
        <v>7230</v>
      </c>
      <c r="JR15" s="386">
        <v>6541</v>
      </c>
      <c r="JS15" s="386">
        <v>7572</v>
      </c>
      <c r="JT15" s="386">
        <v>8522</v>
      </c>
      <c r="JU15" s="386">
        <v>9916</v>
      </c>
      <c r="JV15" s="386">
        <v>10741</v>
      </c>
      <c r="JW15" s="386">
        <v>9961</v>
      </c>
      <c r="JX15" s="386">
        <v>10195</v>
      </c>
      <c r="JY15" s="386">
        <v>10701</v>
      </c>
      <c r="JZ15" s="386">
        <v>11656</v>
      </c>
      <c r="KA15" s="386">
        <v>11447</v>
      </c>
      <c r="KB15" s="386">
        <v>8629</v>
      </c>
      <c r="KC15" s="386">
        <v>7776</v>
      </c>
      <c r="KD15" s="386">
        <v>7183</v>
      </c>
      <c r="KE15" s="386">
        <v>8376</v>
      </c>
      <c r="KF15" s="399"/>
      <c r="KG15" s="399"/>
    </row>
    <row r="16" spans="1:293" s="305" customFormat="1" ht="12">
      <c r="A16" s="3">
        <v>72044</v>
      </c>
      <c r="B16" s="2" t="s">
        <v>910</v>
      </c>
      <c r="C16" s="318">
        <v>1232.02</v>
      </c>
      <c r="D16" s="326">
        <v>330287</v>
      </c>
      <c r="E16" s="351">
        <v>12.3</v>
      </c>
      <c r="F16" s="351">
        <v>59.4</v>
      </c>
      <c r="G16" s="351">
        <v>28.3</v>
      </c>
      <c r="H16" s="326">
        <v>14770</v>
      </c>
      <c r="I16" s="326">
        <v>31349</v>
      </c>
      <c r="J16" s="326">
        <v>50600</v>
      </c>
      <c r="K16" s="327">
        <v>46922</v>
      </c>
      <c r="L16" s="326">
        <v>144064</v>
      </c>
      <c r="M16" s="326">
        <v>1894</v>
      </c>
      <c r="N16" s="326">
        <v>7993</v>
      </c>
      <c r="O16" s="326">
        <v>8016</v>
      </c>
      <c r="P16" s="326">
        <v>348445</v>
      </c>
      <c r="Q16" s="292">
        <v>350237</v>
      </c>
      <c r="R16" s="292">
        <v>344385</v>
      </c>
      <c r="S16" s="328">
        <v>897657</v>
      </c>
      <c r="T16" s="328">
        <v>1544977</v>
      </c>
      <c r="U16" s="328">
        <v>585347</v>
      </c>
      <c r="V16" s="328">
        <v>756596</v>
      </c>
      <c r="W16" s="328">
        <v>13</v>
      </c>
      <c r="X16" s="328">
        <v>50</v>
      </c>
      <c r="Y16" s="328">
        <v>0</v>
      </c>
      <c r="Z16" s="328">
        <v>99081</v>
      </c>
      <c r="AA16" s="318">
        <v>5592.47</v>
      </c>
      <c r="AB16" s="333">
        <v>2753.21</v>
      </c>
      <c r="AC16" s="328">
        <v>5318</v>
      </c>
      <c r="AD16" s="328">
        <v>650572</v>
      </c>
      <c r="AE16" s="328" t="s">
        <v>608</v>
      </c>
      <c r="AF16" s="328">
        <v>55</v>
      </c>
      <c r="AG16" s="328">
        <v>4381</v>
      </c>
      <c r="AH16" s="328">
        <v>67</v>
      </c>
      <c r="AI16" s="328">
        <v>17350</v>
      </c>
      <c r="AJ16" s="328">
        <v>916</v>
      </c>
      <c r="AK16" s="328">
        <v>51</v>
      </c>
      <c r="AL16" s="328">
        <v>39</v>
      </c>
      <c r="AM16" s="328">
        <v>9353</v>
      </c>
      <c r="AN16" s="328">
        <v>613</v>
      </c>
      <c r="AO16" s="328">
        <v>5</v>
      </c>
      <c r="AP16" s="328">
        <v>234</v>
      </c>
      <c r="AQ16" s="328">
        <v>22</v>
      </c>
      <c r="AR16" s="328">
        <v>3</v>
      </c>
      <c r="AS16" s="330">
        <v>92.7</v>
      </c>
      <c r="AT16" s="330">
        <v>130.1</v>
      </c>
      <c r="AU16" s="330">
        <v>111.1</v>
      </c>
      <c r="AV16" s="328">
        <v>8</v>
      </c>
      <c r="AW16" s="328">
        <v>13</v>
      </c>
      <c r="AX16" s="328">
        <v>5</v>
      </c>
      <c r="AY16" s="328">
        <v>7</v>
      </c>
      <c r="AZ16" s="328">
        <v>7</v>
      </c>
      <c r="BA16" s="328">
        <v>9</v>
      </c>
      <c r="BB16" s="328">
        <v>7</v>
      </c>
      <c r="BC16" s="328">
        <v>9</v>
      </c>
      <c r="BD16" s="328">
        <v>22562</v>
      </c>
      <c r="BE16" s="328">
        <v>2</v>
      </c>
      <c r="BF16" s="328">
        <v>40701</v>
      </c>
      <c r="BG16" s="328">
        <v>3</v>
      </c>
      <c r="BH16" s="328">
        <v>124825</v>
      </c>
      <c r="BI16" s="328">
        <v>3</v>
      </c>
      <c r="BJ16" s="328">
        <v>3841.98</v>
      </c>
      <c r="BK16" s="330">
        <v>39.200000000000003</v>
      </c>
      <c r="BL16" s="328">
        <v>1</v>
      </c>
      <c r="BM16" s="328">
        <v>2</v>
      </c>
      <c r="BN16" s="328">
        <v>175</v>
      </c>
      <c r="BO16" s="328">
        <v>1729</v>
      </c>
      <c r="BP16" s="144" t="s">
        <v>1081</v>
      </c>
      <c r="BQ16" s="333">
        <v>1.67</v>
      </c>
      <c r="BR16" s="330">
        <v>40.299999999999997</v>
      </c>
      <c r="BS16" s="333">
        <v>4.5754632664005239</v>
      </c>
      <c r="BT16" s="330">
        <v>58.325948322299261</v>
      </c>
      <c r="BU16" s="328">
        <v>26</v>
      </c>
      <c r="BV16" s="328">
        <v>4826</v>
      </c>
      <c r="BW16" s="328">
        <v>263</v>
      </c>
      <c r="BX16" s="328">
        <v>579</v>
      </c>
      <c r="BY16" s="328">
        <v>4157</v>
      </c>
      <c r="BZ16" s="328">
        <v>1122</v>
      </c>
      <c r="CA16" s="328">
        <v>431</v>
      </c>
      <c r="CB16" s="328">
        <v>743</v>
      </c>
      <c r="CC16" s="346">
        <v>1.51</v>
      </c>
      <c r="CD16" s="328" t="s">
        <v>608</v>
      </c>
      <c r="CE16" s="328">
        <v>2</v>
      </c>
      <c r="CF16" s="328">
        <v>19</v>
      </c>
      <c r="CG16" s="328">
        <v>4</v>
      </c>
      <c r="CH16" s="328">
        <v>2</v>
      </c>
      <c r="CI16" s="328">
        <v>180</v>
      </c>
      <c r="CJ16" s="328">
        <v>26</v>
      </c>
      <c r="CK16" s="328">
        <v>1551</v>
      </c>
      <c r="CL16" s="328">
        <v>12</v>
      </c>
      <c r="CM16" s="328">
        <v>1189</v>
      </c>
      <c r="CN16" s="328">
        <v>40</v>
      </c>
      <c r="CO16" s="328">
        <v>552</v>
      </c>
      <c r="CP16" s="328">
        <v>19</v>
      </c>
      <c r="CQ16" s="328">
        <v>182</v>
      </c>
      <c r="CR16" s="328">
        <v>25</v>
      </c>
      <c r="CS16" s="328">
        <v>663</v>
      </c>
      <c r="CT16" s="328">
        <v>13033</v>
      </c>
      <c r="CU16" s="328">
        <v>1464</v>
      </c>
      <c r="CV16" s="328">
        <v>2523</v>
      </c>
      <c r="CW16" s="328">
        <v>1243032.0430000001</v>
      </c>
      <c r="CX16" s="328">
        <v>317350.15299999999</v>
      </c>
      <c r="CY16" s="328">
        <v>635522.56900000002</v>
      </c>
      <c r="CZ16" s="328">
        <v>93474</v>
      </c>
      <c r="DA16" s="328">
        <v>7</v>
      </c>
      <c r="DB16" s="328">
        <v>19507</v>
      </c>
      <c r="DC16" s="328">
        <v>2370</v>
      </c>
      <c r="DD16" s="328">
        <v>2131</v>
      </c>
      <c r="DE16" s="328">
        <v>146</v>
      </c>
      <c r="DF16" s="328">
        <v>1120</v>
      </c>
      <c r="DG16" s="328">
        <v>5837</v>
      </c>
      <c r="DH16" s="328">
        <v>13095</v>
      </c>
      <c r="DI16" s="328">
        <v>2380</v>
      </c>
      <c r="DJ16" s="328">
        <v>2013</v>
      </c>
      <c r="DK16" s="328">
        <v>321</v>
      </c>
      <c r="DL16" s="328">
        <v>305</v>
      </c>
      <c r="DM16" s="328">
        <v>1</v>
      </c>
      <c r="DN16" s="328">
        <v>1393</v>
      </c>
      <c r="DO16" s="328">
        <v>35</v>
      </c>
      <c r="DP16" s="328">
        <v>18836</v>
      </c>
      <c r="DQ16" s="328">
        <v>58</v>
      </c>
      <c r="DR16" s="328">
        <v>5433</v>
      </c>
      <c r="DS16" s="328">
        <v>5456</v>
      </c>
      <c r="DT16" s="328">
        <v>12</v>
      </c>
      <c r="DU16" s="328">
        <v>928</v>
      </c>
      <c r="DV16" s="328">
        <v>45</v>
      </c>
      <c r="DW16" s="328">
        <v>33</v>
      </c>
      <c r="DX16" s="330">
        <v>68.7</v>
      </c>
      <c r="DY16" s="328">
        <v>44</v>
      </c>
      <c r="DZ16" s="328">
        <v>190</v>
      </c>
      <c r="EA16" s="328">
        <v>470</v>
      </c>
      <c r="EB16" s="328">
        <v>275</v>
      </c>
      <c r="EC16" s="328">
        <v>71</v>
      </c>
      <c r="ED16" s="328">
        <v>2312</v>
      </c>
      <c r="EE16" s="328">
        <v>2376</v>
      </c>
      <c r="EF16" s="330">
        <v>96.1</v>
      </c>
      <c r="EG16" s="330">
        <v>94.2</v>
      </c>
      <c r="EH16" s="328">
        <v>20</v>
      </c>
      <c r="EI16" s="330">
        <v>11.8</v>
      </c>
      <c r="EJ16" s="328">
        <v>80769</v>
      </c>
      <c r="EK16" s="330">
        <v>31.3</v>
      </c>
      <c r="EL16" s="328">
        <v>264279</v>
      </c>
      <c r="EM16" s="352">
        <v>2.88</v>
      </c>
      <c r="EN16" s="328">
        <v>325</v>
      </c>
      <c r="EO16" s="328">
        <v>15</v>
      </c>
      <c r="EP16" s="348">
        <v>3652</v>
      </c>
      <c r="EQ16" s="328">
        <v>109</v>
      </c>
      <c r="ER16" s="328">
        <v>1646</v>
      </c>
      <c r="ES16" s="330">
        <v>100</v>
      </c>
      <c r="ET16" s="328">
        <v>133748.54</v>
      </c>
      <c r="EU16" s="328">
        <v>6265.5700000000006</v>
      </c>
      <c r="EV16" s="328">
        <v>71</v>
      </c>
      <c r="EW16" s="328">
        <v>117080.37999999999</v>
      </c>
      <c r="EX16" s="328">
        <v>104123.93</v>
      </c>
      <c r="EY16" s="328">
        <v>10495.949999999999</v>
      </c>
      <c r="EZ16" s="328">
        <v>2460.5</v>
      </c>
      <c r="FA16" s="328">
        <v>10402.59</v>
      </c>
      <c r="FB16" s="330">
        <v>21.9</v>
      </c>
      <c r="FC16" s="328">
        <v>248</v>
      </c>
      <c r="FD16" s="330">
        <v>14.3</v>
      </c>
      <c r="FE16" s="328">
        <v>12248</v>
      </c>
      <c r="FF16" s="328">
        <v>219</v>
      </c>
      <c r="FG16" s="328">
        <v>724</v>
      </c>
      <c r="FH16" s="328">
        <v>1988</v>
      </c>
      <c r="FI16" s="350">
        <v>16</v>
      </c>
      <c r="FJ16" s="350">
        <v>426</v>
      </c>
      <c r="FK16" s="333">
        <v>62.371521318889748</v>
      </c>
      <c r="FL16" s="330">
        <v>99.74</v>
      </c>
      <c r="FM16" s="330">
        <v>85.19</v>
      </c>
      <c r="FN16" s="330">
        <v>53.3</v>
      </c>
      <c r="FO16" s="330">
        <v>46.2</v>
      </c>
      <c r="FP16" s="328">
        <v>83</v>
      </c>
      <c r="FQ16" s="328">
        <v>13</v>
      </c>
      <c r="FR16" s="328">
        <v>61</v>
      </c>
      <c r="FS16" s="328">
        <v>1781</v>
      </c>
      <c r="FT16" s="328">
        <v>10</v>
      </c>
      <c r="FU16" s="328">
        <v>2405</v>
      </c>
      <c r="FV16" s="328">
        <v>1970</v>
      </c>
      <c r="FW16" s="328">
        <v>3</v>
      </c>
      <c r="FX16" s="328">
        <v>7984678</v>
      </c>
      <c r="FY16" s="328">
        <v>6517</v>
      </c>
      <c r="FZ16" s="328">
        <v>16070271</v>
      </c>
      <c r="GA16" s="328">
        <v>14540940</v>
      </c>
      <c r="GB16" s="328">
        <v>14477</v>
      </c>
      <c r="GC16" s="328">
        <v>76</v>
      </c>
      <c r="GD16" s="328">
        <v>2831</v>
      </c>
      <c r="GE16" s="328">
        <v>11570</v>
      </c>
      <c r="GF16" s="328">
        <v>137415</v>
      </c>
      <c r="GG16" s="328">
        <v>1245</v>
      </c>
      <c r="GH16" s="328">
        <v>41749</v>
      </c>
      <c r="GI16" s="328">
        <v>94421</v>
      </c>
      <c r="GJ16" s="328">
        <v>588</v>
      </c>
      <c r="GK16" s="328">
        <v>4480</v>
      </c>
      <c r="GL16" s="328">
        <v>449393</v>
      </c>
      <c r="GM16" s="328">
        <v>2136</v>
      </c>
      <c r="GN16" s="328">
        <v>14122</v>
      </c>
      <c r="GO16" s="328">
        <v>353193</v>
      </c>
      <c r="GP16" s="328">
        <v>602</v>
      </c>
      <c r="GQ16" s="328">
        <v>23279</v>
      </c>
      <c r="GR16" s="327">
        <v>913699</v>
      </c>
      <c r="GS16" s="328">
        <v>593</v>
      </c>
      <c r="GT16" s="328">
        <v>23279</v>
      </c>
      <c r="GU16" s="328">
        <v>913699</v>
      </c>
      <c r="GV16" s="347">
        <v>116.19</v>
      </c>
      <c r="GW16" s="328">
        <v>2636</v>
      </c>
      <c r="GX16" s="328">
        <v>6248</v>
      </c>
      <c r="GY16" s="328">
        <v>4058</v>
      </c>
      <c r="GZ16" s="322">
        <v>247</v>
      </c>
      <c r="HA16" s="328">
        <v>538</v>
      </c>
      <c r="HB16" s="328">
        <v>3482135</v>
      </c>
      <c r="HC16" s="328">
        <v>26653722</v>
      </c>
      <c r="HD16" s="328">
        <v>2038381</v>
      </c>
      <c r="HE16" s="328">
        <v>2488586</v>
      </c>
      <c r="HF16" s="328">
        <v>453147</v>
      </c>
      <c r="HG16" s="328">
        <v>7120</v>
      </c>
      <c r="HH16" s="328">
        <v>7896</v>
      </c>
      <c r="HI16" s="328">
        <v>339800</v>
      </c>
      <c r="HJ16" s="328">
        <v>246980</v>
      </c>
      <c r="HK16" s="292">
        <v>5895</v>
      </c>
      <c r="HL16" s="292">
        <v>3334000</v>
      </c>
      <c r="HM16" s="292">
        <v>0</v>
      </c>
      <c r="HN16" s="292">
        <v>160</v>
      </c>
      <c r="HO16" s="292">
        <v>0</v>
      </c>
      <c r="HP16" s="292">
        <v>47</v>
      </c>
      <c r="HQ16" s="292">
        <v>0</v>
      </c>
      <c r="HR16" s="292">
        <v>120793</v>
      </c>
      <c r="HS16" s="292">
        <v>216533</v>
      </c>
      <c r="HT16" s="292">
        <v>3250</v>
      </c>
      <c r="HU16" s="328">
        <v>0</v>
      </c>
      <c r="HV16" s="333">
        <v>46.46</v>
      </c>
      <c r="HW16" s="292">
        <v>173057</v>
      </c>
      <c r="HX16" s="407" t="s">
        <v>608</v>
      </c>
      <c r="HY16" s="333">
        <v>1.8</v>
      </c>
      <c r="HZ16" s="333">
        <v>1.8</v>
      </c>
      <c r="IA16" s="328">
        <v>2145.8000000000002</v>
      </c>
      <c r="IB16" s="328">
        <v>2078.9</v>
      </c>
      <c r="IC16" s="328" t="s">
        <v>608</v>
      </c>
      <c r="ID16" s="330">
        <v>70</v>
      </c>
      <c r="IE16" s="330">
        <v>49.9</v>
      </c>
      <c r="IF16" s="330">
        <v>34.1</v>
      </c>
      <c r="IG16" s="330">
        <v>57</v>
      </c>
      <c r="IH16" s="330">
        <v>16.899999999999999</v>
      </c>
      <c r="II16" s="144" t="s">
        <v>1081</v>
      </c>
      <c r="IJ16" s="144" t="s">
        <v>1081</v>
      </c>
      <c r="IK16" s="328">
        <v>80.459999999999994</v>
      </c>
      <c r="IL16" s="408">
        <v>0.72</v>
      </c>
      <c r="IM16" s="387">
        <v>83.9</v>
      </c>
      <c r="IN16" s="409">
        <v>9.6999999999999993</v>
      </c>
      <c r="IO16" s="387">
        <v>7.1</v>
      </c>
      <c r="IP16" s="324">
        <v>127483396</v>
      </c>
      <c r="IQ16" s="410">
        <v>55.8</v>
      </c>
      <c r="IR16" s="410">
        <v>35</v>
      </c>
      <c r="IS16" s="386" t="s">
        <v>608</v>
      </c>
      <c r="IT16" s="386" t="s">
        <v>608</v>
      </c>
      <c r="IU16" s="410">
        <v>36.700000000000003</v>
      </c>
      <c r="IV16" s="144" t="s">
        <v>1081</v>
      </c>
      <c r="IW16" s="324">
        <v>3524</v>
      </c>
      <c r="IX16" s="144" t="s">
        <v>1081</v>
      </c>
      <c r="IY16" s="410">
        <v>28.7</v>
      </c>
      <c r="IZ16" s="386">
        <v>58346</v>
      </c>
      <c r="JA16" s="386">
        <v>1150</v>
      </c>
      <c r="JB16" s="386">
        <v>968</v>
      </c>
      <c r="JC16" s="386">
        <v>4285</v>
      </c>
      <c r="JD16" s="386">
        <v>5255</v>
      </c>
      <c r="JE16" s="386">
        <v>5766</v>
      </c>
      <c r="JF16" s="386">
        <v>6939</v>
      </c>
      <c r="JG16" s="386">
        <v>8222</v>
      </c>
      <c r="JH16" s="386">
        <v>7725</v>
      </c>
      <c r="JI16" s="386">
        <v>8097</v>
      </c>
      <c r="JJ16" s="386">
        <v>7559</v>
      </c>
      <c r="JK16" s="386">
        <v>6440</v>
      </c>
      <c r="JL16" s="386">
        <v>4154</v>
      </c>
      <c r="JM16" s="386">
        <v>1916</v>
      </c>
      <c r="JN16" s="386">
        <v>978</v>
      </c>
      <c r="JO16" s="386">
        <v>490</v>
      </c>
      <c r="JP16" s="386">
        <v>196</v>
      </c>
      <c r="JQ16" s="386">
        <v>7293</v>
      </c>
      <c r="JR16" s="386">
        <v>5818</v>
      </c>
      <c r="JS16" s="386">
        <v>6811</v>
      </c>
      <c r="JT16" s="386">
        <v>8071</v>
      </c>
      <c r="JU16" s="386">
        <v>9395</v>
      </c>
      <c r="JV16" s="386">
        <v>10747</v>
      </c>
      <c r="JW16" s="386">
        <v>10079</v>
      </c>
      <c r="JX16" s="386">
        <v>10750</v>
      </c>
      <c r="JY16" s="386">
        <v>11272</v>
      </c>
      <c r="JZ16" s="386">
        <v>13223</v>
      </c>
      <c r="KA16" s="386">
        <v>13275</v>
      </c>
      <c r="KB16" s="386">
        <v>10995</v>
      </c>
      <c r="KC16" s="386">
        <v>10130</v>
      </c>
      <c r="KD16" s="386">
        <v>9243</v>
      </c>
      <c r="KE16" s="386">
        <v>10811</v>
      </c>
      <c r="KF16" s="399"/>
      <c r="KG16" s="399"/>
    </row>
    <row r="17" spans="1:293" s="353" customFormat="1" ht="12">
      <c r="A17" s="3">
        <v>92011</v>
      </c>
      <c r="B17" s="606" t="s">
        <v>535</v>
      </c>
      <c r="C17" s="683">
        <v>416.85</v>
      </c>
      <c r="D17" s="684">
        <v>521082</v>
      </c>
      <c r="E17" s="685">
        <v>13.929093693506973</v>
      </c>
      <c r="F17" s="686">
        <v>62.793955653812638</v>
      </c>
      <c r="G17" s="686">
        <v>23.27503156892773</v>
      </c>
      <c r="H17" s="684">
        <v>28638</v>
      </c>
      <c r="I17" s="684">
        <v>57994</v>
      </c>
      <c r="J17" s="684">
        <v>87047</v>
      </c>
      <c r="K17" s="684">
        <v>54322</v>
      </c>
      <c r="L17" s="684">
        <v>227563</v>
      </c>
      <c r="M17" s="684">
        <v>8138</v>
      </c>
      <c r="N17" s="684">
        <v>20368</v>
      </c>
      <c r="O17" s="684">
        <v>19591</v>
      </c>
      <c r="P17" s="684">
        <v>518545</v>
      </c>
      <c r="Q17" s="687">
        <v>518594</v>
      </c>
      <c r="R17" s="687">
        <v>537708</v>
      </c>
      <c r="S17" s="684">
        <v>727502</v>
      </c>
      <c r="T17" s="684">
        <v>4222216</v>
      </c>
      <c r="U17" s="684">
        <v>1546411</v>
      </c>
      <c r="V17" s="684">
        <v>1614378</v>
      </c>
      <c r="W17" s="684">
        <v>93</v>
      </c>
      <c r="X17" s="684">
        <v>126</v>
      </c>
      <c r="Y17" s="684">
        <v>50</v>
      </c>
      <c r="Z17" s="684">
        <v>109434</v>
      </c>
      <c r="AA17" s="688">
        <v>1270</v>
      </c>
      <c r="AB17" s="689">
        <v>1084</v>
      </c>
      <c r="AC17" s="684">
        <v>2000</v>
      </c>
      <c r="AD17" s="684">
        <v>278382</v>
      </c>
      <c r="AE17" s="684">
        <v>1604</v>
      </c>
      <c r="AF17" s="684">
        <v>33</v>
      </c>
      <c r="AG17" s="684">
        <v>5742</v>
      </c>
      <c r="AH17" s="684">
        <v>68</v>
      </c>
      <c r="AI17" s="684">
        <v>28100</v>
      </c>
      <c r="AJ17" s="684">
        <v>1545</v>
      </c>
      <c r="AK17" s="684">
        <v>156</v>
      </c>
      <c r="AL17" s="684">
        <v>25</v>
      </c>
      <c r="AM17" s="684">
        <v>13214</v>
      </c>
      <c r="AN17" s="684">
        <v>898</v>
      </c>
      <c r="AO17" s="684">
        <v>18</v>
      </c>
      <c r="AP17" s="684">
        <v>447</v>
      </c>
      <c r="AQ17" s="684">
        <v>30</v>
      </c>
      <c r="AR17" s="690">
        <v>110</v>
      </c>
      <c r="AS17" s="691">
        <v>98.4</v>
      </c>
      <c r="AT17" s="692">
        <v>120.4</v>
      </c>
      <c r="AU17" s="692">
        <v>120.2</v>
      </c>
      <c r="AV17" s="693">
        <v>93</v>
      </c>
      <c r="AW17" s="693">
        <v>93</v>
      </c>
      <c r="AX17" s="693">
        <v>16</v>
      </c>
      <c r="AY17" s="693">
        <v>1</v>
      </c>
      <c r="AZ17" s="693">
        <v>1</v>
      </c>
      <c r="BA17" s="693">
        <v>1</v>
      </c>
      <c r="BB17" s="693">
        <v>1</v>
      </c>
      <c r="BC17" s="693">
        <v>6</v>
      </c>
      <c r="BD17" s="694">
        <v>32976</v>
      </c>
      <c r="BE17" s="694">
        <v>1</v>
      </c>
      <c r="BF17" s="694">
        <v>25659</v>
      </c>
      <c r="BG17" s="694">
        <v>16</v>
      </c>
      <c r="BH17" s="694">
        <v>298672</v>
      </c>
      <c r="BI17" s="694">
        <v>4</v>
      </c>
      <c r="BJ17" s="694">
        <v>5499</v>
      </c>
      <c r="BK17" s="692">
        <v>43.2</v>
      </c>
      <c r="BL17" s="693">
        <v>3</v>
      </c>
      <c r="BM17" s="693">
        <v>5</v>
      </c>
      <c r="BN17" s="693">
        <v>541</v>
      </c>
      <c r="BO17" s="693">
        <v>8490</v>
      </c>
      <c r="BP17" s="144" t="s">
        <v>1081</v>
      </c>
      <c r="BQ17" s="695">
        <v>1.29</v>
      </c>
      <c r="BR17" s="692">
        <v>31.9</v>
      </c>
      <c r="BS17" s="695">
        <v>4.0485621280425672</v>
      </c>
      <c r="BT17" s="692">
        <v>61.966816784721871</v>
      </c>
      <c r="BU17" s="690">
        <v>31</v>
      </c>
      <c r="BV17" s="690">
        <v>6966</v>
      </c>
      <c r="BW17" s="690">
        <v>427</v>
      </c>
      <c r="BX17" s="690">
        <v>986</v>
      </c>
      <c r="BY17" s="693">
        <v>4350</v>
      </c>
      <c r="BZ17" s="690">
        <v>1200</v>
      </c>
      <c r="CA17" s="690">
        <v>461</v>
      </c>
      <c r="CB17" s="690">
        <v>704</v>
      </c>
      <c r="CC17" s="696">
        <v>1.54</v>
      </c>
      <c r="CD17" s="693">
        <v>6098000</v>
      </c>
      <c r="CE17" s="690">
        <v>5</v>
      </c>
      <c r="CF17" s="690">
        <v>74</v>
      </c>
      <c r="CG17" s="694">
        <v>5</v>
      </c>
      <c r="CH17" s="694">
        <v>1</v>
      </c>
      <c r="CI17" s="694">
        <v>110</v>
      </c>
      <c r="CJ17" s="694">
        <v>36</v>
      </c>
      <c r="CK17" s="694">
        <v>1833</v>
      </c>
      <c r="CL17" s="694">
        <v>11</v>
      </c>
      <c r="CM17" s="697">
        <v>1038</v>
      </c>
      <c r="CN17" s="693">
        <v>20</v>
      </c>
      <c r="CO17" s="693">
        <v>351</v>
      </c>
      <c r="CP17" s="693">
        <v>10</v>
      </c>
      <c r="CQ17" s="693">
        <v>122</v>
      </c>
      <c r="CR17" s="693">
        <v>16</v>
      </c>
      <c r="CS17" s="693">
        <v>447</v>
      </c>
      <c r="CT17" s="690">
        <v>11802</v>
      </c>
      <c r="CU17" s="687">
        <v>1023</v>
      </c>
      <c r="CV17" s="687">
        <v>2731</v>
      </c>
      <c r="CW17" s="687">
        <v>1195995.4950000001</v>
      </c>
      <c r="CX17" s="687">
        <v>217346.86300000001</v>
      </c>
      <c r="CY17" s="687">
        <v>722600.05599999998</v>
      </c>
      <c r="CZ17" s="690">
        <v>121479</v>
      </c>
      <c r="DA17" s="687">
        <v>25</v>
      </c>
      <c r="DB17" s="693">
        <v>18937</v>
      </c>
      <c r="DC17" s="693">
        <v>2504</v>
      </c>
      <c r="DD17" s="693">
        <v>1869</v>
      </c>
      <c r="DE17" s="693">
        <v>222</v>
      </c>
      <c r="DF17" s="693">
        <v>1613</v>
      </c>
      <c r="DG17" s="687">
        <v>18739</v>
      </c>
      <c r="DH17" s="693">
        <v>14994</v>
      </c>
      <c r="DI17" s="693">
        <v>3707</v>
      </c>
      <c r="DJ17" s="693">
        <v>3021</v>
      </c>
      <c r="DK17" s="693">
        <v>350</v>
      </c>
      <c r="DL17" s="693">
        <v>399</v>
      </c>
      <c r="DM17" s="693">
        <v>4</v>
      </c>
      <c r="DN17" s="693">
        <v>1920</v>
      </c>
      <c r="DO17" s="693">
        <v>64</v>
      </c>
      <c r="DP17" s="693">
        <v>15413</v>
      </c>
      <c r="DQ17" s="694">
        <v>90</v>
      </c>
      <c r="DR17" s="694">
        <v>11703</v>
      </c>
      <c r="DS17" s="694">
        <v>11573</v>
      </c>
      <c r="DT17" s="694">
        <v>29</v>
      </c>
      <c r="DU17" s="687">
        <v>1516</v>
      </c>
      <c r="DV17" s="693">
        <v>103</v>
      </c>
      <c r="DW17" s="693">
        <v>89</v>
      </c>
      <c r="DX17" s="692">
        <v>54.2</v>
      </c>
      <c r="DY17" s="693">
        <v>46</v>
      </c>
      <c r="DZ17" s="693">
        <v>103</v>
      </c>
      <c r="EA17" s="693">
        <v>1831</v>
      </c>
      <c r="EB17" s="693">
        <v>468</v>
      </c>
      <c r="EC17" s="693">
        <v>169</v>
      </c>
      <c r="ED17" s="693">
        <v>4574</v>
      </c>
      <c r="EE17" s="693">
        <v>4939</v>
      </c>
      <c r="EF17" s="692">
        <v>97.4</v>
      </c>
      <c r="EG17" s="692">
        <v>94.5</v>
      </c>
      <c r="EH17" s="693">
        <v>96</v>
      </c>
      <c r="EI17" s="692">
        <v>16.600000000000001</v>
      </c>
      <c r="EJ17" s="693">
        <v>131313</v>
      </c>
      <c r="EK17" s="692">
        <v>29.5</v>
      </c>
      <c r="EL17" s="693">
        <v>321312</v>
      </c>
      <c r="EM17" s="695">
        <v>4.6399999999999997</v>
      </c>
      <c r="EN17" s="693">
        <v>406</v>
      </c>
      <c r="EO17" s="693">
        <v>52</v>
      </c>
      <c r="EP17" s="698">
        <v>9125</v>
      </c>
      <c r="EQ17" s="693">
        <v>54</v>
      </c>
      <c r="ER17" s="693">
        <v>2544</v>
      </c>
      <c r="ES17" s="692">
        <v>94.4</v>
      </c>
      <c r="ET17" s="690">
        <v>182704</v>
      </c>
      <c r="EU17" s="690">
        <v>14402</v>
      </c>
      <c r="EV17" s="690">
        <v>772</v>
      </c>
      <c r="EW17" s="690">
        <v>158442</v>
      </c>
      <c r="EX17" s="690">
        <v>132245</v>
      </c>
      <c r="EY17" s="690">
        <v>22980</v>
      </c>
      <c r="EZ17" s="690">
        <v>3217</v>
      </c>
      <c r="FA17" s="690">
        <v>9860</v>
      </c>
      <c r="FB17" s="691">
        <v>17.899999999999999</v>
      </c>
      <c r="FC17" s="690">
        <v>1007</v>
      </c>
      <c r="FD17" s="691">
        <v>10.7</v>
      </c>
      <c r="FE17" s="690">
        <v>7345</v>
      </c>
      <c r="FF17" s="693">
        <v>185</v>
      </c>
      <c r="FG17" s="693">
        <v>239</v>
      </c>
      <c r="FH17" s="693">
        <v>380</v>
      </c>
      <c r="FI17" s="690">
        <v>32</v>
      </c>
      <c r="FJ17" s="690">
        <v>1222</v>
      </c>
      <c r="FK17" s="699">
        <v>60.113733215967358</v>
      </c>
      <c r="FL17" s="691">
        <v>98.1</v>
      </c>
      <c r="FM17" s="691">
        <v>87.08</v>
      </c>
      <c r="FN17" s="691">
        <v>84.7</v>
      </c>
      <c r="FO17" s="692">
        <v>35.6</v>
      </c>
      <c r="FP17" s="693">
        <v>138</v>
      </c>
      <c r="FQ17" s="690">
        <v>13</v>
      </c>
      <c r="FR17" s="690">
        <v>85</v>
      </c>
      <c r="FS17" s="693">
        <v>2028</v>
      </c>
      <c r="FT17" s="693">
        <v>14</v>
      </c>
      <c r="FU17" s="693">
        <v>4583</v>
      </c>
      <c r="FV17" s="693">
        <v>4567</v>
      </c>
      <c r="FW17" s="693">
        <v>13</v>
      </c>
      <c r="FX17" s="693">
        <v>14700500</v>
      </c>
      <c r="FY17" s="690">
        <v>6053</v>
      </c>
      <c r="FZ17" s="693">
        <v>30367942</v>
      </c>
      <c r="GA17" s="693">
        <v>11601838</v>
      </c>
      <c r="GB17" s="687">
        <v>22547</v>
      </c>
      <c r="GC17" s="687">
        <v>75</v>
      </c>
      <c r="GD17" s="687">
        <v>3482</v>
      </c>
      <c r="GE17" s="687">
        <v>18990</v>
      </c>
      <c r="GF17" s="687">
        <v>241398</v>
      </c>
      <c r="GG17" s="687">
        <v>887</v>
      </c>
      <c r="GH17" s="687">
        <v>50598</v>
      </c>
      <c r="GI17" s="687">
        <v>189913</v>
      </c>
      <c r="GJ17" s="694">
        <v>1386</v>
      </c>
      <c r="GK17" s="687">
        <v>14205</v>
      </c>
      <c r="GL17" s="690">
        <v>1434238</v>
      </c>
      <c r="GM17" s="690">
        <v>3060</v>
      </c>
      <c r="GN17" s="690">
        <v>25930</v>
      </c>
      <c r="GO17" s="690">
        <v>605982</v>
      </c>
      <c r="GP17" s="690">
        <v>529</v>
      </c>
      <c r="GQ17" s="690">
        <v>30379</v>
      </c>
      <c r="GR17" s="700">
        <v>1981059</v>
      </c>
      <c r="GS17" s="690">
        <v>507</v>
      </c>
      <c r="GT17" s="693">
        <v>16384</v>
      </c>
      <c r="GU17" s="693">
        <v>564985</v>
      </c>
      <c r="GV17" s="699">
        <v>132.47999999999999</v>
      </c>
      <c r="GW17" s="693">
        <v>7315</v>
      </c>
      <c r="GX17" s="693">
        <v>5218</v>
      </c>
      <c r="GY17" s="693">
        <v>3905</v>
      </c>
      <c r="GZ17" s="701">
        <v>742</v>
      </c>
      <c r="HA17" s="690">
        <v>436</v>
      </c>
      <c r="HB17" s="700">
        <v>2884685</v>
      </c>
      <c r="HC17" s="700">
        <v>17967310</v>
      </c>
      <c r="HD17" s="693">
        <v>2325947</v>
      </c>
      <c r="HE17" s="693">
        <v>2760752</v>
      </c>
      <c r="HF17" s="693">
        <v>618747</v>
      </c>
      <c r="HG17" s="693">
        <v>3230</v>
      </c>
      <c r="HH17" s="693">
        <v>3780</v>
      </c>
      <c r="HI17" s="693">
        <v>284500</v>
      </c>
      <c r="HJ17" s="693">
        <v>201117</v>
      </c>
      <c r="HK17" s="687">
        <v>19045</v>
      </c>
      <c r="HL17" s="687">
        <v>13839836</v>
      </c>
      <c r="HM17" s="687">
        <v>20303</v>
      </c>
      <c r="HN17" s="687">
        <v>299</v>
      </c>
      <c r="HO17" s="687">
        <v>3</v>
      </c>
      <c r="HP17" s="687">
        <v>139</v>
      </c>
      <c r="HQ17" s="687">
        <v>0</v>
      </c>
      <c r="HR17" s="687">
        <v>38643</v>
      </c>
      <c r="HS17" s="687">
        <v>333590</v>
      </c>
      <c r="HT17" s="687">
        <v>18820</v>
      </c>
      <c r="HU17" s="693">
        <v>24293</v>
      </c>
      <c r="HV17" s="699">
        <v>71.459999999999994</v>
      </c>
      <c r="HW17" s="687">
        <v>385594</v>
      </c>
      <c r="HX17" s="702">
        <v>-13.26</v>
      </c>
      <c r="HY17" s="695">
        <v>4.8</v>
      </c>
      <c r="HZ17" s="695">
        <v>4.1900000000000004</v>
      </c>
      <c r="IA17" s="693">
        <v>2231</v>
      </c>
      <c r="IB17" s="693">
        <v>2124</v>
      </c>
      <c r="IC17" s="693">
        <v>33649</v>
      </c>
      <c r="ID17" s="691">
        <v>74.400000000000006</v>
      </c>
      <c r="IE17" s="691">
        <v>57.7</v>
      </c>
      <c r="IF17" s="691">
        <v>36.200000000000003</v>
      </c>
      <c r="IG17" s="691">
        <v>58.4</v>
      </c>
      <c r="IH17" s="691">
        <v>20.2</v>
      </c>
      <c r="II17" s="144" t="s">
        <v>1081</v>
      </c>
      <c r="IJ17" s="144" t="s">
        <v>1081</v>
      </c>
      <c r="IK17" s="690">
        <v>67.7</v>
      </c>
      <c r="IL17" s="699">
        <v>0.96199999999999997</v>
      </c>
      <c r="IM17" s="691">
        <v>90.9</v>
      </c>
      <c r="IN17" s="703">
        <v>4.7</v>
      </c>
      <c r="IO17" s="691">
        <v>2.2000000000000002</v>
      </c>
      <c r="IP17" s="690">
        <v>118048040</v>
      </c>
      <c r="IQ17" s="691">
        <v>63.8</v>
      </c>
      <c r="IR17" s="691">
        <v>48.1</v>
      </c>
      <c r="IS17" s="690" t="s">
        <v>608</v>
      </c>
      <c r="IT17" s="690" t="s">
        <v>608</v>
      </c>
      <c r="IU17" s="691">
        <v>2.9</v>
      </c>
      <c r="IV17" s="144" t="s">
        <v>1081</v>
      </c>
      <c r="IW17" s="704">
        <v>3280</v>
      </c>
      <c r="IX17" s="144" t="s">
        <v>1081</v>
      </c>
      <c r="IY17" s="692">
        <v>25.6</v>
      </c>
      <c r="IZ17" s="693">
        <v>95839</v>
      </c>
      <c r="JA17" s="693">
        <v>1662</v>
      </c>
      <c r="JB17" s="693">
        <v>1388</v>
      </c>
      <c r="JC17" s="693">
        <v>6586</v>
      </c>
      <c r="JD17" s="693">
        <v>9250</v>
      </c>
      <c r="JE17" s="693">
        <v>10112</v>
      </c>
      <c r="JF17" s="693">
        <v>11525</v>
      </c>
      <c r="JG17" s="693">
        <v>13719</v>
      </c>
      <c r="JH17" s="693">
        <v>12280</v>
      </c>
      <c r="JI17" s="693">
        <v>10639</v>
      </c>
      <c r="JJ17" s="693">
        <v>9406</v>
      </c>
      <c r="JK17" s="693">
        <v>8245</v>
      </c>
      <c r="JL17" s="693">
        <v>6093</v>
      </c>
      <c r="JM17" s="693">
        <v>2728</v>
      </c>
      <c r="JN17" s="693">
        <v>1311</v>
      </c>
      <c r="JO17" s="693">
        <v>556</v>
      </c>
      <c r="JP17" s="693">
        <v>284</v>
      </c>
      <c r="JQ17" s="693">
        <v>10294</v>
      </c>
      <c r="JR17" s="693">
        <v>9274</v>
      </c>
      <c r="JS17" s="693">
        <v>11751</v>
      </c>
      <c r="JT17" s="693">
        <v>14645</v>
      </c>
      <c r="JU17" s="693">
        <v>16950</v>
      </c>
      <c r="JV17" s="693">
        <v>19107</v>
      </c>
      <c r="JW17" s="693">
        <v>16329</v>
      </c>
      <c r="JX17" s="693">
        <v>14595</v>
      </c>
      <c r="JY17" s="693">
        <v>14087</v>
      </c>
      <c r="JZ17" s="693">
        <v>16338</v>
      </c>
      <c r="KA17" s="693">
        <v>18268</v>
      </c>
      <c r="KB17" s="693">
        <v>14190</v>
      </c>
      <c r="KC17" s="693">
        <v>11038</v>
      </c>
      <c r="KD17" s="693">
        <v>9217</v>
      </c>
      <c r="KE17" s="701">
        <v>10528</v>
      </c>
      <c r="KF17" s="399"/>
      <c r="KG17" s="399"/>
    </row>
    <row r="18" spans="1:293" s="305" customFormat="1" ht="12">
      <c r="A18" s="605">
        <v>102016</v>
      </c>
      <c r="B18" s="2" t="s">
        <v>911</v>
      </c>
      <c r="C18" s="318">
        <v>311.58999999999997</v>
      </c>
      <c r="D18" s="319">
        <v>338784</v>
      </c>
      <c r="E18" s="325">
        <v>12.8</v>
      </c>
      <c r="F18" s="325">
        <v>59.9</v>
      </c>
      <c r="G18" s="325">
        <v>27.3</v>
      </c>
      <c r="H18" s="292">
        <v>16096</v>
      </c>
      <c r="I18" s="292">
        <v>33731</v>
      </c>
      <c r="J18" s="292">
        <v>53176</v>
      </c>
      <c r="K18" s="328">
        <v>45292</v>
      </c>
      <c r="L18" s="292">
        <v>144122</v>
      </c>
      <c r="M18" s="292">
        <v>4539</v>
      </c>
      <c r="N18" s="292">
        <v>11749</v>
      </c>
      <c r="O18" s="292">
        <v>11462</v>
      </c>
      <c r="P18" s="326">
        <v>335531</v>
      </c>
      <c r="Q18" s="292">
        <v>336154</v>
      </c>
      <c r="R18" s="292">
        <v>351420</v>
      </c>
      <c r="S18" s="328">
        <v>919924</v>
      </c>
      <c r="T18" s="328">
        <v>2165464</v>
      </c>
      <c r="U18" s="328">
        <v>700899</v>
      </c>
      <c r="V18" s="328">
        <v>1033140</v>
      </c>
      <c r="W18" s="328">
        <v>68</v>
      </c>
      <c r="X18" s="328">
        <v>61</v>
      </c>
      <c r="Y18" s="328">
        <v>43</v>
      </c>
      <c r="Z18" s="328">
        <v>84428</v>
      </c>
      <c r="AA18" s="318">
        <v>376.09</v>
      </c>
      <c r="AB18" s="333">
        <v>838.1</v>
      </c>
      <c r="AC18" s="328">
        <v>1683</v>
      </c>
      <c r="AD18" s="328">
        <v>310926</v>
      </c>
      <c r="AE18" s="328">
        <v>2221</v>
      </c>
      <c r="AF18" s="328">
        <v>27</v>
      </c>
      <c r="AG18" s="328">
        <v>3667</v>
      </c>
      <c r="AH18" s="328">
        <v>50</v>
      </c>
      <c r="AI18" s="328">
        <v>16784</v>
      </c>
      <c r="AJ18" s="328">
        <v>874</v>
      </c>
      <c r="AK18" s="328">
        <v>56</v>
      </c>
      <c r="AL18" s="328">
        <v>23</v>
      </c>
      <c r="AM18" s="328">
        <v>8788</v>
      </c>
      <c r="AN18" s="328">
        <v>520</v>
      </c>
      <c r="AO18" s="328">
        <v>5</v>
      </c>
      <c r="AP18" s="328">
        <v>209</v>
      </c>
      <c r="AQ18" s="328">
        <v>24</v>
      </c>
      <c r="AR18" s="328">
        <v>59</v>
      </c>
      <c r="AS18" s="330">
        <v>97.8</v>
      </c>
      <c r="AT18" s="330">
        <v>114.8</v>
      </c>
      <c r="AU18" s="330">
        <v>107.7</v>
      </c>
      <c r="AV18" s="328">
        <v>12</v>
      </c>
      <c r="AW18" s="328">
        <v>12</v>
      </c>
      <c r="AX18" s="328">
        <v>5</v>
      </c>
      <c r="AY18" s="328">
        <v>7</v>
      </c>
      <c r="AZ18" s="328">
        <v>7</v>
      </c>
      <c r="BA18" s="328">
        <v>1</v>
      </c>
      <c r="BB18" s="328">
        <v>0</v>
      </c>
      <c r="BC18" s="328">
        <v>5</v>
      </c>
      <c r="BD18" s="328">
        <v>20459</v>
      </c>
      <c r="BE18" s="328">
        <v>5</v>
      </c>
      <c r="BF18" s="328">
        <v>117515</v>
      </c>
      <c r="BG18" s="328">
        <v>11</v>
      </c>
      <c r="BH18" s="328">
        <v>246754</v>
      </c>
      <c r="BI18" s="328">
        <v>5</v>
      </c>
      <c r="BJ18" s="328">
        <v>4301</v>
      </c>
      <c r="BK18" s="330">
        <v>39.1</v>
      </c>
      <c r="BL18" s="328">
        <v>2</v>
      </c>
      <c r="BM18" s="328">
        <v>5</v>
      </c>
      <c r="BN18" s="328">
        <v>252</v>
      </c>
      <c r="BO18" s="328">
        <v>6195</v>
      </c>
      <c r="BP18" s="144" t="s">
        <v>1081</v>
      </c>
      <c r="BQ18" s="333">
        <v>1.17</v>
      </c>
      <c r="BR18" s="330">
        <v>35.783542976939202</v>
      </c>
      <c r="BS18" s="333">
        <v>3.7069313035024067</v>
      </c>
      <c r="BT18" s="330">
        <v>60.364367688580501</v>
      </c>
      <c r="BU18" s="328">
        <v>21</v>
      </c>
      <c r="BV18" s="328">
        <v>4811</v>
      </c>
      <c r="BW18" s="328">
        <v>346</v>
      </c>
      <c r="BX18" s="328">
        <v>1547</v>
      </c>
      <c r="BY18" s="328">
        <v>3442</v>
      </c>
      <c r="BZ18" s="328">
        <v>937</v>
      </c>
      <c r="CA18" s="328">
        <v>300</v>
      </c>
      <c r="CB18" s="328">
        <v>566</v>
      </c>
      <c r="CC18" s="346">
        <v>1.51</v>
      </c>
      <c r="CD18" s="328" t="s">
        <v>608</v>
      </c>
      <c r="CE18" s="328">
        <v>7</v>
      </c>
      <c r="CF18" s="328">
        <v>339</v>
      </c>
      <c r="CG18" s="328">
        <v>5</v>
      </c>
      <c r="CH18" s="328">
        <v>2</v>
      </c>
      <c r="CI18" s="328">
        <v>130</v>
      </c>
      <c r="CJ18" s="328">
        <v>24</v>
      </c>
      <c r="CK18" s="328">
        <v>1705</v>
      </c>
      <c r="CL18" s="328">
        <v>12</v>
      </c>
      <c r="CM18" s="328">
        <v>1014</v>
      </c>
      <c r="CN18" s="328">
        <v>35</v>
      </c>
      <c r="CO18" s="328">
        <v>432</v>
      </c>
      <c r="CP18" s="328">
        <v>7</v>
      </c>
      <c r="CQ18" s="328">
        <v>72</v>
      </c>
      <c r="CR18" s="328">
        <v>15</v>
      </c>
      <c r="CS18" s="328">
        <v>404</v>
      </c>
      <c r="CT18" s="328">
        <v>11077</v>
      </c>
      <c r="CU18" s="328">
        <v>992</v>
      </c>
      <c r="CV18" s="328">
        <v>2484</v>
      </c>
      <c r="CW18" s="328">
        <v>1155208.024</v>
      </c>
      <c r="CX18" s="328">
        <v>204630.82800000001</v>
      </c>
      <c r="CY18" s="328">
        <v>644585.65700000001</v>
      </c>
      <c r="CZ18" s="328">
        <v>92549</v>
      </c>
      <c r="DA18" s="328">
        <v>11</v>
      </c>
      <c r="DB18" s="328">
        <v>16224</v>
      </c>
      <c r="DC18" s="328">
        <v>1854</v>
      </c>
      <c r="DD18" s="328">
        <v>1665</v>
      </c>
      <c r="DE18" s="328">
        <v>58</v>
      </c>
      <c r="DF18" s="328">
        <v>1194</v>
      </c>
      <c r="DG18" s="328">
        <v>25470</v>
      </c>
      <c r="DH18" s="292">
        <v>11896</v>
      </c>
      <c r="DI18" s="328">
        <v>2325</v>
      </c>
      <c r="DJ18" s="328">
        <v>2018</v>
      </c>
      <c r="DK18" s="328">
        <v>316</v>
      </c>
      <c r="DL18" s="328">
        <v>374</v>
      </c>
      <c r="DM18" s="328">
        <v>9</v>
      </c>
      <c r="DN18" s="328">
        <v>1253</v>
      </c>
      <c r="DO18" s="328">
        <v>9</v>
      </c>
      <c r="DP18" s="328">
        <v>17080</v>
      </c>
      <c r="DQ18" s="328">
        <v>80</v>
      </c>
      <c r="DR18" s="328">
        <v>10128</v>
      </c>
      <c r="DS18" s="328">
        <v>9029</v>
      </c>
      <c r="DT18" s="328">
        <v>0</v>
      </c>
      <c r="DU18" s="328">
        <v>908</v>
      </c>
      <c r="DV18" s="328">
        <v>44</v>
      </c>
      <c r="DW18" s="328">
        <v>46</v>
      </c>
      <c r="DX18" s="330">
        <v>54.4</v>
      </c>
      <c r="DY18" s="328">
        <v>25</v>
      </c>
      <c r="DZ18" s="328">
        <v>45</v>
      </c>
      <c r="EA18" s="328">
        <v>1158</v>
      </c>
      <c r="EB18" s="328">
        <v>394</v>
      </c>
      <c r="EC18" s="328">
        <v>79</v>
      </c>
      <c r="ED18" s="328">
        <v>2488</v>
      </c>
      <c r="EE18" s="328">
        <v>2640</v>
      </c>
      <c r="EF18" s="330">
        <v>96.4</v>
      </c>
      <c r="EG18" s="330">
        <v>95.8</v>
      </c>
      <c r="EH18" s="328">
        <v>54</v>
      </c>
      <c r="EI18" s="330">
        <v>11.7</v>
      </c>
      <c r="EJ18" s="328">
        <v>90282</v>
      </c>
      <c r="EK18" s="330">
        <v>42.6</v>
      </c>
      <c r="EL18" s="328">
        <v>343035</v>
      </c>
      <c r="EM18" s="333">
        <v>6.57</v>
      </c>
      <c r="EN18" s="328">
        <v>447</v>
      </c>
      <c r="EO18" s="328">
        <v>232</v>
      </c>
      <c r="EP18" s="354">
        <v>5975</v>
      </c>
      <c r="EQ18" s="328">
        <v>138</v>
      </c>
      <c r="ER18" s="328">
        <v>1281</v>
      </c>
      <c r="ES18" s="330">
        <v>83</v>
      </c>
      <c r="ET18" s="328">
        <v>122120</v>
      </c>
      <c r="EU18" s="328">
        <v>8499</v>
      </c>
      <c r="EV18" s="328">
        <v>4436</v>
      </c>
      <c r="EW18" s="328">
        <v>103997</v>
      </c>
      <c r="EX18" s="328">
        <v>92568</v>
      </c>
      <c r="EY18" s="328">
        <v>6627</v>
      </c>
      <c r="EZ18" s="328">
        <v>4802</v>
      </c>
      <c r="FA18" s="328">
        <v>9624</v>
      </c>
      <c r="FB18" s="330">
        <v>19</v>
      </c>
      <c r="FC18" s="328">
        <v>414</v>
      </c>
      <c r="FD18" s="330">
        <v>11.62</v>
      </c>
      <c r="FE18" s="328">
        <v>8044</v>
      </c>
      <c r="FF18" s="328">
        <v>96</v>
      </c>
      <c r="FG18" s="328">
        <v>324</v>
      </c>
      <c r="FH18" s="328">
        <v>158</v>
      </c>
      <c r="FI18" s="350">
        <v>28</v>
      </c>
      <c r="FJ18" s="350">
        <v>825</v>
      </c>
      <c r="FK18" s="333">
        <v>67.156232924253828</v>
      </c>
      <c r="FL18" s="330">
        <v>99.9</v>
      </c>
      <c r="FM18" s="330">
        <v>85.1</v>
      </c>
      <c r="FN18" s="330">
        <v>70.2</v>
      </c>
      <c r="FO18" s="330">
        <v>54.3</v>
      </c>
      <c r="FP18" s="328">
        <v>144</v>
      </c>
      <c r="FQ18" s="328">
        <v>11</v>
      </c>
      <c r="FR18" s="328">
        <v>72</v>
      </c>
      <c r="FS18" s="328">
        <v>3461</v>
      </c>
      <c r="FT18" s="328">
        <v>10</v>
      </c>
      <c r="FU18" s="328">
        <v>2954</v>
      </c>
      <c r="FV18" s="328">
        <v>2746</v>
      </c>
      <c r="FW18" s="328">
        <v>4</v>
      </c>
      <c r="FX18" s="328">
        <v>6682000</v>
      </c>
      <c r="FY18" s="328">
        <v>2674</v>
      </c>
      <c r="FZ18" s="328" t="s">
        <v>608</v>
      </c>
      <c r="GA18" s="328" t="s">
        <v>608</v>
      </c>
      <c r="GB18" s="328">
        <v>16428</v>
      </c>
      <c r="GC18" s="328">
        <v>146</v>
      </c>
      <c r="GD18" s="328">
        <v>2925</v>
      </c>
      <c r="GE18" s="328">
        <v>13357</v>
      </c>
      <c r="GF18" s="328">
        <v>160061</v>
      </c>
      <c r="GG18" s="328">
        <v>1826</v>
      </c>
      <c r="GH18" s="328">
        <v>33405</v>
      </c>
      <c r="GI18" s="328">
        <v>124830</v>
      </c>
      <c r="GJ18" s="328">
        <v>815</v>
      </c>
      <c r="GK18" s="328">
        <v>6739</v>
      </c>
      <c r="GL18" s="328">
        <v>631751</v>
      </c>
      <c r="GM18" s="328">
        <v>2317</v>
      </c>
      <c r="GN18" s="328">
        <v>17242</v>
      </c>
      <c r="GO18" s="328">
        <v>373407</v>
      </c>
      <c r="GP18" s="328">
        <v>456</v>
      </c>
      <c r="GQ18" s="328">
        <v>18897</v>
      </c>
      <c r="GR18" s="327">
        <v>571976</v>
      </c>
      <c r="GS18" s="328">
        <v>443</v>
      </c>
      <c r="GT18" s="328">
        <v>13224</v>
      </c>
      <c r="GU18" s="328">
        <v>342165</v>
      </c>
      <c r="GV18" s="347">
        <v>100.7</v>
      </c>
      <c r="GW18" s="328">
        <v>11181.2</v>
      </c>
      <c r="GX18" s="328">
        <v>6694</v>
      </c>
      <c r="GY18" s="328">
        <v>3701</v>
      </c>
      <c r="GZ18" s="322">
        <v>573</v>
      </c>
      <c r="HA18" s="328">
        <v>102</v>
      </c>
      <c r="HB18" s="328">
        <v>3957315</v>
      </c>
      <c r="HC18" s="328">
        <v>22899479</v>
      </c>
      <c r="HD18" s="328">
        <v>2351332</v>
      </c>
      <c r="HE18" s="328">
        <v>3099105</v>
      </c>
      <c r="HF18" s="328">
        <v>286518</v>
      </c>
      <c r="HG18" s="328">
        <v>6260</v>
      </c>
      <c r="HH18" s="328">
        <v>10330</v>
      </c>
      <c r="HI18" s="328">
        <v>319810</v>
      </c>
      <c r="HJ18" s="328">
        <v>181576</v>
      </c>
      <c r="HK18" s="292">
        <v>9064</v>
      </c>
      <c r="HL18" s="292">
        <v>1233023</v>
      </c>
      <c r="HM18" s="292">
        <v>960472</v>
      </c>
      <c r="HN18" s="292">
        <v>63</v>
      </c>
      <c r="HO18" s="292">
        <v>50</v>
      </c>
      <c r="HP18" s="292">
        <v>23</v>
      </c>
      <c r="HQ18" s="292">
        <v>20</v>
      </c>
      <c r="HR18" s="292">
        <v>162138</v>
      </c>
      <c r="HS18" s="292">
        <v>228422</v>
      </c>
      <c r="HT18" s="292">
        <v>0</v>
      </c>
      <c r="HU18" s="328">
        <v>6500</v>
      </c>
      <c r="HV18" s="333">
        <v>45.98</v>
      </c>
      <c r="HW18" s="292">
        <v>196540</v>
      </c>
      <c r="HX18" s="407">
        <v>-5.45</v>
      </c>
      <c r="HY18" s="333">
        <v>0.3</v>
      </c>
      <c r="HZ18" s="333">
        <v>0.3</v>
      </c>
      <c r="IA18" s="328">
        <v>2769.8</v>
      </c>
      <c r="IB18" s="328">
        <v>2324.3000000000002</v>
      </c>
      <c r="IC18" s="328" t="s">
        <v>608</v>
      </c>
      <c r="ID18" s="330">
        <v>71.099999999999994</v>
      </c>
      <c r="IE18" s="330">
        <v>54</v>
      </c>
      <c r="IF18" s="330">
        <v>36</v>
      </c>
      <c r="IG18" s="330">
        <v>59.4</v>
      </c>
      <c r="IH18" s="330">
        <v>20.399999999999999</v>
      </c>
      <c r="II18" s="144" t="s">
        <v>1081</v>
      </c>
      <c r="IJ18" s="144" t="s">
        <v>1081</v>
      </c>
      <c r="IK18" s="328">
        <v>89.5</v>
      </c>
      <c r="IL18" s="408">
        <v>0.79</v>
      </c>
      <c r="IM18" s="387">
        <v>92</v>
      </c>
      <c r="IN18" s="409">
        <v>8</v>
      </c>
      <c r="IO18" s="387">
        <v>4.3</v>
      </c>
      <c r="IP18" s="324">
        <v>151739119</v>
      </c>
      <c r="IQ18" s="410">
        <v>51.6</v>
      </c>
      <c r="IR18" s="410">
        <v>46.3</v>
      </c>
      <c r="IS18" s="350" t="s">
        <v>608</v>
      </c>
      <c r="IT18" s="350" t="s">
        <v>608</v>
      </c>
      <c r="IU18" s="410">
        <v>58.7</v>
      </c>
      <c r="IV18" s="144" t="s">
        <v>1081</v>
      </c>
      <c r="IW18" s="324">
        <v>2635</v>
      </c>
      <c r="IX18" s="144" t="s">
        <v>1081</v>
      </c>
      <c r="IY18" s="410">
        <v>22.6</v>
      </c>
      <c r="IZ18" s="386">
        <v>61423</v>
      </c>
      <c r="JA18" s="386">
        <v>1172</v>
      </c>
      <c r="JB18" s="386">
        <v>1087</v>
      </c>
      <c r="JC18" s="386">
        <v>4832</v>
      </c>
      <c r="JD18" s="386">
        <v>5972</v>
      </c>
      <c r="JE18" s="386">
        <v>6281</v>
      </c>
      <c r="JF18" s="386">
        <v>7335</v>
      </c>
      <c r="JG18" s="386">
        <v>9439</v>
      </c>
      <c r="JH18" s="386">
        <v>8695</v>
      </c>
      <c r="JI18" s="386">
        <v>8007</v>
      </c>
      <c r="JJ18" s="386">
        <v>7210</v>
      </c>
      <c r="JK18" s="386">
        <v>6283</v>
      </c>
      <c r="JL18" s="386">
        <v>4580</v>
      </c>
      <c r="JM18" s="386">
        <v>2231</v>
      </c>
      <c r="JN18" s="386">
        <v>1184</v>
      </c>
      <c r="JO18" s="386">
        <v>648</v>
      </c>
      <c r="JP18" s="386">
        <v>282</v>
      </c>
      <c r="JQ18" s="386">
        <v>7559</v>
      </c>
      <c r="JR18" s="386">
        <v>7022</v>
      </c>
      <c r="JS18" s="386">
        <v>7367</v>
      </c>
      <c r="JT18" s="386">
        <v>8420</v>
      </c>
      <c r="JU18" s="386">
        <v>9904</v>
      </c>
      <c r="JV18" s="386">
        <v>12120</v>
      </c>
      <c r="JW18" s="386">
        <v>10901</v>
      </c>
      <c r="JX18" s="386">
        <v>10243</v>
      </c>
      <c r="JY18" s="386">
        <v>9971</v>
      </c>
      <c r="JZ18" s="386">
        <v>11582</v>
      </c>
      <c r="KA18" s="386">
        <v>13025</v>
      </c>
      <c r="KB18" s="386">
        <v>10632</v>
      </c>
      <c r="KC18" s="386">
        <v>8896</v>
      </c>
      <c r="KD18" s="386">
        <v>7991</v>
      </c>
      <c r="KE18" s="386">
        <v>9613</v>
      </c>
      <c r="KF18" s="399"/>
      <c r="KG18" s="399"/>
    </row>
    <row r="19" spans="1:293" s="305" customFormat="1" ht="12">
      <c r="A19" s="3">
        <v>102024</v>
      </c>
      <c r="B19" s="2" t="s">
        <v>912</v>
      </c>
      <c r="C19" s="318">
        <v>459.16</v>
      </c>
      <c r="D19" s="319">
        <v>375035</v>
      </c>
      <c r="E19" s="325">
        <v>13.4</v>
      </c>
      <c r="F19" s="325">
        <v>60.3</v>
      </c>
      <c r="G19" s="325">
        <v>26.3</v>
      </c>
      <c r="H19" s="292">
        <v>18810</v>
      </c>
      <c r="I19" s="292">
        <v>39498</v>
      </c>
      <c r="J19" s="292">
        <v>60997</v>
      </c>
      <c r="K19" s="328">
        <v>46692</v>
      </c>
      <c r="L19" s="292">
        <v>160180</v>
      </c>
      <c r="M19" s="292">
        <v>4315</v>
      </c>
      <c r="N19" s="292">
        <v>13217</v>
      </c>
      <c r="O19" s="292">
        <v>12290</v>
      </c>
      <c r="P19" s="326">
        <v>370442</v>
      </c>
      <c r="Q19" s="292">
        <v>370884</v>
      </c>
      <c r="R19" s="292">
        <v>377656</v>
      </c>
      <c r="S19" s="328">
        <v>885035</v>
      </c>
      <c r="T19" s="328">
        <v>2436674</v>
      </c>
      <c r="U19" s="328">
        <v>545856</v>
      </c>
      <c r="V19" s="328">
        <v>1114966</v>
      </c>
      <c r="W19" s="328">
        <v>84</v>
      </c>
      <c r="X19" s="328">
        <v>87</v>
      </c>
      <c r="Y19" s="328">
        <v>0</v>
      </c>
      <c r="Z19" s="328">
        <v>74013</v>
      </c>
      <c r="AA19" s="318">
        <v>2434</v>
      </c>
      <c r="AB19" s="333">
        <v>954</v>
      </c>
      <c r="AC19" s="328">
        <v>5068</v>
      </c>
      <c r="AD19" s="328">
        <v>739789</v>
      </c>
      <c r="AE19" s="328" t="s">
        <v>608</v>
      </c>
      <c r="AF19" s="328">
        <v>28</v>
      </c>
      <c r="AG19" s="328">
        <v>3248</v>
      </c>
      <c r="AH19" s="328">
        <v>58</v>
      </c>
      <c r="AI19" s="328">
        <v>20445</v>
      </c>
      <c r="AJ19" s="328">
        <v>1276</v>
      </c>
      <c r="AK19" s="328">
        <v>96</v>
      </c>
      <c r="AL19" s="328">
        <v>25</v>
      </c>
      <c r="AM19" s="328">
        <v>10095</v>
      </c>
      <c r="AN19" s="328">
        <v>712</v>
      </c>
      <c r="AO19" s="328">
        <v>3</v>
      </c>
      <c r="AP19" s="328">
        <v>377</v>
      </c>
      <c r="AQ19" s="328">
        <v>25</v>
      </c>
      <c r="AR19" s="328">
        <v>38</v>
      </c>
      <c r="AS19" s="330">
        <v>100</v>
      </c>
      <c r="AT19" s="330">
        <v>120.6</v>
      </c>
      <c r="AU19" s="330">
        <v>110.6</v>
      </c>
      <c r="AV19" s="328">
        <v>64</v>
      </c>
      <c r="AW19" s="328">
        <v>64</v>
      </c>
      <c r="AX19" s="328">
        <v>11</v>
      </c>
      <c r="AY19" s="328">
        <v>3</v>
      </c>
      <c r="AZ19" s="328">
        <v>3</v>
      </c>
      <c r="BA19" s="328">
        <v>4</v>
      </c>
      <c r="BB19" s="328">
        <v>1</v>
      </c>
      <c r="BC19" s="328">
        <v>12</v>
      </c>
      <c r="BD19" s="328">
        <v>29578</v>
      </c>
      <c r="BE19" s="328">
        <v>3</v>
      </c>
      <c r="BF19" s="328">
        <v>60830</v>
      </c>
      <c r="BG19" s="328">
        <v>10</v>
      </c>
      <c r="BH19" s="328">
        <v>185925</v>
      </c>
      <c r="BI19" s="328">
        <v>6</v>
      </c>
      <c r="BJ19" s="328">
        <v>10259</v>
      </c>
      <c r="BK19" s="330" t="s">
        <v>608</v>
      </c>
      <c r="BL19" s="328">
        <v>3</v>
      </c>
      <c r="BM19" s="328">
        <v>5</v>
      </c>
      <c r="BN19" s="328">
        <v>1178</v>
      </c>
      <c r="BO19" s="328">
        <v>10289</v>
      </c>
      <c r="BP19" s="144" t="s">
        <v>1081</v>
      </c>
      <c r="BQ19" s="333">
        <v>1.56</v>
      </c>
      <c r="BR19" s="330">
        <v>35.4</v>
      </c>
      <c r="BS19" s="333">
        <v>4.4569487663178711</v>
      </c>
      <c r="BT19" s="330">
        <v>59.904188840704286</v>
      </c>
      <c r="BU19" s="328">
        <v>27</v>
      </c>
      <c r="BV19" s="328">
        <v>4066</v>
      </c>
      <c r="BW19" s="328">
        <v>349</v>
      </c>
      <c r="BX19" s="328">
        <v>815</v>
      </c>
      <c r="BY19" s="328">
        <v>3786</v>
      </c>
      <c r="BZ19" s="328">
        <v>1079</v>
      </c>
      <c r="CA19" s="328">
        <v>317</v>
      </c>
      <c r="CB19" s="328">
        <v>597</v>
      </c>
      <c r="CC19" s="346">
        <v>1.49</v>
      </c>
      <c r="CD19" s="328" t="s">
        <v>608</v>
      </c>
      <c r="CE19" s="328">
        <v>6</v>
      </c>
      <c r="CF19" s="328">
        <v>122</v>
      </c>
      <c r="CG19" s="328">
        <v>12</v>
      </c>
      <c r="CH19" s="328">
        <v>4</v>
      </c>
      <c r="CI19" s="328">
        <v>200</v>
      </c>
      <c r="CJ19" s="328">
        <v>40</v>
      </c>
      <c r="CK19" s="328">
        <v>1721</v>
      </c>
      <c r="CL19" s="328">
        <v>20</v>
      </c>
      <c r="CM19" s="328">
        <v>1358</v>
      </c>
      <c r="CN19" s="328">
        <v>55</v>
      </c>
      <c r="CO19" s="328">
        <v>603</v>
      </c>
      <c r="CP19" s="328">
        <v>28</v>
      </c>
      <c r="CQ19" s="328">
        <v>219</v>
      </c>
      <c r="CR19" s="328">
        <v>21</v>
      </c>
      <c r="CS19" s="328">
        <v>566</v>
      </c>
      <c r="CT19" s="328">
        <v>10050</v>
      </c>
      <c r="CU19" s="328">
        <v>1712</v>
      </c>
      <c r="CV19" s="328">
        <v>2529</v>
      </c>
      <c r="CW19" s="328">
        <v>1160102.327</v>
      </c>
      <c r="CX19" s="328">
        <v>376777.51699999999</v>
      </c>
      <c r="CY19" s="328">
        <v>669718.09600000002</v>
      </c>
      <c r="CZ19" s="328">
        <v>97906</v>
      </c>
      <c r="DA19" s="328">
        <v>27</v>
      </c>
      <c r="DB19" s="328">
        <v>16100</v>
      </c>
      <c r="DC19" s="328">
        <v>2492</v>
      </c>
      <c r="DD19" s="328">
        <v>1637</v>
      </c>
      <c r="DE19" s="328">
        <v>179</v>
      </c>
      <c r="DF19" s="328">
        <v>1506</v>
      </c>
      <c r="DG19" s="328">
        <v>17800</v>
      </c>
      <c r="DH19" s="328">
        <v>12037</v>
      </c>
      <c r="DI19" s="328">
        <v>2397</v>
      </c>
      <c r="DJ19" s="328">
        <v>1680</v>
      </c>
      <c r="DK19" s="328">
        <v>287</v>
      </c>
      <c r="DL19" s="328">
        <v>425</v>
      </c>
      <c r="DM19" s="328">
        <v>0</v>
      </c>
      <c r="DN19" s="328">
        <v>1075</v>
      </c>
      <c r="DO19" s="328">
        <v>11</v>
      </c>
      <c r="DP19" s="328">
        <v>17672</v>
      </c>
      <c r="DQ19" s="328">
        <v>91</v>
      </c>
      <c r="DR19" s="328">
        <v>9606</v>
      </c>
      <c r="DS19" s="328">
        <v>8836</v>
      </c>
      <c r="DT19" s="328">
        <v>0</v>
      </c>
      <c r="DU19" s="328">
        <v>965</v>
      </c>
      <c r="DV19" s="328">
        <v>88</v>
      </c>
      <c r="DW19" s="328">
        <v>39</v>
      </c>
      <c r="DX19" s="330">
        <v>44</v>
      </c>
      <c r="DY19" s="328">
        <v>30</v>
      </c>
      <c r="DZ19" s="328">
        <v>72</v>
      </c>
      <c r="EA19" s="328">
        <v>848</v>
      </c>
      <c r="EB19" s="328">
        <v>406</v>
      </c>
      <c r="EC19" s="328">
        <v>131</v>
      </c>
      <c r="ED19" s="328">
        <v>2393</v>
      </c>
      <c r="EE19" s="328">
        <v>3049</v>
      </c>
      <c r="EF19" s="330">
        <v>96.5</v>
      </c>
      <c r="EG19" s="330">
        <v>97.7</v>
      </c>
      <c r="EH19" s="328">
        <v>56</v>
      </c>
      <c r="EI19" s="330">
        <v>9</v>
      </c>
      <c r="EJ19" s="328">
        <v>96277</v>
      </c>
      <c r="EK19" s="330">
        <v>36.5</v>
      </c>
      <c r="EL19" s="328">
        <v>330438</v>
      </c>
      <c r="EM19" s="333">
        <v>6.32</v>
      </c>
      <c r="EN19" s="328">
        <v>526</v>
      </c>
      <c r="EO19" s="328">
        <v>15</v>
      </c>
      <c r="EP19" s="354">
        <v>6722</v>
      </c>
      <c r="EQ19" s="328">
        <v>13</v>
      </c>
      <c r="ER19" s="328">
        <v>1103</v>
      </c>
      <c r="ES19" s="330">
        <v>88.9</v>
      </c>
      <c r="ET19" s="328">
        <v>137981</v>
      </c>
      <c r="EU19" s="328">
        <v>8362</v>
      </c>
      <c r="EV19" s="328">
        <v>253</v>
      </c>
      <c r="EW19" s="328">
        <v>121576</v>
      </c>
      <c r="EX19" s="328">
        <v>107922</v>
      </c>
      <c r="EY19" s="328">
        <v>8350</v>
      </c>
      <c r="EZ19" s="328">
        <v>5304</v>
      </c>
      <c r="FA19" s="328">
        <v>8043</v>
      </c>
      <c r="FB19" s="330">
        <v>13.3</v>
      </c>
      <c r="FC19" s="328">
        <v>219</v>
      </c>
      <c r="FD19" s="330">
        <v>21.3</v>
      </c>
      <c r="FE19" s="328">
        <v>7111</v>
      </c>
      <c r="FF19" s="328">
        <v>49</v>
      </c>
      <c r="FG19" s="328">
        <v>149</v>
      </c>
      <c r="FH19" s="328">
        <v>194</v>
      </c>
      <c r="FI19" s="350">
        <v>36</v>
      </c>
      <c r="FJ19" s="350">
        <v>1112</v>
      </c>
      <c r="FK19" s="333">
        <v>66.884059438694564</v>
      </c>
      <c r="FL19" s="330">
        <v>98.1</v>
      </c>
      <c r="FM19" s="330">
        <v>88.1</v>
      </c>
      <c r="FN19" s="330">
        <v>72.400000000000006</v>
      </c>
      <c r="FO19" s="330">
        <v>32.5</v>
      </c>
      <c r="FP19" s="328">
        <v>115</v>
      </c>
      <c r="FQ19" s="328">
        <v>10</v>
      </c>
      <c r="FR19" s="328">
        <v>59</v>
      </c>
      <c r="FS19" s="328">
        <v>3348</v>
      </c>
      <c r="FT19" s="328">
        <v>9</v>
      </c>
      <c r="FU19" s="328">
        <v>3223</v>
      </c>
      <c r="FV19" s="328">
        <v>2593</v>
      </c>
      <c r="FW19" s="328">
        <v>5</v>
      </c>
      <c r="FX19" s="328">
        <v>5835011</v>
      </c>
      <c r="FY19" s="328">
        <v>4024</v>
      </c>
      <c r="FZ19" s="328" t="s">
        <v>608</v>
      </c>
      <c r="GA19" s="328" t="s">
        <v>608</v>
      </c>
      <c r="GB19" s="328">
        <v>17331</v>
      </c>
      <c r="GC19" s="328">
        <v>61</v>
      </c>
      <c r="GD19" s="328">
        <v>3341</v>
      </c>
      <c r="GE19" s="328">
        <v>13929</v>
      </c>
      <c r="GF19" s="328">
        <v>172668</v>
      </c>
      <c r="GG19" s="328">
        <v>555</v>
      </c>
      <c r="GH19" s="328">
        <v>43310</v>
      </c>
      <c r="GI19" s="328">
        <v>128803</v>
      </c>
      <c r="GJ19" s="328">
        <v>954</v>
      </c>
      <c r="GK19" s="328">
        <v>10113</v>
      </c>
      <c r="GL19" s="328">
        <v>2248719.14</v>
      </c>
      <c r="GM19" s="328">
        <v>2417</v>
      </c>
      <c r="GN19" s="328">
        <v>18598</v>
      </c>
      <c r="GO19" s="328">
        <v>442342.67</v>
      </c>
      <c r="GP19" s="328">
        <v>679</v>
      </c>
      <c r="GQ19" s="328">
        <v>25317</v>
      </c>
      <c r="GR19" s="327">
        <v>740400.32</v>
      </c>
      <c r="GS19" s="328">
        <v>668</v>
      </c>
      <c r="GT19" s="328" t="s">
        <v>608</v>
      </c>
      <c r="GU19" s="328" t="s">
        <v>608</v>
      </c>
      <c r="GV19" s="355">
        <v>82.31</v>
      </c>
      <c r="GW19" s="328">
        <v>4029</v>
      </c>
      <c r="GX19" s="328">
        <v>6970</v>
      </c>
      <c r="GY19" s="328">
        <v>3460</v>
      </c>
      <c r="GZ19" s="322">
        <v>281</v>
      </c>
      <c r="HA19" s="328">
        <v>170</v>
      </c>
      <c r="HB19" s="328">
        <v>4027096</v>
      </c>
      <c r="HC19" s="328">
        <v>18896270</v>
      </c>
      <c r="HD19" s="328">
        <v>2006399</v>
      </c>
      <c r="HE19" s="328">
        <v>3040693</v>
      </c>
      <c r="HF19" s="328">
        <v>224954</v>
      </c>
      <c r="HG19" s="328">
        <v>10450</v>
      </c>
      <c r="HH19" s="328">
        <v>10670</v>
      </c>
      <c r="HI19" s="328">
        <v>318620</v>
      </c>
      <c r="HJ19" s="328">
        <v>156710</v>
      </c>
      <c r="HK19" s="292">
        <v>17312</v>
      </c>
      <c r="HL19" s="292">
        <v>1765671</v>
      </c>
      <c r="HM19" s="292">
        <v>686233</v>
      </c>
      <c r="HN19" s="292">
        <v>109</v>
      </c>
      <c r="HO19" s="292">
        <v>38</v>
      </c>
      <c r="HP19" s="292">
        <v>69</v>
      </c>
      <c r="HQ19" s="292">
        <v>26</v>
      </c>
      <c r="HR19" s="292">
        <v>54208</v>
      </c>
      <c r="HS19" s="292">
        <v>241459</v>
      </c>
      <c r="HT19" s="292" t="s">
        <v>608</v>
      </c>
      <c r="HU19" s="328">
        <v>19980</v>
      </c>
      <c r="HV19" s="333">
        <v>45.38</v>
      </c>
      <c r="HW19" s="292">
        <v>197792</v>
      </c>
      <c r="HX19" s="407">
        <v>20.75</v>
      </c>
      <c r="HY19" s="333">
        <v>4.4000000000000004</v>
      </c>
      <c r="HZ19" s="333">
        <v>4.4000000000000004</v>
      </c>
      <c r="IA19" s="328">
        <v>1551</v>
      </c>
      <c r="IB19" s="328">
        <v>1433</v>
      </c>
      <c r="IC19" s="328" t="s">
        <v>608</v>
      </c>
      <c r="ID19" s="330">
        <v>67.099999999999994</v>
      </c>
      <c r="IE19" s="330">
        <v>53</v>
      </c>
      <c r="IF19" s="330">
        <v>45.9</v>
      </c>
      <c r="IG19" s="330">
        <v>56.2</v>
      </c>
      <c r="IH19" s="330">
        <v>25.1</v>
      </c>
      <c r="II19" s="144" t="s">
        <v>1081</v>
      </c>
      <c r="IJ19" s="144" t="s">
        <v>1081</v>
      </c>
      <c r="IK19" s="328" t="s">
        <v>917</v>
      </c>
      <c r="IL19" s="323">
        <v>0.84299999999999997</v>
      </c>
      <c r="IM19" s="413">
        <v>91.1</v>
      </c>
      <c r="IN19" s="414">
        <v>6.4</v>
      </c>
      <c r="IO19" s="387">
        <v>7.2</v>
      </c>
      <c r="IP19" s="324">
        <v>136373913</v>
      </c>
      <c r="IQ19" s="410">
        <v>58.4</v>
      </c>
      <c r="IR19" s="410">
        <v>41.9</v>
      </c>
      <c r="IS19" s="350" t="s">
        <v>608</v>
      </c>
      <c r="IT19" s="350" t="s">
        <v>608</v>
      </c>
      <c r="IU19" s="410">
        <v>29.9</v>
      </c>
      <c r="IV19" s="144" t="s">
        <v>1081</v>
      </c>
      <c r="IW19" s="324">
        <v>2357</v>
      </c>
      <c r="IX19" s="144" t="s">
        <v>1081</v>
      </c>
      <c r="IY19" s="410">
        <v>25.7</v>
      </c>
      <c r="IZ19" s="386">
        <v>69951</v>
      </c>
      <c r="JA19" s="386">
        <v>1215</v>
      </c>
      <c r="JB19" s="386">
        <v>1176</v>
      </c>
      <c r="JC19" s="386">
        <v>5412</v>
      </c>
      <c r="JD19" s="386">
        <v>6594</v>
      </c>
      <c r="JE19" s="386">
        <v>7125</v>
      </c>
      <c r="JF19" s="386">
        <v>8745</v>
      </c>
      <c r="JG19" s="386">
        <v>10943</v>
      </c>
      <c r="JH19" s="386">
        <v>9683</v>
      </c>
      <c r="JI19" s="386">
        <v>8470</v>
      </c>
      <c r="JJ19" s="386">
        <v>7230</v>
      </c>
      <c r="JK19" s="386">
        <v>6330</v>
      </c>
      <c r="JL19" s="386">
        <v>4615</v>
      </c>
      <c r="JM19" s="386">
        <v>2195</v>
      </c>
      <c r="JN19" s="386">
        <v>1031</v>
      </c>
      <c r="JO19" s="386">
        <v>479</v>
      </c>
      <c r="JP19" s="386">
        <v>251</v>
      </c>
      <c r="JQ19" s="386">
        <v>8634</v>
      </c>
      <c r="JR19" s="386">
        <v>7896</v>
      </c>
      <c r="JS19" s="386">
        <v>8203</v>
      </c>
      <c r="JT19" s="386">
        <v>9916</v>
      </c>
      <c r="JU19" s="386">
        <v>11961</v>
      </c>
      <c r="JV19" s="386">
        <v>14168</v>
      </c>
      <c r="JW19" s="386">
        <v>12255</v>
      </c>
      <c r="JX19" s="386">
        <v>11002</v>
      </c>
      <c r="JY19" s="386">
        <v>10374</v>
      </c>
      <c r="JZ19" s="386">
        <v>12266</v>
      </c>
      <c r="KA19" s="386">
        <v>14443</v>
      </c>
      <c r="KB19" s="386">
        <v>11909</v>
      </c>
      <c r="KC19" s="386">
        <v>9578</v>
      </c>
      <c r="KD19" s="386">
        <v>8176</v>
      </c>
      <c r="KE19" s="386">
        <v>9909</v>
      </c>
      <c r="KF19" s="399"/>
      <c r="KG19" s="399"/>
    </row>
    <row r="20" spans="1:293" s="305" customFormat="1" ht="12">
      <c r="A20" s="3">
        <v>112011</v>
      </c>
      <c r="B20" s="2" t="s">
        <v>913</v>
      </c>
      <c r="C20" s="318">
        <v>109.13</v>
      </c>
      <c r="D20" s="319">
        <v>350457</v>
      </c>
      <c r="E20" s="325">
        <v>12.95</v>
      </c>
      <c r="F20" s="325">
        <v>61.84</v>
      </c>
      <c r="G20" s="325">
        <v>25.21</v>
      </c>
      <c r="H20" s="292">
        <v>17783</v>
      </c>
      <c r="I20" s="292">
        <v>36087</v>
      </c>
      <c r="J20" s="292">
        <v>54731</v>
      </c>
      <c r="K20" s="328">
        <v>37558</v>
      </c>
      <c r="L20" s="292">
        <v>152496</v>
      </c>
      <c r="M20" s="292">
        <v>6202</v>
      </c>
      <c r="N20" s="292">
        <v>15687</v>
      </c>
      <c r="O20" s="292">
        <v>14488</v>
      </c>
      <c r="P20" s="326">
        <v>350823</v>
      </c>
      <c r="Q20" s="292">
        <v>350745</v>
      </c>
      <c r="R20" s="292">
        <v>338663</v>
      </c>
      <c r="S20" s="328">
        <v>95167</v>
      </c>
      <c r="T20" s="328">
        <v>1848799</v>
      </c>
      <c r="U20" s="328">
        <v>536244</v>
      </c>
      <c r="V20" s="328">
        <v>843893</v>
      </c>
      <c r="W20" s="328">
        <v>54</v>
      </c>
      <c r="X20" s="328">
        <v>51</v>
      </c>
      <c r="Y20" s="328" t="s">
        <v>608</v>
      </c>
      <c r="Z20" s="328">
        <v>69736</v>
      </c>
      <c r="AA20" s="318">
        <v>2829.49</v>
      </c>
      <c r="AB20" s="333">
        <v>855.74</v>
      </c>
      <c r="AC20" s="328">
        <v>1712</v>
      </c>
      <c r="AD20" s="328">
        <v>501954</v>
      </c>
      <c r="AE20" s="328" t="s">
        <v>608</v>
      </c>
      <c r="AF20" s="328">
        <v>33</v>
      </c>
      <c r="AG20" s="328">
        <v>6101</v>
      </c>
      <c r="AH20" s="328">
        <v>32</v>
      </c>
      <c r="AI20" s="328">
        <v>17826</v>
      </c>
      <c r="AJ20" s="328">
        <v>869</v>
      </c>
      <c r="AK20" s="328">
        <v>49</v>
      </c>
      <c r="AL20" s="328">
        <v>22</v>
      </c>
      <c r="AM20" s="328">
        <v>8606</v>
      </c>
      <c r="AN20" s="328">
        <v>557</v>
      </c>
      <c r="AO20" s="328">
        <v>3</v>
      </c>
      <c r="AP20" s="328">
        <v>203</v>
      </c>
      <c r="AQ20" s="328">
        <v>24</v>
      </c>
      <c r="AR20" s="328">
        <v>30</v>
      </c>
      <c r="AS20" s="330">
        <v>100</v>
      </c>
      <c r="AT20" s="330">
        <v>89.2</v>
      </c>
      <c r="AU20" s="330">
        <v>106.6</v>
      </c>
      <c r="AV20" s="328">
        <v>10</v>
      </c>
      <c r="AW20" s="328">
        <v>10</v>
      </c>
      <c r="AX20" s="328">
        <v>4</v>
      </c>
      <c r="AY20" s="328">
        <v>4</v>
      </c>
      <c r="AZ20" s="328">
        <v>4</v>
      </c>
      <c r="BA20" s="328">
        <v>10</v>
      </c>
      <c r="BB20" s="328">
        <v>4</v>
      </c>
      <c r="BC20" s="328">
        <v>3</v>
      </c>
      <c r="BD20" s="328">
        <v>12022</v>
      </c>
      <c r="BE20" s="328">
        <v>1</v>
      </c>
      <c r="BF20" s="328">
        <v>51000</v>
      </c>
      <c r="BG20" s="328">
        <v>1</v>
      </c>
      <c r="BH20" s="328">
        <v>16000</v>
      </c>
      <c r="BI20" s="328">
        <v>2</v>
      </c>
      <c r="BJ20" s="328">
        <v>1770.05</v>
      </c>
      <c r="BK20" s="330">
        <v>68.599999999999994</v>
      </c>
      <c r="BL20" s="328" t="s">
        <v>608</v>
      </c>
      <c r="BM20" s="328">
        <v>4</v>
      </c>
      <c r="BN20" s="328" t="s">
        <v>608</v>
      </c>
      <c r="BO20" s="328">
        <v>14047</v>
      </c>
      <c r="BP20" s="144" t="s">
        <v>1081</v>
      </c>
      <c r="BQ20" s="333">
        <v>0.85</v>
      </c>
      <c r="BR20" s="330">
        <v>26.6</v>
      </c>
      <c r="BS20" s="333">
        <v>4.0106436986852927</v>
      </c>
      <c r="BT20" s="330">
        <v>60.71317225253312</v>
      </c>
      <c r="BU20" s="328">
        <v>26</v>
      </c>
      <c r="BV20" s="328">
        <v>4380</v>
      </c>
      <c r="BW20" s="328">
        <v>197</v>
      </c>
      <c r="BX20" s="328">
        <v>862</v>
      </c>
      <c r="BY20" s="328">
        <v>3050</v>
      </c>
      <c r="BZ20" s="328">
        <v>928</v>
      </c>
      <c r="CA20" s="328">
        <v>261</v>
      </c>
      <c r="CB20" s="328">
        <v>522</v>
      </c>
      <c r="CC20" s="346">
        <v>1.39</v>
      </c>
      <c r="CD20" s="328" t="s">
        <v>608</v>
      </c>
      <c r="CE20" s="328">
        <v>1</v>
      </c>
      <c r="CF20" s="328">
        <v>8</v>
      </c>
      <c r="CG20" s="328">
        <v>3</v>
      </c>
      <c r="CH20" s="328">
        <v>1</v>
      </c>
      <c r="CI20" s="328">
        <v>100</v>
      </c>
      <c r="CJ20" s="328">
        <v>13</v>
      </c>
      <c r="CK20" s="328">
        <v>1078</v>
      </c>
      <c r="CL20" s="328">
        <v>7</v>
      </c>
      <c r="CM20" s="328">
        <v>600</v>
      </c>
      <c r="CN20" s="328">
        <v>14</v>
      </c>
      <c r="CO20" s="328">
        <v>258</v>
      </c>
      <c r="CP20" s="328">
        <v>6</v>
      </c>
      <c r="CQ20" s="328">
        <v>63</v>
      </c>
      <c r="CR20" s="328">
        <v>4</v>
      </c>
      <c r="CS20" s="328">
        <v>100</v>
      </c>
      <c r="CT20" s="328">
        <v>8048</v>
      </c>
      <c r="CU20" s="328">
        <v>510</v>
      </c>
      <c r="CV20" s="328">
        <v>1890</v>
      </c>
      <c r="CW20" s="328">
        <v>822859.80200000003</v>
      </c>
      <c r="CX20" s="328">
        <v>110927.166</v>
      </c>
      <c r="CY20" s="328">
        <v>492642.45699999999</v>
      </c>
      <c r="CZ20" s="328">
        <v>88333</v>
      </c>
      <c r="DA20" s="328">
        <v>9</v>
      </c>
      <c r="DB20" s="328">
        <v>12605</v>
      </c>
      <c r="DC20" s="328">
        <v>1695</v>
      </c>
      <c r="DD20" s="328">
        <v>1188</v>
      </c>
      <c r="DE20" s="328">
        <v>245</v>
      </c>
      <c r="DF20" s="328">
        <v>2675</v>
      </c>
      <c r="DG20" s="328">
        <v>8024</v>
      </c>
      <c r="DH20" s="328">
        <v>9920</v>
      </c>
      <c r="DI20" s="328">
        <v>2272</v>
      </c>
      <c r="DJ20" s="328">
        <v>2203</v>
      </c>
      <c r="DK20" s="328">
        <v>165</v>
      </c>
      <c r="DL20" s="328">
        <v>314</v>
      </c>
      <c r="DM20" s="328">
        <v>0</v>
      </c>
      <c r="DN20" s="328">
        <v>1363</v>
      </c>
      <c r="DO20" s="328">
        <v>29</v>
      </c>
      <c r="DP20" s="328">
        <v>16956.599999999999</v>
      </c>
      <c r="DQ20" s="328">
        <v>49</v>
      </c>
      <c r="DR20" s="328">
        <v>4266</v>
      </c>
      <c r="DS20" s="328">
        <v>4057</v>
      </c>
      <c r="DT20" s="328">
        <v>67</v>
      </c>
      <c r="DU20" s="328">
        <v>659</v>
      </c>
      <c r="DV20" s="328">
        <v>61</v>
      </c>
      <c r="DW20" s="328">
        <v>64</v>
      </c>
      <c r="DX20" s="330">
        <v>59.7</v>
      </c>
      <c r="DY20" s="328">
        <v>29</v>
      </c>
      <c r="DZ20" s="328">
        <v>84</v>
      </c>
      <c r="EA20" s="328">
        <v>1687</v>
      </c>
      <c r="EB20" s="328">
        <v>631</v>
      </c>
      <c r="EC20" s="328">
        <v>85</v>
      </c>
      <c r="ED20" s="328">
        <v>2477</v>
      </c>
      <c r="EE20" s="328">
        <v>2739</v>
      </c>
      <c r="EF20" s="330">
        <v>93.4</v>
      </c>
      <c r="EG20" s="330">
        <v>91.1</v>
      </c>
      <c r="EH20" s="328">
        <v>314</v>
      </c>
      <c r="EI20" s="330">
        <v>12.7</v>
      </c>
      <c r="EJ20" s="328">
        <v>93830</v>
      </c>
      <c r="EK20" s="330">
        <v>40.9</v>
      </c>
      <c r="EL20" s="328">
        <v>331198</v>
      </c>
      <c r="EM20" s="333">
        <v>3.96</v>
      </c>
      <c r="EN20" s="328">
        <v>368</v>
      </c>
      <c r="EO20" s="328">
        <v>54</v>
      </c>
      <c r="EP20" s="354">
        <v>4668</v>
      </c>
      <c r="EQ20" s="328">
        <v>62</v>
      </c>
      <c r="ER20" s="328">
        <v>1000</v>
      </c>
      <c r="ES20" s="330">
        <v>100</v>
      </c>
      <c r="ET20" s="328">
        <v>112772</v>
      </c>
      <c r="EU20" s="328">
        <v>5482</v>
      </c>
      <c r="EV20" s="328">
        <v>0</v>
      </c>
      <c r="EW20" s="328">
        <v>99852</v>
      </c>
      <c r="EX20" s="328">
        <v>83845</v>
      </c>
      <c r="EY20" s="328">
        <v>12784</v>
      </c>
      <c r="EZ20" s="328">
        <v>3223</v>
      </c>
      <c r="FA20" s="328">
        <v>7438</v>
      </c>
      <c r="FB20" s="330">
        <v>24</v>
      </c>
      <c r="FC20" s="328">
        <v>311</v>
      </c>
      <c r="FD20" s="330">
        <v>4.71</v>
      </c>
      <c r="FE20" s="328">
        <v>3064</v>
      </c>
      <c r="FF20" s="328">
        <v>98</v>
      </c>
      <c r="FG20" s="328">
        <v>35</v>
      </c>
      <c r="FH20" s="328">
        <v>126</v>
      </c>
      <c r="FI20" s="350">
        <v>15</v>
      </c>
      <c r="FJ20" s="350">
        <v>376</v>
      </c>
      <c r="FK20" s="333">
        <v>69.359810190435766</v>
      </c>
      <c r="FL20" s="330">
        <v>99.9</v>
      </c>
      <c r="FM20" s="330">
        <v>94.4</v>
      </c>
      <c r="FN20" s="330">
        <v>85.3</v>
      </c>
      <c r="FO20" s="330">
        <v>34</v>
      </c>
      <c r="FP20" s="328">
        <v>91</v>
      </c>
      <c r="FQ20" s="328">
        <v>8</v>
      </c>
      <c r="FR20" s="328">
        <v>67</v>
      </c>
      <c r="FS20" s="328">
        <v>1717</v>
      </c>
      <c r="FT20" s="328">
        <v>7</v>
      </c>
      <c r="FU20" s="328">
        <v>3990</v>
      </c>
      <c r="FV20" s="328">
        <v>1051</v>
      </c>
      <c r="FW20" s="328">
        <v>5</v>
      </c>
      <c r="FX20" s="328">
        <v>6645000</v>
      </c>
      <c r="FY20" s="328">
        <v>1131</v>
      </c>
      <c r="FZ20" s="328" t="s">
        <v>608</v>
      </c>
      <c r="GA20" s="328" t="s">
        <v>608</v>
      </c>
      <c r="GB20" s="328">
        <v>11097</v>
      </c>
      <c r="GC20" s="328">
        <v>19</v>
      </c>
      <c r="GD20" s="328">
        <v>2202</v>
      </c>
      <c r="GE20" s="328">
        <v>8876</v>
      </c>
      <c r="GF20" s="328">
        <v>136202</v>
      </c>
      <c r="GG20" s="328">
        <v>224</v>
      </c>
      <c r="GH20" s="328">
        <v>31883</v>
      </c>
      <c r="GI20" s="328">
        <v>104095</v>
      </c>
      <c r="GJ20" s="328">
        <v>448</v>
      </c>
      <c r="GK20" s="328">
        <v>5069</v>
      </c>
      <c r="GL20" s="328">
        <v>337898</v>
      </c>
      <c r="GM20" s="328">
        <v>1402</v>
      </c>
      <c r="GN20" s="328">
        <v>13582</v>
      </c>
      <c r="GO20" s="328">
        <v>301618</v>
      </c>
      <c r="GP20" s="328">
        <v>472</v>
      </c>
      <c r="GQ20" s="328">
        <v>22826</v>
      </c>
      <c r="GR20" s="327">
        <v>974177</v>
      </c>
      <c r="GS20" s="328">
        <v>459</v>
      </c>
      <c r="GT20" s="328">
        <v>14130</v>
      </c>
      <c r="GU20" s="328">
        <v>550043</v>
      </c>
      <c r="GV20" s="333">
        <v>38.44</v>
      </c>
      <c r="GW20" s="328">
        <v>100</v>
      </c>
      <c r="GX20" s="328">
        <v>2943</v>
      </c>
      <c r="GY20" s="328">
        <v>1954</v>
      </c>
      <c r="GZ20" s="322">
        <v>150</v>
      </c>
      <c r="HA20" s="328">
        <v>10</v>
      </c>
      <c r="HB20" s="328">
        <v>1589940</v>
      </c>
      <c r="HC20" s="328">
        <v>8114831</v>
      </c>
      <c r="HD20" s="328">
        <v>707300</v>
      </c>
      <c r="HE20" s="328">
        <v>1189700</v>
      </c>
      <c r="HF20" s="328">
        <v>140700</v>
      </c>
      <c r="HG20" s="328">
        <v>17900</v>
      </c>
      <c r="HH20" s="328">
        <v>9090</v>
      </c>
      <c r="HI20" s="328">
        <v>110760</v>
      </c>
      <c r="HJ20" s="328">
        <v>49665</v>
      </c>
      <c r="HK20" s="292">
        <v>77970</v>
      </c>
      <c r="HL20" s="292">
        <v>10134438</v>
      </c>
      <c r="HM20" s="292">
        <v>375976</v>
      </c>
      <c r="HN20" s="292">
        <v>142</v>
      </c>
      <c r="HO20" s="292">
        <v>12</v>
      </c>
      <c r="HP20" s="292">
        <v>128</v>
      </c>
      <c r="HQ20" s="292">
        <v>8</v>
      </c>
      <c r="HR20" s="292">
        <v>0</v>
      </c>
      <c r="HS20" s="292">
        <v>155461</v>
      </c>
      <c r="HT20" s="292">
        <v>22731</v>
      </c>
      <c r="HU20" s="292">
        <v>700</v>
      </c>
      <c r="HV20" s="333">
        <v>34.53</v>
      </c>
      <c r="HW20" s="292">
        <v>280650</v>
      </c>
      <c r="HX20" s="412">
        <v>13.2</v>
      </c>
      <c r="HY20" s="333">
        <v>0</v>
      </c>
      <c r="HZ20" s="333">
        <v>2</v>
      </c>
      <c r="IA20" s="328">
        <v>537.6</v>
      </c>
      <c r="IB20" s="328">
        <v>537.6</v>
      </c>
      <c r="IC20" s="328">
        <v>73644</v>
      </c>
      <c r="ID20" s="330">
        <v>75</v>
      </c>
      <c r="IE20" s="330">
        <v>54</v>
      </c>
      <c r="IF20" s="330">
        <v>49.3</v>
      </c>
      <c r="IG20" s="330">
        <v>61.6</v>
      </c>
      <c r="IH20" s="330">
        <v>19.7</v>
      </c>
      <c r="II20" s="144" t="s">
        <v>1081</v>
      </c>
      <c r="IJ20" s="144" t="s">
        <v>1081</v>
      </c>
      <c r="IK20" s="328">
        <v>77</v>
      </c>
      <c r="IL20" s="408">
        <v>0.96</v>
      </c>
      <c r="IM20" s="387">
        <v>93.1</v>
      </c>
      <c r="IN20" s="409">
        <v>5.9</v>
      </c>
      <c r="IO20" s="387">
        <v>8</v>
      </c>
      <c r="IP20" s="324">
        <v>98302861</v>
      </c>
      <c r="IQ20" s="410">
        <v>62.8</v>
      </c>
      <c r="IR20" s="410">
        <v>51.7</v>
      </c>
      <c r="IS20" s="350" t="s">
        <v>608</v>
      </c>
      <c r="IT20" s="350" t="s">
        <v>608</v>
      </c>
      <c r="IU20" s="410">
        <v>64.900000000000006</v>
      </c>
      <c r="IV20" s="144" t="s">
        <v>1081</v>
      </c>
      <c r="IW20" s="324">
        <v>2339</v>
      </c>
      <c r="IX20" s="144" t="s">
        <v>1081</v>
      </c>
      <c r="IY20" s="410">
        <v>29.6</v>
      </c>
      <c r="IZ20" s="386">
        <v>68109</v>
      </c>
      <c r="JA20" s="386">
        <v>1776</v>
      </c>
      <c r="JB20" s="386">
        <v>1258</v>
      </c>
      <c r="JC20" s="386">
        <v>5445</v>
      </c>
      <c r="JD20" s="386">
        <v>6284</v>
      </c>
      <c r="JE20" s="386">
        <v>6457</v>
      </c>
      <c r="JF20" s="386">
        <v>7424</v>
      </c>
      <c r="JG20" s="386">
        <v>9542</v>
      </c>
      <c r="JH20" s="386">
        <v>8629</v>
      </c>
      <c r="JI20" s="386">
        <v>7351</v>
      </c>
      <c r="JJ20" s="386">
        <v>5946</v>
      </c>
      <c r="JK20" s="386">
        <v>5430</v>
      </c>
      <c r="JL20" s="386">
        <v>4387</v>
      </c>
      <c r="JM20" s="386">
        <v>2122</v>
      </c>
      <c r="JN20" s="386">
        <v>941</v>
      </c>
      <c r="JO20" s="386">
        <v>389</v>
      </c>
      <c r="JP20" s="386">
        <v>188</v>
      </c>
      <c r="JQ20" s="386">
        <v>7538</v>
      </c>
      <c r="JR20" s="386">
        <v>8026</v>
      </c>
      <c r="JS20" s="386">
        <v>7911</v>
      </c>
      <c r="JT20" s="386">
        <v>9192</v>
      </c>
      <c r="JU20" s="386">
        <v>10928</v>
      </c>
      <c r="JV20" s="386">
        <v>13021</v>
      </c>
      <c r="JW20" s="386">
        <v>11381</v>
      </c>
      <c r="JX20" s="386">
        <v>9758</v>
      </c>
      <c r="JY20" s="386">
        <v>8963</v>
      </c>
      <c r="JZ20" s="386">
        <v>10820</v>
      </c>
      <c r="KA20" s="386">
        <v>13780</v>
      </c>
      <c r="KB20" s="386">
        <v>11601</v>
      </c>
      <c r="KC20" s="386">
        <v>8337</v>
      </c>
      <c r="KD20" s="386">
        <v>5627</v>
      </c>
      <c r="KE20" s="386">
        <v>5434</v>
      </c>
      <c r="KF20" s="399"/>
      <c r="KG20" s="399"/>
    </row>
    <row r="21" spans="1:293" s="305" customFormat="1" ht="12">
      <c r="A21" s="3">
        <v>112038</v>
      </c>
      <c r="B21" s="2" t="s">
        <v>1004</v>
      </c>
      <c r="C21" s="147" t="s">
        <v>616</v>
      </c>
      <c r="D21" s="147" t="s">
        <v>616</v>
      </c>
      <c r="E21" s="147" t="s">
        <v>616</v>
      </c>
      <c r="F21" s="147" t="s">
        <v>616</v>
      </c>
      <c r="G21" s="147" t="s">
        <v>616</v>
      </c>
      <c r="H21" s="147" t="s">
        <v>616</v>
      </c>
      <c r="I21" s="147" t="s">
        <v>616</v>
      </c>
      <c r="J21" s="147" t="s">
        <v>616</v>
      </c>
      <c r="K21" s="147" t="s">
        <v>616</v>
      </c>
      <c r="L21" s="147" t="s">
        <v>616</v>
      </c>
      <c r="M21" s="147" t="s">
        <v>616</v>
      </c>
      <c r="N21" s="147" t="s">
        <v>616</v>
      </c>
      <c r="O21" s="147" t="s">
        <v>616</v>
      </c>
      <c r="P21" s="147" t="s">
        <v>616</v>
      </c>
      <c r="Q21" s="147" t="s">
        <v>616</v>
      </c>
      <c r="R21" s="147" t="s">
        <v>616</v>
      </c>
      <c r="S21" s="147" t="s">
        <v>616</v>
      </c>
      <c r="T21" s="147" t="s">
        <v>616</v>
      </c>
      <c r="U21" s="147" t="s">
        <v>616</v>
      </c>
      <c r="V21" s="147" t="s">
        <v>616</v>
      </c>
      <c r="W21" s="147" t="s">
        <v>616</v>
      </c>
      <c r="X21" s="147" t="s">
        <v>616</v>
      </c>
      <c r="Y21" s="147" t="s">
        <v>616</v>
      </c>
      <c r="Z21" s="147" t="s">
        <v>616</v>
      </c>
      <c r="AA21" s="147" t="s">
        <v>616</v>
      </c>
      <c r="AB21" s="147" t="s">
        <v>616</v>
      </c>
      <c r="AC21" s="147" t="s">
        <v>616</v>
      </c>
      <c r="AD21" s="147" t="s">
        <v>616</v>
      </c>
      <c r="AE21" s="147" t="s">
        <v>616</v>
      </c>
      <c r="AF21" s="147" t="s">
        <v>616</v>
      </c>
      <c r="AG21" s="147" t="s">
        <v>616</v>
      </c>
      <c r="AH21" s="147" t="s">
        <v>616</v>
      </c>
      <c r="AI21" s="147" t="s">
        <v>616</v>
      </c>
      <c r="AJ21" s="147" t="s">
        <v>616</v>
      </c>
      <c r="AK21" s="147" t="s">
        <v>616</v>
      </c>
      <c r="AL21" s="147" t="s">
        <v>616</v>
      </c>
      <c r="AM21" s="147" t="s">
        <v>616</v>
      </c>
      <c r="AN21" s="147" t="s">
        <v>616</v>
      </c>
      <c r="AO21" s="147" t="s">
        <v>616</v>
      </c>
      <c r="AP21" s="147" t="s">
        <v>616</v>
      </c>
      <c r="AQ21" s="147" t="s">
        <v>616</v>
      </c>
      <c r="AR21" s="147" t="s">
        <v>616</v>
      </c>
      <c r="AS21" s="147" t="s">
        <v>616</v>
      </c>
      <c r="AT21" s="147" t="s">
        <v>616</v>
      </c>
      <c r="AU21" s="147" t="s">
        <v>616</v>
      </c>
      <c r="AV21" s="147" t="s">
        <v>616</v>
      </c>
      <c r="AW21" s="147" t="s">
        <v>616</v>
      </c>
      <c r="AX21" s="147" t="s">
        <v>616</v>
      </c>
      <c r="AY21" s="147" t="s">
        <v>616</v>
      </c>
      <c r="AZ21" s="147" t="s">
        <v>616</v>
      </c>
      <c r="BA21" s="147" t="s">
        <v>616</v>
      </c>
      <c r="BB21" s="147" t="s">
        <v>616</v>
      </c>
      <c r="BC21" s="147" t="s">
        <v>616</v>
      </c>
      <c r="BD21" s="147" t="s">
        <v>616</v>
      </c>
      <c r="BE21" s="147" t="s">
        <v>616</v>
      </c>
      <c r="BF21" s="147" t="s">
        <v>616</v>
      </c>
      <c r="BG21" s="147" t="s">
        <v>616</v>
      </c>
      <c r="BH21" s="147" t="s">
        <v>616</v>
      </c>
      <c r="BI21" s="147" t="s">
        <v>616</v>
      </c>
      <c r="BJ21" s="147" t="s">
        <v>616</v>
      </c>
      <c r="BK21" s="147" t="s">
        <v>616</v>
      </c>
      <c r="BL21" s="147" t="s">
        <v>616</v>
      </c>
      <c r="BM21" s="147" t="s">
        <v>616</v>
      </c>
      <c r="BN21" s="147" t="s">
        <v>616</v>
      </c>
      <c r="BO21" s="147" t="s">
        <v>616</v>
      </c>
      <c r="BP21" s="144" t="s">
        <v>1081</v>
      </c>
      <c r="BQ21" s="147" t="s">
        <v>616</v>
      </c>
      <c r="BR21" s="147" t="s">
        <v>616</v>
      </c>
      <c r="BS21" s="147" t="s">
        <v>616</v>
      </c>
      <c r="BT21" s="147" t="s">
        <v>616</v>
      </c>
      <c r="BU21" s="147" t="s">
        <v>616</v>
      </c>
      <c r="BV21" s="147" t="s">
        <v>616</v>
      </c>
      <c r="BW21" s="147" t="s">
        <v>616</v>
      </c>
      <c r="BX21" s="147" t="s">
        <v>616</v>
      </c>
      <c r="BY21" s="147" t="s">
        <v>616</v>
      </c>
      <c r="BZ21" s="147" t="s">
        <v>616</v>
      </c>
      <c r="CA21" s="147" t="s">
        <v>616</v>
      </c>
      <c r="CB21" s="147" t="s">
        <v>616</v>
      </c>
      <c r="CC21" s="147" t="s">
        <v>616</v>
      </c>
      <c r="CD21" s="147" t="s">
        <v>616</v>
      </c>
      <c r="CE21" s="147" t="s">
        <v>616</v>
      </c>
      <c r="CF21" s="147" t="s">
        <v>616</v>
      </c>
      <c r="CG21" s="147" t="s">
        <v>616</v>
      </c>
      <c r="CH21" s="147" t="s">
        <v>616</v>
      </c>
      <c r="CI21" s="147" t="s">
        <v>616</v>
      </c>
      <c r="CJ21" s="147" t="s">
        <v>616</v>
      </c>
      <c r="CK21" s="147" t="s">
        <v>616</v>
      </c>
      <c r="CL21" s="147" t="s">
        <v>616</v>
      </c>
      <c r="CM21" s="147" t="s">
        <v>616</v>
      </c>
      <c r="CN21" s="147" t="s">
        <v>616</v>
      </c>
      <c r="CO21" s="147" t="s">
        <v>616</v>
      </c>
      <c r="CP21" s="147" t="s">
        <v>616</v>
      </c>
      <c r="CQ21" s="147" t="s">
        <v>616</v>
      </c>
      <c r="CR21" s="147" t="s">
        <v>616</v>
      </c>
      <c r="CS21" s="147" t="s">
        <v>616</v>
      </c>
      <c r="CT21" s="147" t="s">
        <v>616</v>
      </c>
      <c r="CU21" s="147" t="s">
        <v>616</v>
      </c>
      <c r="CV21" s="147" t="s">
        <v>616</v>
      </c>
      <c r="CW21" s="147" t="s">
        <v>616</v>
      </c>
      <c r="CX21" s="147" t="s">
        <v>616</v>
      </c>
      <c r="CY21" s="147" t="s">
        <v>616</v>
      </c>
      <c r="CZ21" s="147" t="s">
        <v>616</v>
      </c>
      <c r="DA21" s="147" t="s">
        <v>616</v>
      </c>
      <c r="DB21" s="147" t="s">
        <v>616</v>
      </c>
      <c r="DC21" s="147" t="s">
        <v>616</v>
      </c>
      <c r="DD21" s="147" t="s">
        <v>616</v>
      </c>
      <c r="DE21" s="147" t="s">
        <v>616</v>
      </c>
      <c r="DF21" s="147" t="s">
        <v>616</v>
      </c>
      <c r="DG21" s="147" t="s">
        <v>616</v>
      </c>
      <c r="DH21" s="147" t="s">
        <v>616</v>
      </c>
      <c r="DI21" s="147" t="s">
        <v>616</v>
      </c>
      <c r="DJ21" s="147" t="s">
        <v>616</v>
      </c>
      <c r="DK21" s="147" t="s">
        <v>616</v>
      </c>
      <c r="DL21" s="147" t="s">
        <v>616</v>
      </c>
      <c r="DM21" s="147" t="s">
        <v>616</v>
      </c>
      <c r="DN21" s="147" t="s">
        <v>616</v>
      </c>
      <c r="DO21" s="147" t="s">
        <v>616</v>
      </c>
      <c r="DP21" s="147" t="s">
        <v>616</v>
      </c>
      <c r="DQ21" s="147" t="s">
        <v>616</v>
      </c>
      <c r="DR21" s="147" t="s">
        <v>616</v>
      </c>
      <c r="DS21" s="147" t="s">
        <v>616</v>
      </c>
      <c r="DT21" s="147" t="s">
        <v>616</v>
      </c>
      <c r="DU21" s="147" t="s">
        <v>616</v>
      </c>
      <c r="DV21" s="147" t="s">
        <v>616</v>
      </c>
      <c r="DW21" s="147" t="s">
        <v>616</v>
      </c>
      <c r="DX21" s="147" t="s">
        <v>616</v>
      </c>
      <c r="DY21" s="147" t="s">
        <v>616</v>
      </c>
      <c r="DZ21" s="147" t="s">
        <v>616</v>
      </c>
      <c r="EA21" s="147" t="s">
        <v>616</v>
      </c>
      <c r="EB21" s="147" t="s">
        <v>616</v>
      </c>
      <c r="EC21" s="147" t="s">
        <v>616</v>
      </c>
      <c r="ED21" s="147" t="s">
        <v>616</v>
      </c>
      <c r="EE21" s="147" t="s">
        <v>616</v>
      </c>
      <c r="EF21" s="147" t="s">
        <v>616</v>
      </c>
      <c r="EG21" s="147" t="s">
        <v>616</v>
      </c>
      <c r="EH21" s="147" t="s">
        <v>616</v>
      </c>
      <c r="EI21" s="147" t="s">
        <v>616</v>
      </c>
      <c r="EJ21" s="147" t="s">
        <v>616</v>
      </c>
      <c r="EK21" s="147" t="s">
        <v>616</v>
      </c>
      <c r="EL21" s="147" t="s">
        <v>616</v>
      </c>
      <c r="EM21" s="147" t="s">
        <v>616</v>
      </c>
      <c r="EN21" s="147" t="s">
        <v>616</v>
      </c>
      <c r="EO21" s="147" t="s">
        <v>616</v>
      </c>
      <c r="EP21" s="147" t="s">
        <v>616</v>
      </c>
      <c r="EQ21" s="147" t="s">
        <v>616</v>
      </c>
      <c r="ER21" s="147" t="s">
        <v>616</v>
      </c>
      <c r="ES21" s="147" t="s">
        <v>616</v>
      </c>
      <c r="ET21" s="147" t="s">
        <v>616</v>
      </c>
      <c r="EU21" s="147" t="s">
        <v>616</v>
      </c>
      <c r="EV21" s="147" t="s">
        <v>616</v>
      </c>
      <c r="EW21" s="147" t="s">
        <v>616</v>
      </c>
      <c r="EX21" s="147" t="s">
        <v>616</v>
      </c>
      <c r="EY21" s="147" t="s">
        <v>616</v>
      </c>
      <c r="EZ21" s="147" t="s">
        <v>616</v>
      </c>
      <c r="FA21" s="147" t="s">
        <v>616</v>
      </c>
      <c r="FB21" s="147" t="s">
        <v>616</v>
      </c>
      <c r="FC21" s="147" t="s">
        <v>616</v>
      </c>
      <c r="FD21" s="147" t="s">
        <v>616</v>
      </c>
      <c r="FE21" s="147" t="s">
        <v>616</v>
      </c>
      <c r="FF21" s="147" t="s">
        <v>616</v>
      </c>
      <c r="FG21" s="147" t="s">
        <v>616</v>
      </c>
      <c r="FH21" s="147" t="s">
        <v>616</v>
      </c>
      <c r="FI21" s="147" t="s">
        <v>616</v>
      </c>
      <c r="FJ21" s="147" t="s">
        <v>616</v>
      </c>
      <c r="FK21" s="147" t="s">
        <v>616</v>
      </c>
      <c r="FL21" s="147" t="s">
        <v>616</v>
      </c>
      <c r="FM21" s="147" t="s">
        <v>616</v>
      </c>
      <c r="FN21" s="147" t="s">
        <v>616</v>
      </c>
      <c r="FO21" s="147" t="s">
        <v>616</v>
      </c>
      <c r="FP21" s="147" t="s">
        <v>616</v>
      </c>
      <c r="FQ21" s="147" t="s">
        <v>616</v>
      </c>
      <c r="FR21" s="147" t="s">
        <v>616</v>
      </c>
      <c r="FS21" s="147" t="s">
        <v>616</v>
      </c>
      <c r="FT21" s="147" t="s">
        <v>616</v>
      </c>
      <c r="FU21" s="147" t="s">
        <v>616</v>
      </c>
      <c r="FV21" s="147" t="s">
        <v>616</v>
      </c>
      <c r="FW21" s="147" t="s">
        <v>616</v>
      </c>
      <c r="FX21" s="147" t="s">
        <v>616</v>
      </c>
      <c r="FY21" s="147" t="s">
        <v>616</v>
      </c>
      <c r="FZ21" s="147" t="s">
        <v>616</v>
      </c>
      <c r="GA21" s="147" t="s">
        <v>616</v>
      </c>
      <c r="GB21" s="147" t="s">
        <v>616</v>
      </c>
      <c r="GC21" s="147" t="s">
        <v>616</v>
      </c>
      <c r="GD21" s="147" t="s">
        <v>616</v>
      </c>
      <c r="GE21" s="147" t="s">
        <v>616</v>
      </c>
      <c r="GF21" s="147" t="s">
        <v>616</v>
      </c>
      <c r="GG21" s="147" t="s">
        <v>616</v>
      </c>
      <c r="GH21" s="147" t="s">
        <v>616</v>
      </c>
      <c r="GI21" s="147" t="s">
        <v>616</v>
      </c>
      <c r="GJ21" s="147" t="s">
        <v>616</v>
      </c>
      <c r="GK21" s="147" t="s">
        <v>616</v>
      </c>
      <c r="GL21" s="147" t="s">
        <v>616</v>
      </c>
      <c r="GM21" s="147" t="s">
        <v>616</v>
      </c>
      <c r="GN21" s="147" t="s">
        <v>616</v>
      </c>
      <c r="GO21" s="147" t="s">
        <v>616</v>
      </c>
      <c r="GP21" s="147" t="s">
        <v>616</v>
      </c>
      <c r="GQ21" s="147" t="s">
        <v>616</v>
      </c>
      <c r="GR21" s="147" t="s">
        <v>616</v>
      </c>
      <c r="GS21" s="147" t="s">
        <v>616</v>
      </c>
      <c r="GT21" s="147" t="s">
        <v>616</v>
      </c>
      <c r="GU21" s="147" t="s">
        <v>616</v>
      </c>
      <c r="GV21" s="147" t="s">
        <v>616</v>
      </c>
      <c r="GW21" s="147" t="s">
        <v>616</v>
      </c>
      <c r="GX21" s="147" t="s">
        <v>616</v>
      </c>
      <c r="GY21" s="147" t="s">
        <v>616</v>
      </c>
      <c r="GZ21" s="147" t="s">
        <v>616</v>
      </c>
      <c r="HA21" s="147" t="s">
        <v>616</v>
      </c>
      <c r="HB21" s="147" t="s">
        <v>616</v>
      </c>
      <c r="HC21" s="147" t="s">
        <v>616</v>
      </c>
      <c r="HD21" s="147" t="s">
        <v>616</v>
      </c>
      <c r="HE21" s="147" t="s">
        <v>616</v>
      </c>
      <c r="HF21" s="147" t="s">
        <v>616</v>
      </c>
      <c r="HG21" s="147" t="s">
        <v>616</v>
      </c>
      <c r="HH21" s="147" t="s">
        <v>616</v>
      </c>
      <c r="HI21" s="147" t="s">
        <v>616</v>
      </c>
      <c r="HJ21" s="147" t="s">
        <v>616</v>
      </c>
      <c r="HK21" s="147" t="s">
        <v>616</v>
      </c>
      <c r="HL21" s="147" t="s">
        <v>616</v>
      </c>
      <c r="HM21" s="147" t="s">
        <v>616</v>
      </c>
      <c r="HN21" s="147" t="s">
        <v>616</v>
      </c>
      <c r="HO21" s="147" t="s">
        <v>616</v>
      </c>
      <c r="HP21" s="147" t="s">
        <v>616</v>
      </c>
      <c r="HQ21" s="147" t="s">
        <v>616</v>
      </c>
      <c r="HR21" s="147" t="s">
        <v>616</v>
      </c>
      <c r="HS21" s="147" t="s">
        <v>616</v>
      </c>
      <c r="HT21" s="147" t="s">
        <v>616</v>
      </c>
      <c r="HU21" s="147" t="s">
        <v>616</v>
      </c>
      <c r="HV21" s="147" t="s">
        <v>616</v>
      </c>
      <c r="HW21" s="147" t="s">
        <v>616</v>
      </c>
      <c r="HX21" s="147" t="s">
        <v>616</v>
      </c>
      <c r="HY21" s="147" t="s">
        <v>616</v>
      </c>
      <c r="HZ21" s="147" t="s">
        <v>616</v>
      </c>
      <c r="IA21" s="147" t="s">
        <v>616</v>
      </c>
      <c r="IB21" s="147" t="s">
        <v>616</v>
      </c>
      <c r="IC21" s="147" t="s">
        <v>616</v>
      </c>
      <c r="ID21" s="147" t="s">
        <v>616</v>
      </c>
      <c r="IE21" s="147" t="s">
        <v>616</v>
      </c>
      <c r="IF21" s="147" t="s">
        <v>616</v>
      </c>
      <c r="IG21" s="147" t="s">
        <v>616</v>
      </c>
      <c r="IH21" s="147" t="s">
        <v>616</v>
      </c>
      <c r="II21" s="144" t="s">
        <v>1081</v>
      </c>
      <c r="IJ21" s="144" t="s">
        <v>1081</v>
      </c>
      <c r="IK21" s="147" t="s">
        <v>616</v>
      </c>
      <c r="IL21" s="147" t="s">
        <v>616</v>
      </c>
      <c r="IM21" s="147" t="s">
        <v>616</v>
      </c>
      <c r="IN21" s="147" t="s">
        <v>616</v>
      </c>
      <c r="IO21" s="147" t="s">
        <v>616</v>
      </c>
      <c r="IP21" s="147" t="s">
        <v>616</v>
      </c>
      <c r="IQ21" s="147" t="s">
        <v>616</v>
      </c>
      <c r="IR21" s="147" t="s">
        <v>616</v>
      </c>
      <c r="IS21" s="147" t="s">
        <v>616</v>
      </c>
      <c r="IT21" s="147" t="s">
        <v>616</v>
      </c>
      <c r="IU21" s="147" t="s">
        <v>616</v>
      </c>
      <c r="IV21" s="144" t="s">
        <v>1081</v>
      </c>
      <c r="IW21" s="147" t="s">
        <v>616</v>
      </c>
      <c r="IX21" s="144" t="s">
        <v>1081</v>
      </c>
      <c r="IY21" s="147" t="s">
        <v>616</v>
      </c>
      <c r="IZ21" s="147" t="s">
        <v>616</v>
      </c>
      <c r="JA21" s="147" t="s">
        <v>616</v>
      </c>
      <c r="JB21" s="147" t="s">
        <v>616</v>
      </c>
      <c r="JC21" s="147" t="s">
        <v>616</v>
      </c>
      <c r="JD21" s="147" t="s">
        <v>616</v>
      </c>
      <c r="JE21" s="147" t="s">
        <v>616</v>
      </c>
      <c r="JF21" s="147" t="s">
        <v>616</v>
      </c>
      <c r="JG21" s="147" t="s">
        <v>616</v>
      </c>
      <c r="JH21" s="147" t="s">
        <v>616</v>
      </c>
      <c r="JI21" s="147" t="s">
        <v>616</v>
      </c>
      <c r="JJ21" s="147" t="s">
        <v>616</v>
      </c>
      <c r="JK21" s="147" t="s">
        <v>616</v>
      </c>
      <c r="JL21" s="147" t="s">
        <v>616</v>
      </c>
      <c r="JM21" s="147" t="s">
        <v>616</v>
      </c>
      <c r="JN21" s="147" t="s">
        <v>616</v>
      </c>
      <c r="JO21" s="147" t="s">
        <v>616</v>
      </c>
      <c r="JP21" s="147" t="s">
        <v>616</v>
      </c>
      <c r="JQ21" s="147" t="s">
        <v>616</v>
      </c>
      <c r="JR21" s="147" t="s">
        <v>616</v>
      </c>
      <c r="JS21" s="147" t="s">
        <v>616</v>
      </c>
      <c r="JT21" s="147" t="s">
        <v>616</v>
      </c>
      <c r="JU21" s="147" t="s">
        <v>616</v>
      </c>
      <c r="JV21" s="147" t="s">
        <v>616</v>
      </c>
      <c r="JW21" s="147" t="s">
        <v>616</v>
      </c>
      <c r="JX21" s="147" t="s">
        <v>616</v>
      </c>
      <c r="JY21" s="147" t="s">
        <v>616</v>
      </c>
      <c r="JZ21" s="147" t="s">
        <v>616</v>
      </c>
      <c r="KA21" s="147" t="s">
        <v>616</v>
      </c>
      <c r="KB21" s="147" t="s">
        <v>616</v>
      </c>
      <c r="KC21" s="147" t="s">
        <v>616</v>
      </c>
      <c r="KD21" s="147" t="s">
        <v>616</v>
      </c>
      <c r="KE21" s="147" t="s">
        <v>616</v>
      </c>
      <c r="KF21" s="399"/>
      <c r="KG21" s="399"/>
    </row>
    <row r="22" spans="1:293" s="305" customFormat="1" ht="12">
      <c r="A22" s="3">
        <v>112224</v>
      </c>
      <c r="B22" s="2" t="s">
        <v>914</v>
      </c>
      <c r="C22" s="318">
        <v>60.24</v>
      </c>
      <c r="D22" s="319">
        <v>337181</v>
      </c>
      <c r="E22" s="325">
        <v>13.4</v>
      </c>
      <c r="F22" s="325">
        <v>62.8</v>
      </c>
      <c r="G22" s="325">
        <v>23.8</v>
      </c>
      <c r="H22" s="292">
        <v>17524</v>
      </c>
      <c r="I22" s="292">
        <v>35659</v>
      </c>
      <c r="J22" s="292">
        <v>54877</v>
      </c>
      <c r="K22" s="328">
        <v>33597</v>
      </c>
      <c r="L22" s="292">
        <v>146368</v>
      </c>
      <c r="M22" s="292">
        <v>4894</v>
      </c>
      <c r="N22" s="292">
        <v>15300</v>
      </c>
      <c r="O22" s="292">
        <v>12566</v>
      </c>
      <c r="P22" s="326">
        <v>338564</v>
      </c>
      <c r="Q22" s="292">
        <v>337498</v>
      </c>
      <c r="R22" s="292">
        <v>294715</v>
      </c>
      <c r="S22" s="328">
        <v>721545</v>
      </c>
      <c r="T22" s="328">
        <v>1931273</v>
      </c>
      <c r="U22" s="328">
        <v>519272</v>
      </c>
      <c r="V22" s="328">
        <v>635797</v>
      </c>
      <c r="W22" s="328">
        <v>0</v>
      </c>
      <c r="X22" s="328">
        <v>47</v>
      </c>
      <c r="Y22" s="328">
        <v>18</v>
      </c>
      <c r="Z22" s="328" t="s">
        <v>608</v>
      </c>
      <c r="AA22" s="318" t="s">
        <v>608</v>
      </c>
      <c r="AB22" s="333">
        <v>342.42</v>
      </c>
      <c r="AC22" s="328">
        <v>1675</v>
      </c>
      <c r="AD22" s="328">
        <v>339517</v>
      </c>
      <c r="AE22" s="328" t="s">
        <v>608</v>
      </c>
      <c r="AF22" s="328">
        <v>22</v>
      </c>
      <c r="AG22" s="328">
        <v>5306</v>
      </c>
      <c r="AH22" s="328">
        <v>30</v>
      </c>
      <c r="AI22" s="328">
        <v>17884</v>
      </c>
      <c r="AJ22" s="328">
        <v>874</v>
      </c>
      <c r="AK22" s="328">
        <v>34</v>
      </c>
      <c r="AL22" s="328">
        <v>15</v>
      </c>
      <c r="AM22" s="328">
        <v>8806</v>
      </c>
      <c r="AN22" s="328">
        <v>499</v>
      </c>
      <c r="AO22" s="328">
        <v>31</v>
      </c>
      <c r="AP22" s="328">
        <v>180</v>
      </c>
      <c r="AQ22" s="328">
        <v>15</v>
      </c>
      <c r="AR22" s="328">
        <v>47</v>
      </c>
      <c r="AS22" s="330">
        <v>97.5</v>
      </c>
      <c r="AT22" s="330">
        <v>113.18</v>
      </c>
      <c r="AU22" s="330">
        <v>110.39</v>
      </c>
      <c r="AV22" s="328">
        <v>9</v>
      </c>
      <c r="AW22" s="328">
        <v>9</v>
      </c>
      <c r="AX22" s="328">
        <v>4</v>
      </c>
      <c r="AY22" s="328">
        <v>3</v>
      </c>
      <c r="AZ22" s="328">
        <v>3</v>
      </c>
      <c r="BA22" s="328">
        <v>11</v>
      </c>
      <c r="BB22" s="328">
        <v>4</v>
      </c>
      <c r="BC22" s="328">
        <v>6</v>
      </c>
      <c r="BD22" s="328">
        <v>21426</v>
      </c>
      <c r="BE22" s="328">
        <v>1</v>
      </c>
      <c r="BF22" s="328">
        <v>52755</v>
      </c>
      <c r="BG22" s="328">
        <v>7</v>
      </c>
      <c r="BH22" s="328">
        <v>66419</v>
      </c>
      <c r="BI22" s="328">
        <v>1</v>
      </c>
      <c r="BJ22" s="328">
        <v>553</v>
      </c>
      <c r="BK22" s="330">
        <v>38.799999999999997</v>
      </c>
      <c r="BL22" s="328">
        <v>1</v>
      </c>
      <c r="BM22" s="328">
        <v>2</v>
      </c>
      <c r="BN22" s="328">
        <v>157</v>
      </c>
      <c r="BO22" s="328">
        <v>6768</v>
      </c>
      <c r="BP22" s="144" t="s">
        <v>1081</v>
      </c>
      <c r="BQ22" s="333">
        <v>0.93</v>
      </c>
      <c r="BR22" s="330">
        <v>31.4</v>
      </c>
      <c r="BS22" s="333">
        <v>4.1348771803847644</v>
      </c>
      <c r="BT22" s="330">
        <v>61.526425271063822</v>
      </c>
      <c r="BU22" s="328">
        <v>15</v>
      </c>
      <c r="BV22" s="328">
        <v>2927</v>
      </c>
      <c r="BW22" s="328">
        <v>188</v>
      </c>
      <c r="BX22" s="328">
        <v>698</v>
      </c>
      <c r="BY22" s="328">
        <v>1891</v>
      </c>
      <c r="BZ22" s="328">
        <v>648</v>
      </c>
      <c r="CA22" s="328">
        <v>123</v>
      </c>
      <c r="CB22" s="328">
        <v>276</v>
      </c>
      <c r="CC22" s="346">
        <v>1.38</v>
      </c>
      <c r="CD22" s="328" t="s">
        <v>915</v>
      </c>
      <c r="CE22" s="328" t="s">
        <v>608</v>
      </c>
      <c r="CF22" s="328" t="s">
        <v>608</v>
      </c>
      <c r="CG22" s="328">
        <v>4</v>
      </c>
      <c r="CH22" s="328">
        <v>1</v>
      </c>
      <c r="CI22" s="328">
        <v>49</v>
      </c>
      <c r="CJ22" s="328">
        <v>14</v>
      </c>
      <c r="CK22" s="328">
        <v>958</v>
      </c>
      <c r="CL22" s="328">
        <v>5</v>
      </c>
      <c r="CM22" s="328">
        <v>579</v>
      </c>
      <c r="CN22" s="328">
        <v>18</v>
      </c>
      <c r="CO22" s="328">
        <v>303</v>
      </c>
      <c r="CP22" s="328">
        <v>7</v>
      </c>
      <c r="CQ22" s="328">
        <v>78</v>
      </c>
      <c r="CR22" s="328">
        <v>4</v>
      </c>
      <c r="CS22" s="328">
        <v>104</v>
      </c>
      <c r="CT22" s="328">
        <v>6859</v>
      </c>
      <c r="CU22" s="328">
        <v>577</v>
      </c>
      <c r="CV22" s="328">
        <v>1452</v>
      </c>
      <c r="CW22" s="328">
        <v>716927.33900000004</v>
      </c>
      <c r="CX22" s="328">
        <v>116696.66099999999</v>
      </c>
      <c r="CY22" s="328">
        <v>366591.22600000002</v>
      </c>
      <c r="CZ22" s="328">
        <v>80546</v>
      </c>
      <c r="DA22" s="328">
        <v>12</v>
      </c>
      <c r="DB22" s="328">
        <v>10384</v>
      </c>
      <c r="DC22" s="328">
        <v>1163</v>
      </c>
      <c r="DD22" s="328">
        <v>900</v>
      </c>
      <c r="DE22" s="328">
        <v>92</v>
      </c>
      <c r="DF22" s="328">
        <v>1370</v>
      </c>
      <c r="DG22" s="328">
        <v>5020</v>
      </c>
      <c r="DH22" s="328">
        <v>9092</v>
      </c>
      <c r="DI22" s="328">
        <v>1964</v>
      </c>
      <c r="DJ22" s="328">
        <v>2063</v>
      </c>
      <c r="DK22" s="328">
        <v>81</v>
      </c>
      <c r="DL22" s="328">
        <v>225</v>
      </c>
      <c r="DM22" s="328">
        <v>1</v>
      </c>
      <c r="DN22" s="328">
        <v>982</v>
      </c>
      <c r="DO22" s="328">
        <v>30</v>
      </c>
      <c r="DP22" s="328">
        <v>7355</v>
      </c>
      <c r="DQ22" s="328">
        <v>42</v>
      </c>
      <c r="DR22" s="328">
        <v>5069</v>
      </c>
      <c r="DS22" s="328">
        <v>4848</v>
      </c>
      <c r="DT22" s="328">
        <v>38</v>
      </c>
      <c r="DU22" s="328">
        <v>657</v>
      </c>
      <c r="DV22" s="328">
        <v>66</v>
      </c>
      <c r="DW22" s="328">
        <v>72</v>
      </c>
      <c r="DX22" s="330">
        <v>30.7</v>
      </c>
      <c r="DY22" s="328">
        <v>19</v>
      </c>
      <c r="DZ22" s="328">
        <v>111</v>
      </c>
      <c r="EA22" s="328">
        <v>1553</v>
      </c>
      <c r="EB22" s="328">
        <v>316</v>
      </c>
      <c r="EC22" s="328">
        <v>26</v>
      </c>
      <c r="ED22" s="328">
        <v>2453</v>
      </c>
      <c r="EE22" s="328">
        <v>2708</v>
      </c>
      <c r="EF22" s="330">
        <v>96.2</v>
      </c>
      <c r="EG22" s="330">
        <v>92.7</v>
      </c>
      <c r="EH22" s="328">
        <v>48</v>
      </c>
      <c r="EI22" s="330">
        <v>11.9</v>
      </c>
      <c r="EJ22" s="328">
        <v>90118</v>
      </c>
      <c r="EK22" s="330">
        <v>38.799999999999997</v>
      </c>
      <c r="EL22" s="328">
        <v>318637</v>
      </c>
      <c r="EM22" s="333">
        <v>3.98</v>
      </c>
      <c r="EN22" s="328">
        <v>320</v>
      </c>
      <c r="EO22" s="328">
        <v>10</v>
      </c>
      <c r="EP22" s="354">
        <v>996</v>
      </c>
      <c r="EQ22" s="328">
        <v>106</v>
      </c>
      <c r="ER22" s="328">
        <v>1238</v>
      </c>
      <c r="ES22" s="330">
        <v>100</v>
      </c>
      <c r="ET22" s="328">
        <v>107455</v>
      </c>
      <c r="EU22" s="328">
        <v>1426</v>
      </c>
      <c r="EV22" s="328">
        <v>300</v>
      </c>
      <c r="EW22" s="328">
        <v>98187</v>
      </c>
      <c r="EX22" s="328">
        <v>87878</v>
      </c>
      <c r="EY22" s="328">
        <v>7482</v>
      </c>
      <c r="EZ22" s="328">
        <v>2827</v>
      </c>
      <c r="FA22" s="328">
        <v>7842</v>
      </c>
      <c r="FB22" s="330">
        <v>16.5</v>
      </c>
      <c r="FC22" s="328">
        <v>109</v>
      </c>
      <c r="FD22" s="330">
        <v>2.6</v>
      </c>
      <c r="FE22" s="328">
        <v>2006</v>
      </c>
      <c r="FF22" s="328">
        <v>0</v>
      </c>
      <c r="FG22" s="328">
        <v>16</v>
      </c>
      <c r="FH22" s="328">
        <v>135</v>
      </c>
      <c r="FI22" s="350">
        <v>14</v>
      </c>
      <c r="FJ22" s="350">
        <v>528</v>
      </c>
      <c r="FK22" s="333">
        <v>68.305799281979475</v>
      </c>
      <c r="FL22" s="330">
        <v>99.9</v>
      </c>
      <c r="FM22" s="330">
        <v>96.8</v>
      </c>
      <c r="FN22" s="330">
        <v>83.01</v>
      </c>
      <c r="FO22" s="330">
        <v>66.5</v>
      </c>
      <c r="FP22" s="328">
        <v>63</v>
      </c>
      <c r="FQ22" s="328">
        <v>6</v>
      </c>
      <c r="FR22" s="328">
        <v>36</v>
      </c>
      <c r="FS22" s="328">
        <v>7520</v>
      </c>
      <c r="FT22" s="328">
        <v>10</v>
      </c>
      <c r="FU22" s="328">
        <v>4312</v>
      </c>
      <c r="FV22" s="328">
        <v>1411</v>
      </c>
      <c r="FW22" s="328">
        <v>4</v>
      </c>
      <c r="FX22" s="328">
        <v>51386401</v>
      </c>
      <c r="FY22" s="328">
        <v>169</v>
      </c>
      <c r="FZ22" s="328" t="s">
        <v>608</v>
      </c>
      <c r="GA22" s="328" t="s">
        <v>608</v>
      </c>
      <c r="GB22" s="328">
        <v>11371</v>
      </c>
      <c r="GC22" s="328">
        <v>10</v>
      </c>
      <c r="GD22" s="328">
        <v>2168</v>
      </c>
      <c r="GE22" s="328">
        <v>9193</v>
      </c>
      <c r="GF22" s="328">
        <v>109772</v>
      </c>
      <c r="GG22" s="328">
        <v>130</v>
      </c>
      <c r="GH22" s="328">
        <v>20833</v>
      </c>
      <c r="GI22" s="328">
        <v>88809</v>
      </c>
      <c r="GJ22" s="328">
        <v>484</v>
      </c>
      <c r="GK22" s="328">
        <v>4094</v>
      </c>
      <c r="GL22" s="328">
        <v>402818</v>
      </c>
      <c r="GM22" s="328">
        <v>1650</v>
      </c>
      <c r="GN22" s="328">
        <v>14593</v>
      </c>
      <c r="GO22" s="328">
        <v>324334</v>
      </c>
      <c r="GP22" s="328">
        <v>408</v>
      </c>
      <c r="GQ22" s="328">
        <v>9341</v>
      </c>
      <c r="GR22" s="327">
        <v>207460</v>
      </c>
      <c r="GS22" s="328">
        <v>407</v>
      </c>
      <c r="GT22" s="328">
        <v>8769</v>
      </c>
      <c r="GU22" s="328">
        <v>20110</v>
      </c>
      <c r="GV22" s="333">
        <v>13.273561000000001</v>
      </c>
      <c r="GW22" s="328">
        <v>10.3</v>
      </c>
      <c r="GX22" s="328">
        <v>1217</v>
      </c>
      <c r="GY22" s="328">
        <v>675</v>
      </c>
      <c r="GZ22" s="322">
        <v>69</v>
      </c>
      <c r="HA22" s="328">
        <v>9</v>
      </c>
      <c r="HB22" s="328">
        <v>1238026</v>
      </c>
      <c r="HC22" s="328">
        <v>8152699</v>
      </c>
      <c r="HD22" s="328">
        <v>1058708.3500000001</v>
      </c>
      <c r="HE22" s="328">
        <v>1106410.8</v>
      </c>
      <c r="HF22" s="328">
        <v>344794.87</v>
      </c>
      <c r="HG22" s="328">
        <v>17348.599999999999</v>
      </c>
      <c r="HH22" s="328">
        <v>20627.46</v>
      </c>
      <c r="HI22" s="328">
        <v>112199</v>
      </c>
      <c r="HJ22" s="328">
        <v>71538</v>
      </c>
      <c r="HK22" s="292">
        <v>98680</v>
      </c>
      <c r="HL22" s="292">
        <v>10701000</v>
      </c>
      <c r="HM22" s="292">
        <v>0</v>
      </c>
      <c r="HN22" s="292">
        <v>125</v>
      </c>
      <c r="HO22" s="292">
        <v>0</v>
      </c>
      <c r="HP22" s="292">
        <v>99</v>
      </c>
      <c r="HQ22" s="292">
        <v>0</v>
      </c>
      <c r="HR22" s="292">
        <v>0</v>
      </c>
      <c r="HS22" s="292">
        <v>127217</v>
      </c>
      <c r="HT22" s="292">
        <v>0</v>
      </c>
      <c r="HU22" s="292">
        <v>2091</v>
      </c>
      <c r="HV22" s="333">
        <v>32.619999999999997</v>
      </c>
      <c r="HW22" s="292">
        <v>304711</v>
      </c>
      <c r="HX22" s="412">
        <v>-0.9</v>
      </c>
      <c r="HY22" s="333">
        <v>3.5</v>
      </c>
      <c r="HZ22" s="333">
        <v>3.5</v>
      </c>
      <c r="IA22" s="328">
        <v>1161</v>
      </c>
      <c r="IB22" s="328">
        <v>1127</v>
      </c>
      <c r="IC22" s="328">
        <v>42922</v>
      </c>
      <c r="ID22" s="330">
        <v>73.099999999999994</v>
      </c>
      <c r="IE22" s="330">
        <v>56.5</v>
      </c>
      <c r="IF22" s="330">
        <v>44.7</v>
      </c>
      <c r="IG22" s="330">
        <v>53.7</v>
      </c>
      <c r="IH22" s="330">
        <v>27.3</v>
      </c>
      <c r="II22" s="144" t="s">
        <v>1081</v>
      </c>
      <c r="IJ22" s="144" t="s">
        <v>1081</v>
      </c>
      <c r="IK22" s="328">
        <v>67.900000000000006</v>
      </c>
      <c r="IL22" s="408">
        <v>0.92</v>
      </c>
      <c r="IM22" s="387">
        <v>87.9</v>
      </c>
      <c r="IN22" s="409">
        <v>8.1999999999999993</v>
      </c>
      <c r="IO22" s="387">
        <v>9</v>
      </c>
      <c r="IP22" s="324">
        <v>76358980</v>
      </c>
      <c r="IQ22" s="410">
        <v>60.1</v>
      </c>
      <c r="IR22" s="410">
        <v>52</v>
      </c>
      <c r="IS22" s="350" t="s">
        <v>608</v>
      </c>
      <c r="IT22" s="350" t="s">
        <v>608</v>
      </c>
      <c r="IU22" s="410">
        <v>58.1</v>
      </c>
      <c r="IV22" s="144" t="s">
        <v>1081</v>
      </c>
      <c r="IW22" s="324">
        <v>2789</v>
      </c>
      <c r="IX22" s="144" t="s">
        <v>1081</v>
      </c>
      <c r="IY22" s="410">
        <v>28.7</v>
      </c>
      <c r="IZ22" s="386">
        <v>64901</v>
      </c>
      <c r="JA22" s="386">
        <v>954</v>
      </c>
      <c r="JB22" s="386">
        <v>1297</v>
      </c>
      <c r="JC22" s="386">
        <v>5604</v>
      </c>
      <c r="JD22" s="386">
        <v>6283</v>
      </c>
      <c r="JE22" s="386">
        <v>6464</v>
      </c>
      <c r="JF22" s="386">
        <v>7115</v>
      </c>
      <c r="JG22" s="386">
        <v>9713</v>
      </c>
      <c r="JH22" s="386">
        <v>8897</v>
      </c>
      <c r="JI22" s="386">
        <v>6953</v>
      </c>
      <c r="JJ22" s="386">
        <v>5602</v>
      </c>
      <c r="JK22" s="386">
        <v>5037</v>
      </c>
      <c r="JL22" s="386">
        <v>3874</v>
      </c>
      <c r="JM22" s="386">
        <v>1922</v>
      </c>
      <c r="JN22" s="386">
        <v>759</v>
      </c>
      <c r="JO22" s="386">
        <v>239</v>
      </c>
      <c r="JP22" s="386">
        <v>83</v>
      </c>
      <c r="JQ22" s="386">
        <v>7632</v>
      </c>
      <c r="JR22" s="386">
        <v>7966</v>
      </c>
      <c r="JS22" s="386">
        <v>7847</v>
      </c>
      <c r="JT22" s="386">
        <v>9271</v>
      </c>
      <c r="JU22" s="386">
        <v>10657</v>
      </c>
      <c r="JV22" s="386">
        <v>13387</v>
      </c>
      <c r="JW22" s="386">
        <v>11747</v>
      </c>
      <c r="JX22" s="386">
        <v>9496</v>
      </c>
      <c r="JY22" s="386">
        <v>8358</v>
      </c>
      <c r="JZ22" s="386">
        <v>10107</v>
      </c>
      <c r="KA22" s="386">
        <v>12790</v>
      </c>
      <c r="KB22" s="386">
        <v>11377</v>
      </c>
      <c r="KC22" s="386">
        <v>8233</v>
      </c>
      <c r="KD22" s="386">
        <v>5098</v>
      </c>
      <c r="KE22" s="386">
        <v>4449</v>
      </c>
      <c r="KF22" s="399"/>
      <c r="KG22" s="399"/>
    </row>
    <row r="23" spans="1:293" s="305" customFormat="1" ht="12">
      <c r="A23" s="3">
        <v>122041</v>
      </c>
      <c r="B23" s="2" t="s">
        <v>916</v>
      </c>
      <c r="C23" s="318">
        <v>85.62</v>
      </c>
      <c r="D23" s="319">
        <v>627816</v>
      </c>
      <c r="E23" s="325">
        <v>13.4</v>
      </c>
      <c r="F23" s="325">
        <v>63.4</v>
      </c>
      <c r="G23" s="325">
        <v>23.1</v>
      </c>
      <c r="H23" s="292">
        <v>33376</v>
      </c>
      <c r="I23" s="292">
        <v>67543</v>
      </c>
      <c r="J23" s="292">
        <v>106690</v>
      </c>
      <c r="K23" s="328">
        <v>65673</v>
      </c>
      <c r="L23" s="292">
        <v>289324</v>
      </c>
      <c r="M23" s="292">
        <v>14003</v>
      </c>
      <c r="N23" s="292">
        <v>31532</v>
      </c>
      <c r="O23" s="292">
        <v>29941</v>
      </c>
      <c r="P23" s="326">
        <v>624540</v>
      </c>
      <c r="Q23" s="292">
        <v>622890</v>
      </c>
      <c r="R23" s="292">
        <v>524471</v>
      </c>
      <c r="S23" s="328">
        <v>2143822</v>
      </c>
      <c r="T23" s="328">
        <v>2218096</v>
      </c>
      <c r="U23" s="328">
        <v>638309</v>
      </c>
      <c r="V23" s="328">
        <v>1548558</v>
      </c>
      <c r="W23" s="328">
        <v>26</v>
      </c>
      <c r="X23" s="328">
        <v>82</v>
      </c>
      <c r="Y23" s="328">
        <v>54</v>
      </c>
      <c r="Z23" s="328" t="s">
        <v>608</v>
      </c>
      <c r="AA23" s="318">
        <v>1477</v>
      </c>
      <c r="AB23" s="333">
        <v>819</v>
      </c>
      <c r="AC23" s="328">
        <v>1890</v>
      </c>
      <c r="AD23" s="328">
        <v>235960</v>
      </c>
      <c r="AE23" s="328" t="s">
        <v>608</v>
      </c>
      <c r="AF23" s="328">
        <v>44</v>
      </c>
      <c r="AG23" s="328">
        <v>9521</v>
      </c>
      <c r="AH23" s="328">
        <v>54</v>
      </c>
      <c r="AI23" s="328">
        <v>33384</v>
      </c>
      <c r="AJ23" s="328">
        <v>1547</v>
      </c>
      <c r="AK23" s="328">
        <v>130</v>
      </c>
      <c r="AL23" s="328">
        <v>27</v>
      </c>
      <c r="AM23" s="328">
        <v>14888</v>
      </c>
      <c r="AN23" s="328">
        <v>840</v>
      </c>
      <c r="AO23" s="328">
        <v>46</v>
      </c>
      <c r="AP23" s="328">
        <v>422</v>
      </c>
      <c r="AQ23" s="328">
        <v>26</v>
      </c>
      <c r="AR23" s="328">
        <v>180</v>
      </c>
      <c r="AS23" s="330">
        <v>100</v>
      </c>
      <c r="AT23" s="330">
        <v>107.2</v>
      </c>
      <c r="AU23" s="330">
        <v>111.3</v>
      </c>
      <c r="AV23" s="328">
        <v>81</v>
      </c>
      <c r="AW23" s="328">
        <v>81</v>
      </c>
      <c r="AX23" s="328">
        <v>30</v>
      </c>
      <c r="AY23" s="328" t="s">
        <v>608</v>
      </c>
      <c r="AZ23" s="328" t="s">
        <v>608</v>
      </c>
      <c r="BA23" s="328" t="s">
        <v>608</v>
      </c>
      <c r="BB23" s="328" t="s">
        <v>608</v>
      </c>
      <c r="BC23" s="328">
        <v>2</v>
      </c>
      <c r="BD23" s="328">
        <v>26493</v>
      </c>
      <c r="BE23" s="328">
        <v>1</v>
      </c>
      <c r="BF23" s="328">
        <v>23570</v>
      </c>
      <c r="BG23" s="328">
        <v>3</v>
      </c>
      <c r="BH23" s="328">
        <v>38113</v>
      </c>
      <c r="BI23" s="328">
        <v>1</v>
      </c>
      <c r="BJ23" s="328">
        <v>345</v>
      </c>
      <c r="BK23" s="330" t="s">
        <v>608</v>
      </c>
      <c r="BL23" s="328">
        <v>1</v>
      </c>
      <c r="BM23" s="328">
        <v>2</v>
      </c>
      <c r="BN23" s="328">
        <v>456</v>
      </c>
      <c r="BO23" s="328">
        <v>9837</v>
      </c>
      <c r="BP23" s="144" t="s">
        <v>1081</v>
      </c>
      <c r="BQ23" s="333">
        <v>1.01</v>
      </c>
      <c r="BR23" s="330">
        <v>25.8</v>
      </c>
      <c r="BS23" s="333">
        <v>3.8551335154074327</v>
      </c>
      <c r="BT23" s="330">
        <v>61.291086385386386</v>
      </c>
      <c r="BU23" s="328">
        <v>22</v>
      </c>
      <c r="BV23" s="328">
        <v>4446</v>
      </c>
      <c r="BW23" s="328">
        <v>360</v>
      </c>
      <c r="BX23" s="328">
        <v>871</v>
      </c>
      <c r="BY23" s="328">
        <v>4735</v>
      </c>
      <c r="BZ23" s="328">
        <v>1533</v>
      </c>
      <c r="CA23" s="328">
        <v>326</v>
      </c>
      <c r="CB23" s="328">
        <v>867</v>
      </c>
      <c r="CC23" s="346">
        <v>1.39</v>
      </c>
      <c r="CD23" s="328" t="s">
        <v>608</v>
      </c>
      <c r="CE23" s="328">
        <v>9</v>
      </c>
      <c r="CF23" s="328">
        <v>157</v>
      </c>
      <c r="CG23" s="328">
        <v>5</v>
      </c>
      <c r="CH23" s="328">
        <v>1</v>
      </c>
      <c r="CI23" s="328">
        <v>52</v>
      </c>
      <c r="CJ23" s="328">
        <v>26</v>
      </c>
      <c r="CK23" s="328">
        <v>1969</v>
      </c>
      <c r="CL23" s="328">
        <v>14</v>
      </c>
      <c r="CM23" s="328">
        <v>1315</v>
      </c>
      <c r="CN23" s="328">
        <v>46</v>
      </c>
      <c r="CO23" s="328">
        <v>791</v>
      </c>
      <c r="CP23" s="328">
        <v>6</v>
      </c>
      <c r="CQ23" s="328">
        <v>45</v>
      </c>
      <c r="CR23" s="328">
        <v>7</v>
      </c>
      <c r="CS23" s="328">
        <v>177</v>
      </c>
      <c r="CT23" s="328">
        <v>15213</v>
      </c>
      <c r="CU23" s="328">
        <v>1288</v>
      </c>
      <c r="CV23" s="328">
        <v>2950</v>
      </c>
      <c r="CW23" s="328">
        <v>1576589.3489999999</v>
      </c>
      <c r="CX23" s="328">
        <v>282567.20799999998</v>
      </c>
      <c r="CY23" s="328">
        <v>771656.66200000001</v>
      </c>
      <c r="CZ23" s="328">
        <v>145351</v>
      </c>
      <c r="DA23" s="328">
        <v>10</v>
      </c>
      <c r="DB23" s="328">
        <v>23418</v>
      </c>
      <c r="DC23" s="328">
        <v>2647</v>
      </c>
      <c r="DD23" s="328">
        <v>2238</v>
      </c>
      <c r="DE23" s="328">
        <v>206</v>
      </c>
      <c r="DF23" s="328">
        <v>1474</v>
      </c>
      <c r="DG23" s="328">
        <v>14130</v>
      </c>
      <c r="DH23" s="292">
        <v>15905</v>
      </c>
      <c r="DI23" s="328">
        <v>3096</v>
      </c>
      <c r="DJ23" s="328">
        <v>3783</v>
      </c>
      <c r="DK23" s="328">
        <v>251</v>
      </c>
      <c r="DL23" s="328">
        <v>282</v>
      </c>
      <c r="DM23" s="328">
        <v>3</v>
      </c>
      <c r="DN23" s="328">
        <v>1594</v>
      </c>
      <c r="DO23" s="328">
        <v>80</v>
      </c>
      <c r="DP23" s="328">
        <v>18223</v>
      </c>
      <c r="DQ23" s="328">
        <v>90</v>
      </c>
      <c r="DR23" s="328">
        <v>11114</v>
      </c>
      <c r="DS23" s="328">
        <v>10569</v>
      </c>
      <c r="DT23" s="328">
        <v>203</v>
      </c>
      <c r="DU23" s="328">
        <v>1272</v>
      </c>
      <c r="DV23" s="328">
        <v>96</v>
      </c>
      <c r="DW23" s="328">
        <v>97</v>
      </c>
      <c r="DX23" s="330">
        <v>35</v>
      </c>
      <c r="DY23" s="328">
        <v>40</v>
      </c>
      <c r="DZ23" s="328">
        <v>116</v>
      </c>
      <c r="EA23" s="328">
        <v>2242</v>
      </c>
      <c r="EB23" s="328">
        <v>548</v>
      </c>
      <c r="EC23" s="328">
        <v>109</v>
      </c>
      <c r="ED23" s="328">
        <v>5244</v>
      </c>
      <c r="EE23" s="328">
        <v>5473</v>
      </c>
      <c r="EF23" s="330">
        <v>95.1</v>
      </c>
      <c r="EG23" s="330">
        <v>91</v>
      </c>
      <c r="EH23" s="328">
        <v>520</v>
      </c>
      <c r="EI23" s="330">
        <v>14.2</v>
      </c>
      <c r="EJ23" s="328">
        <v>150763</v>
      </c>
      <c r="EK23" s="330">
        <v>48.9</v>
      </c>
      <c r="EL23" s="328">
        <v>325397</v>
      </c>
      <c r="EM23" s="333">
        <v>5.36</v>
      </c>
      <c r="EN23" s="328">
        <v>349</v>
      </c>
      <c r="EO23" s="328">
        <v>53</v>
      </c>
      <c r="EP23" s="348">
        <v>2186</v>
      </c>
      <c r="EQ23" s="328">
        <v>9</v>
      </c>
      <c r="ER23" s="328">
        <v>1719</v>
      </c>
      <c r="ES23" s="330">
        <v>100</v>
      </c>
      <c r="ET23" s="328">
        <v>209671</v>
      </c>
      <c r="EU23" s="328">
        <v>9353</v>
      </c>
      <c r="EV23" s="328">
        <v>55</v>
      </c>
      <c r="EW23" s="328">
        <v>181963</v>
      </c>
      <c r="EX23" s="328">
        <v>163957</v>
      </c>
      <c r="EY23" s="328">
        <v>10492</v>
      </c>
      <c r="EZ23" s="328">
        <v>7514</v>
      </c>
      <c r="FA23" s="328">
        <v>18355</v>
      </c>
      <c r="FB23" s="330">
        <v>19.5</v>
      </c>
      <c r="FC23" s="328">
        <v>681</v>
      </c>
      <c r="FD23" s="330">
        <v>3.2</v>
      </c>
      <c r="FE23" s="328">
        <v>14546</v>
      </c>
      <c r="FF23" s="328" t="s">
        <v>608</v>
      </c>
      <c r="FG23" s="328">
        <v>75</v>
      </c>
      <c r="FH23" s="328">
        <v>478</v>
      </c>
      <c r="FI23" s="350">
        <v>19</v>
      </c>
      <c r="FJ23" s="350">
        <v>981</v>
      </c>
      <c r="FK23" s="333">
        <v>61.908670151966575</v>
      </c>
      <c r="FL23" s="330">
        <v>98.1</v>
      </c>
      <c r="FM23" s="330" t="s">
        <v>917</v>
      </c>
      <c r="FN23" s="330">
        <v>82</v>
      </c>
      <c r="FO23" s="330">
        <v>21.2</v>
      </c>
      <c r="FP23" s="328">
        <v>154</v>
      </c>
      <c r="FQ23" s="328">
        <v>13</v>
      </c>
      <c r="FR23" s="328">
        <v>71</v>
      </c>
      <c r="FS23" s="328">
        <v>1598</v>
      </c>
      <c r="FT23" s="328">
        <v>8</v>
      </c>
      <c r="FU23" s="328">
        <v>6022</v>
      </c>
      <c r="FV23" s="328">
        <v>4372</v>
      </c>
      <c r="FW23" s="328">
        <v>11</v>
      </c>
      <c r="FX23" s="328">
        <v>1744082</v>
      </c>
      <c r="FY23" s="328">
        <v>1492</v>
      </c>
      <c r="FZ23" s="328">
        <v>10703394</v>
      </c>
      <c r="GA23" s="328">
        <v>13454811</v>
      </c>
      <c r="GB23" s="328">
        <v>16169</v>
      </c>
      <c r="GC23" s="328">
        <v>28</v>
      </c>
      <c r="GD23" s="328">
        <v>2156</v>
      </c>
      <c r="GE23" s="328">
        <v>13985</v>
      </c>
      <c r="GF23" s="328">
        <v>188590</v>
      </c>
      <c r="GG23" s="328">
        <v>237</v>
      </c>
      <c r="GH23" s="328">
        <v>29679</v>
      </c>
      <c r="GI23" s="328">
        <v>158674</v>
      </c>
      <c r="GJ23" s="328">
        <v>622</v>
      </c>
      <c r="GK23" s="328">
        <v>5387</v>
      </c>
      <c r="GL23" s="328">
        <v>553603</v>
      </c>
      <c r="GM23" s="328">
        <v>2224</v>
      </c>
      <c r="GN23" s="328">
        <v>23354</v>
      </c>
      <c r="GO23" s="328">
        <v>479817</v>
      </c>
      <c r="GP23" s="328">
        <v>297</v>
      </c>
      <c r="GQ23" s="328">
        <v>15952</v>
      </c>
      <c r="GR23" s="327">
        <v>641690</v>
      </c>
      <c r="GS23" s="328">
        <v>286</v>
      </c>
      <c r="GT23" s="328" t="s">
        <v>608</v>
      </c>
      <c r="GU23" s="328" t="s">
        <v>608</v>
      </c>
      <c r="GV23" s="347">
        <v>12.97</v>
      </c>
      <c r="GW23" s="328">
        <v>760</v>
      </c>
      <c r="GX23" s="328">
        <v>979</v>
      </c>
      <c r="GY23" s="328">
        <v>754</v>
      </c>
      <c r="GZ23" s="322">
        <v>249</v>
      </c>
      <c r="HA23" s="328">
        <v>211</v>
      </c>
      <c r="HB23" s="328">
        <v>1134382</v>
      </c>
      <c r="HC23" s="328">
        <v>6690353</v>
      </c>
      <c r="HD23" s="328">
        <v>557669</v>
      </c>
      <c r="HE23" s="328">
        <v>1036755</v>
      </c>
      <c r="HF23" s="328">
        <v>172501</v>
      </c>
      <c r="HG23" s="328">
        <v>15750</v>
      </c>
      <c r="HH23" s="328">
        <v>6810</v>
      </c>
      <c r="HI23" s="328">
        <v>128180</v>
      </c>
      <c r="HJ23" s="328">
        <v>57037</v>
      </c>
      <c r="HK23" s="292">
        <v>685844</v>
      </c>
      <c r="HL23" s="292">
        <v>25985000</v>
      </c>
      <c r="HM23" s="292" t="s">
        <v>608</v>
      </c>
      <c r="HN23" s="292">
        <v>255</v>
      </c>
      <c r="HO23" s="292" t="s">
        <v>608</v>
      </c>
      <c r="HP23" s="292">
        <v>150</v>
      </c>
      <c r="HQ23" s="292" t="s">
        <v>608</v>
      </c>
      <c r="HR23" s="292">
        <v>34320</v>
      </c>
      <c r="HS23" s="292">
        <v>200294</v>
      </c>
      <c r="HT23" s="292">
        <v>550</v>
      </c>
      <c r="HU23" s="328" t="s">
        <v>608</v>
      </c>
      <c r="HV23" s="333">
        <v>58.62</v>
      </c>
      <c r="HW23" s="292">
        <v>597300</v>
      </c>
      <c r="HX23" s="407" t="s">
        <v>608</v>
      </c>
      <c r="HY23" s="333">
        <v>4.8</v>
      </c>
      <c r="HZ23" s="333">
        <v>4.8</v>
      </c>
      <c r="IA23" s="328">
        <v>464.6</v>
      </c>
      <c r="IB23" s="328">
        <v>453.6</v>
      </c>
      <c r="IC23" s="354">
        <v>175754</v>
      </c>
      <c r="ID23" s="330">
        <v>71.3</v>
      </c>
      <c r="IE23" s="330">
        <v>65.099999999999994</v>
      </c>
      <c r="IF23" s="330">
        <v>43.1</v>
      </c>
      <c r="IG23" s="330">
        <v>67.5</v>
      </c>
      <c r="IH23" s="330">
        <v>27.9</v>
      </c>
      <c r="II23" s="144" t="s">
        <v>1081</v>
      </c>
      <c r="IJ23" s="144" t="s">
        <v>1081</v>
      </c>
      <c r="IK23" s="328">
        <v>75</v>
      </c>
      <c r="IL23" s="408">
        <v>0.94699999999999995</v>
      </c>
      <c r="IM23" s="387">
        <v>92.7</v>
      </c>
      <c r="IN23" s="409">
        <v>-0.2</v>
      </c>
      <c r="IO23" s="387">
        <v>3.2</v>
      </c>
      <c r="IP23" s="324">
        <v>148307934</v>
      </c>
      <c r="IQ23" s="410">
        <v>58.9</v>
      </c>
      <c r="IR23" s="410">
        <v>47.9</v>
      </c>
      <c r="IS23" s="350" t="s">
        <v>608</v>
      </c>
      <c r="IT23" s="350" t="s">
        <v>608</v>
      </c>
      <c r="IU23" s="410" t="s">
        <v>608</v>
      </c>
      <c r="IV23" s="144" t="s">
        <v>1081</v>
      </c>
      <c r="IW23" s="324">
        <v>4821</v>
      </c>
      <c r="IX23" s="144" t="s">
        <v>1081</v>
      </c>
      <c r="IY23" s="410">
        <v>28</v>
      </c>
      <c r="IZ23" s="386">
        <v>115801</v>
      </c>
      <c r="JA23" s="386">
        <v>1641</v>
      </c>
      <c r="JB23" s="386">
        <v>1960</v>
      </c>
      <c r="JC23" s="386">
        <v>8836</v>
      </c>
      <c r="JD23" s="386">
        <v>11553</v>
      </c>
      <c r="JE23" s="386">
        <v>12130</v>
      </c>
      <c r="JF23" s="386">
        <v>13959</v>
      </c>
      <c r="JG23" s="386">
        <v>17351</v>
      </c>
      <c r="JH23" s="386">
        <v>16014</v>
      </c>
      <c r="JI23" s="386">
        <v>12661</v>
      </c>
      <c r="JJ23" s="386">
        <v>9675</v>
      </c>
      <c r="JK23" s="386">
        <v>8209</v>
      </c>
      <c r="JL23" s="386">
        <v>6193</v>
      </c>
      <c r="JM23" s="386">
        <v>3091</v>
      </c>
      <c r="JN23" s="386">
        <v>1287</v>
      </c>
      <c r="JO23" s="386">
        <v>505</v>
      </c>
      <c r="JP23" s="386">
        <v>239</v>
      </c>
      <c r="JQ23" s="386">
        <v>12367</v>
      </c>
      <c r="JR23" s="386">
        <v>12568</v>
      </c>
      <c r="JS23" s="386">
        <v>14068</v>
      </c>
      <c r="JT23" s="386">
        <v>17177</v>
      </c>
      <c r="JU23" s="386">
        <v>20744</v>
      </c>
      <c r="JV23" s="386">
        <v>24602</v>
      </c>
      <c r="JW23" s="386">
        <v>21568</v>
      </c>
      <c r="JX23" s="386">
        <v>17302</v>
      </c>
      <c r="JY23" s="386">
        <v>14455</v>
      </c>
      <c r="JZ23" s="386">
        <v>16637</v>
      </c>
      <c r="KA23" s="386">
        <v>21509</v>
      </c>
      <c r="KB23" s="386">
        <v>19237</v>
      </c>
      <c r="KC23" s="386">
        <v>14793</v>
      </c>
      <c r="KD23" s="386">
        <v>10184</v>
      </c>
      <c r="KE23" s="386">
        <v>9330</v>
      </c>
      <c r="KF23" s="399"/>
      <c r="KG23" s="399"/>
    </row>
    <row r="24" spans="1:293" s="305" customFormat="1" ht="12">
      <c r="A24" s="3">
        <v>122173</v>
      </c>
      <c r="B24" s="2" t="s">
        <v>918</v>
      </c>
      <c r="C24" s="318">
        <v>114.74</v>
      </c>
      <c r="D24" s="319">
        <v>410033</v>
      </c>
      <c r="E24" s="325">
        <v>13.19</v>
      </c>
      <c r="F24" s="325">
        <v>62.24</v>
      </c>
      <c r="G24" s="325">
        <v>24.57</v>
      </c>
      <c r="H24" s="292">
        <v>20905</v>
      </c>
      <c r="I24" s="292">
        <v>42994</v>
      </c>
      <c r="J24" s="292">
        <v>65210</v>
      </c>
      <c r="K24" s="328">
        <v>43335</v>
      </c>
      <c r="L24" s="292">
        <v>179764</v>
      </c>
      <c r="M24" s="292">
        <v>6831</v>
      </c>
      <c r="N24" s="292">
        <v>21578</v>
      </c>
      <c r="O24" s="292">
        <v>19023</v>
      </c>
      <c r="P24" s="356">
        <v>415200</v>
      </c>
      <c r="Q24" s="357">
        <v>413954</v>
      </c>
      <c r="R24" s="357">
        <v>374159</v>
      </c>
      <c r="S24" s="358">
        <v>224120</v>
      </c>
      <c r="T24" s="359">
        <v>2161005</v>
      </c>
      <c r="U24" s="359">
        <v>767366</v>
      </c>
      <c r="V24" s="358">
        <v>921653</v>
      </c>
      <c r="W24" s="360">
        <v>49</v>
      </c>
      <c r="X24" s="358">
        <v>55</v>
      </c>
      <c r="Y24" s="358">
        <v>30</v>
      </c>
      <c r="Z24" s="358">
        <v>69106</v>
      </c>
      <c r="AA24" s="318">
        <v>313.58</v>
      </c>
      <c r="AB24" s="361">
        <v>1912.085</v>
      </c>
      <c r="AC24" s="358">
        <v>2266</v>
      </c>
      <c r="AD24" s="358">
        <v>310819</v>
      </c>
      <c r="AE24" s="358">
        <v>473</v>
      </c>
      <c r="AF24" s="358">
        <v>27</v>
      </c>
      <c r="AG24" s="358">
        <v>6496</v>
      </c>
      <c r="AH24" s="358">
        <v>42</v>
      </c>
      <c r="AI24" s="358">
        <v>21714</v>
      </c>
      <c r="AJ24" s="358">
        <v>1124</v>
      </c>
      <c r="AK24" s="358">
        <v>39</v>
      </c>
      <c r="AL24" s="358">
        <v>20</v>
      </c>
      <c r="AM24" s="358">
        <v>10045</v>
      </c>
      <c r="AN24" s="358">
        <v>589</v>
      </c>
      <c r="AO24" s="360">
        <v>41</v>
      </c>
      <c r="AP24" s="358">
        <v>181</v>
      </c>
      <c r="AQ24" s="360">
        <v>17</v>
      </c>
      <c r="AR24" s="360">
        <v>59</v>
      </c>
      <c r="AS24" s="362">
        <v>100</v>
      </c>
      <c r="AT24" s="363">
        <v>111.6</v>
      </c>
      <c r="AU24" s="363">
        <v>102.2</v>
      </c>
      <c r="AV24" s="358">
        <v>51</v>
      </c>
      <c r="AW24" s="358">
        <v>53</v>
      </c>
      <c r="AX24" s="358">
        <v>16</v>
      </c>
      <c r="AY24" s="358">
        <v>1</v>
      </c>
      <c r="AZ24" s="358">
        <v>1</v>
      </c>
      <c r="BA24" s="358">
        <v>1</v>
      </c>
      <c r="BB24" s="358">
        <v>1</v>
      </c>
      <c r="BC24" s="358">
        <v>2</v>
      </c>
      <c r="BD24" s="358">
        <v>12295</v>
      </c>
      <c r="BE24" s="358" t="s">
        <v>608</v>
      </c>
      <c r="BF24" s="358" t="s">
        <v>608</v>
      </c>
      <c r="BG24" s="358">
        <v>6</v>
      </c>
      <c r="BH24" s="358">
        <v>100843</v>
      </c>
      <c r="BI24" s="358">
        <v>6</v>
      </c>
      <c r="BJ24" s="358">
        <v>5569</v>
      </c>
      <c r="BK24" s="362">
        <v>40.1</v>
      </c>
      <c r="BL24" s="358">
        <v>0</v>
      </c>
      <c r="BM24" s="358">
        <v>5</v>
      </c>
      <c r="BN24" s="358">
        <v>0</v>
      </c>
      <c r="BO24" s="358">
        <v>4188</v>
      </c>
      <c r="BP24" s="144" t="s">
        <v>1081</v>
      </c>
      <c r="BQ24" s="361">
        <v>0.7</v>
      </c>
      <c r="BR24" s="362">
        <v>27</v>
      </c>
      <c r="BS24" s="333">
        <v>3.9579860969958127</v>
      </c>
      <c r="BT24" s="330">
        <v>60.48438652569461</v>
      </c>
      <c r="BU24" s="358">
        <v>18</v>
      </c>
      <c r="BV24" s="358">
        <v>4924</v>
      </c>
      <c r="BW24" s="358">
        <v>252</v>
      </c>
      <c r="BX24" s="358">
        <v>991</v>
      </c>
      <c r="BY24" s="358">
        <v>3162</v>
      </c>
      <c r="BZ24" s="358">
        <v>953</v>
      </c>
      <c r="CA24" s="358">
        <v>233</v>
      </c>
      <c r="CB24" s="358">
        <v>593</v>
      </c>
      <c r="CC24" s="364">
        <v>1.3733</v>
      </c>
      <c r="CD24" s="359" t="s">
        <v>608</v>
      </c>
      <c r="CE24" s="358">
        <v>4</v>
      </c>
      <c r="CF24" s="358">
        <v>18</v>
      </c>
      <c r="CG24" s="358">
        <v>4</v>
      </c>
      <c r="CH24" s="358">
        <v>1</v>
      </c>
      <c r="CI24" s="358">
        <v>90</v>
      </c>
      <c r="CJ24" s="358">
        <v>24</v>
      </c>
      <c r="CK24" s="358">
        <v>1400</v>
      </c>
      <c r="CL24" s="358">
        <v>8</v>
      </c>
      <c r="CM24" s="358">
        <v>820</v>
      </c>
      <c r="CN24" s="358">
        <v>27</v>
      </c>
      <c r="CO24" s="358">
        <v>423</v>
      </c>
      <c r="CP24" s="358">
        <v>4</v>
      </c>
      <c r="CQ24" s="358">
        <v>38</v>
      </c>
      <c r="CR24" s="358">
        <v>11</v>
      </c>
      <c r="CS24" s="358">
        <v>271</v>
      </c>
      <c r="CT24" s="358">
        <v>9229</v>
      </c>
      <c r="CU24" s="358">
        <v>848</v>
      </c>
      <c r="CV24" s="358">
        <v>1982</v>
      </c>
      <c r="CW24" s="358">
        <v>974964.42500000005</v>
      </c>
      <c r="CX24" s="358">
        <v>173525.88500000001</v>
      </c>
      <c r="CY24" s="358">
        <v>511149.61200000002</v>
      </c>
      <c r="CZ24" s="358">
        <v>100478</v>
      </c>
      <c r="DA24" s="358">
        <v>8</v>
      </c>
      <c r="DB24" s="328">
        <v>14692</v>
      </c>
      <c r="DC24" s="328">
        <v>1664</v>
      </c>
      <c r="DD24" s="328">
        <v>1319</v>
      </c>
      <c r="DE24" s="358">
        <v>165</v>
      </c>
      <c r="DF24" s="358">
        <v>1346</v>
      </c>
      <c r="DG24" s="358">
        <v>6144</v>
      </c>
      <c r="DH24" s="358">
        <v>10982</v>
      </c>
      <c r="DI24" s="358">
        <v>2490</v>
      </c>
      <c r="DJ24" s="358">
        <v>2516</v>
      </c>
      <c r="DK24" s="358">
        <v>202</v>
      </c>
      <c r="DL24" s="358">
        <v>195</v>
      </c>
      <c r="DM24" s="358">
        <v>1</v>
      </c>
      <c r="DN24" s="358">
        <v>1161</v>
      </c>
      <c r="DO24" s="358">
        <v>57</v>
      </c>
      <c r="DP24" s="358">
        <v>10528</v>
      </c>
      <c r="DQ24" s="358">
        <v>63</v>
      </c>
      <c r="DR24" s="358">
        <v>10002</v>
      </c>
      <c r="DS24" s="358">
        <v>6863</v>
      </c>
      <c r="DT24" s="358">
        <v>0</v>
      </c>
      <c r="DU24" s="358">
        <v>851</v>
      </c>
      <c r="DV24" s="358">
        <v>56</v>
      </c>
      <c r="DW24" s="358">
        <v>63</v>
      </c>
      <c r="DX24" s="362">
        <v>27</v>
      </c>
      <c r="DY24" s="358">
        <v>33</v>
      </c>
      <c r="DZ24" s="358">
        <v>153</v>
      </c>
      <c r="EA24" s="358">
        <v>1062</v>
      </c>
      <c r="EB24" s="358">
        <v>246</v>
      </c>
      <c r="EC24" s="358">
        <v>51</v>
      </c>
      <c r="ED24" s="359">
        <v>1998</v>
      </c>
      <c r="EE24" s="358">
        <v>3370</v>
      </c>
      <c r="EF24" s="365">
        <v>92.1</v>
      </c>
      <c r="EG24" s="365">
        <v>90.8</v>
      </c>
      <c r="EH24" s="358">
        <v>215</v>
      </c>
      <c r="EI24" s="362">
        <v>10.72</v>
      </c>
      <c r="EJ24" s="358">
        <v>105977</v>
      </c>
      <c r="EK24" s="362">
        <v>42</v>
      </c>
      <c r="EL24" s="358">
        <v>319591.93822244398</v>
      </c>
      <c r="EM24" s="361">
        <v>6.2731314447987696</v>
      </c>
      <c r="EN24" s="358">
        <v>270</v>
      </c>
      <c r="EO24" s="358">
        <v>32</v>
      </c>
      <c r="EP24" s="366">
        <v>726</v>
      </c>
      <c r="EQ24" s="359">
        <v>191</v>
      </c>
      <c r="ER24" s="359">
        <v>2972</v>
      </c>
      <c r="ES24" s="365">
        <v>100</v>
      </c>
      <c r="ET24" s="358">
        <v>128947</v>
      </c>
      <c r="EU24" s="358">
        <v>4807</v>
      </c>
      <c r="EV24" s="358">
        <v>1</v>
      </c>
      <c r="EW24" s="358">
        <v>124140</v>
      </c>
      <c r="EX24" s="358">
        <v>89976</v>
      </c>
      <c r="EY24" s="358">
        <v>29206</v>
      </c>
      <c r="EZ24" s="358">
        <v>4958</v>
      </c>
      <c r="FA24" s="328" t="s">
        <v>608</v>
      </c>
      <c r="FB24" s="362">
        <v>23</v>
      </c>
      <c r="FC24" s="358">
        <v>600</v>
      </c>
      <c r="FD24" s="362">
        <v>5.72</v>
      </c>
      <c r="FE24" s="358">
        <v>5823</v>
      </c>
      <c r="FF24" s="358">
        <v>245</v>
      </c>
      <c r="FG24" s="358">
        <v>63</v>
      </c>
      <c r="FH24" s="358">
        <v>167</v>
      </c>
      <c r="FI24" s="367">
        <v>24</v>
      </c>
      <c r="FJ24" s="367">
        <v>1127</v>
      </c>
      <c r="FK24" s="361">
        <v>66.174344502145473</v>
      </c>
      <c r="FL24" s="362">
        <v>94.2</v>
      </c>
      <c r="FM24" s="362">
        <v>93.7</v>
      </c>
      <c r="FN24" s="362">
        <v>89.6</v>
      </c>
      <c r="FO24" s="365">
        <v>41</v>
      </c>
      <c r="FP24" s="358">
        <v>102</v>
      </c>
      <c r="FQ24" s="358">
        <v>11</v>
      </c>
      <c r="FR24" s="358">
        <v>73</v>
      </c>
      <c r="FS24" s="358">
        <v>1392</v>
      </c>
      <c r="FT24" s="358">
        <v>6</v>
      </c>
      <c r="FU24" s="358">
        <v>3618</v>
      </c>
      <c r="FV24" s="358">
        <v>3442</v>
      </c>
      <c r="FW24" s="358">
        <v>8</v>
      </c>
      <c r="FX24" s="358">
        <v>4092439</v>
      </c>
      <c r="FY24" s="358">
        <v>1883</v>
      </c>
      <c r="FZ24" s="358" t="s">
        <v>608</v>
      </c>
      <c r="GA24" s="358" t="s">
        <v>608</v>
      </c>
      <c r="GB24" s="358">
        <v>12073</v>
      </c>
      <c r="GC24" s="358">
        <v>30</v>
      </c>
      <c r="GD24" s="358">
        <v>1815</v>
      </c>
      <c r="GE24" s="358">
        <v>10228</v>
      </c>
      <c r="GF24" s="358">
        <v>138449</v>
      </c>
      <c r="GG24" s="358">
        <v>214</v>
      </c>
      <c r="GH24" s="358">
        <v>19911</v>
      </c>
      <c r="GI24" s="358">
        <v>118324</v>
      </c>
      <c r="GJ24" s="358">
        <v>568</v>
      </c>
      <c r="GK24" s="358">
        <v>4854</v>
      </c>
      <c r="GL24" s="358">
        <v>377993</v>
      </c>
      <c r="GM24" s="358">
        <v>1674</v>
      </c>
      <c r="GN24" s="358">
        <v>17654</v>
      </c>
      <c r="GO24" s="358">
        <v>412054</v>
      </c>
      <c r="GP24" s="358">
        <v>252</v>
      </c>
      <c r="GQ24" s="358">
        <v>8753</v>
      </c>
      <c r="GR24" s="368">
        <v>262748</v>
      </c>
      <c r="GS24" s="358">
        <v>250</v>
      </c>
      <c r="GT24" s="358">
        <v>7038</v>
      </c>
      <c r="GU24" s="358" t="s">
        <v>608</v>
      </c>
      <c r="GV24" s="369">
        <v>29.7</v>
      </c>
      <c r="GW24" s="361">
        <v>1039.5</v>
      </c>
      <c r="GX24" s="328">
        <v>1410</v>
      </c>
      <c r="GY24" s="328">
        <v>853</v>
      </c>
      <c r="GZ24" s="370">
        <v>126</v>
      </c>
      <c r="HA24" s="358" t="s">
        <v>608</v>
      </c>
      <c r="HB24" s="358">
        <v>1390168</v>
      </c>
      <c r="HC24" s="358">
        <v>8177342</v>
      </c>
      <c r="HD24" s="358">
        <v>1119551</v>
      </c>
      <c r="HE24" s="358">
        <v>1198156</v>
      </c>
      <c r="HF24" s="358">
        <v>154136</v>
      </c>
      <c r="HG24" s="358">
        <v>9010</v>
      </c>
      <c r="HH24" s="358">
        <v>20464</v>
      </c>
      <c r="HI24" s="358">
        <v>150200</v>
      </c>
      <c r="HJ24" s="360">
        <v>57177</v>
      </c>
      <c r="HK24" s="415">
        <v>110944</v>
      </c>
      <c r="HL24" s="415">
        <v>17732288</v>
      </c>
      <c r="HM24" s="415" t="s">
        <v>608</v>
      </c>
      <c r="HN24" s="415">
        <v>194</v>
      </c>
      <c r="HO24" s="415" t="s">
        <v>608</v>
      </c>
      <c r="HP24" s="415">
        <v>166</v>
      </c>
      <c r="HQ24" s="415" t="s">
        <v>608</v>
      </c>
      <c r="HR24" s="415" t="s">
        <v>608</v>
      </c>
      <c r="HS24" s="357">
        <v>160564</v>
      </c>
      <c r="HT24" s="357">
        <v>1492</v>
      </c>
      <c r="HU24" s="416" t="s">
        <v>608</v>
      </c>
      <c r="HV24" s="361">
        <v>39.99</v>
      </c>
      <c r="HW24" s="357">
        <v>365667</v>
      </c>
      <c r="HX24" s="417">
        <v>0.8</v>
      </c>
      <c r="HY24" s="361">
        <v>4.12</v>
      </c>
      <c r="HZ24" s="361">
        <v>4.12</v>
      </c>
      <c r="IA24" s="358">
        <v>1334.6</v>
      </c>
      <c r="IB24" s="358">
        <v>1175.2</v>
      </c>
      <c r="IC24" s="359" t="s">
        <v>953</v>
      </c>
      <c r="ID24" s="362">
        <v>77.400000000000006</v>
      </c>
      <c r="IE24" s="362">
        <v>61.3</v>
      </c>
      <c r="IF24" s="362">
        <v>41.7</v>
      </c>
      <c r="IG24" s="362">
        <v>68.599999999999994</v>
      </c>
      <c r="IH24" s="362">
        <v>23.4</v>
      </c>
      <c r="II24" s="144" t="s">
        <v>1081</v>
      </c>
      <c r="IJ24" s="144" t="s">
        <v>1081</v>
      </c>
      <c r="IK24" s="358">
        <v>70</v>
      </c>
      <c r="IL24" s="408">
        <v>0.93799999999999994</v>
      </c>
      <c r="IM24" s="387">
        <v>91.6</v>
      </c>
      <c r="IN24" s="409">
        <v>5.3</v>
      </c>
      <c r="IO24" s="387">
        <v>5.2</v>
      </c>
      <c r="IP24" s="324">
        <v>97019993</v>
      </c>
      <c r="IQ24" s="410">
        <v>62.1</v>
      </c>
      <c r="IR24" s="410">
        <v>50.5</v>
      </c>
      <c r="IS24" s="350" t="s">
        <v>608</v>
      </c>
      <c r="IT24" s="350" t="s">
        <v>608</v>
      </c>
      <c r="IU24" s="410">
        <v>1.9</v>
      </c>
      <c r="IV24" s="144" t="s">
        <v>1081</v>
      </c>
      <c r="IW24" s="324">
        <v>2606</v>
      </c>
      <c r="IX24" s="144" t="s">
        <v>1081</v>
      </c>
      <c r="IY24" s="410">
        <v>35.4</v>
      </c>
      <c r="IZ24" s="386">
        <v>77313</v>
      </c>
      <c r="JA24" s="386">
        <v>1268</v>
      </c>
      <c r="JB24" s="386">
        <v>1392</v>
      </c>
      <c r="JC24" s="386">
        <v>6005</v>
      </c>
      <c r="JD24" s="386">
        <v>7443</v>
      </c>
      <c r="JE24" s="386">
        <v>8019</v>
      </c>
      <c r="JF24" s="386">
        <v>8876</v>
      </c>
      <c r="JG24" s="386">
        <v>11040</v>
      </c>
      <c r="JH24" s="386">
        <v>9877</v>
      </c>
      <c r="JI24" s="386">
        <v>8296</v>
      </c>
      <c r="JJ24" s="386">
        <v>7026</v>
      </c>
      <c r="JK24" s="386">
        <v>6106</v>
      </c>
      <c r="JL24" s="386">
        <v>4576</v>
      </c>
      <c r="JM24" s="386">
        <v>2105</v>
      </c>
      <c r="JN24" s="386">
        <v>890</v>
      </c>
      <c r="JO24" s="386">
        <v>342</v>
      </c>
      <c r="JP24" s="386">
        <v>158</v>
      </c>
      <c r="JQ24" s="386">
        <v>8412</v>
      </c>
      <c r="JR24" s="386">
        <v>8730</v>
      </c>
      <c r="JS24" s="386">
        <v>9181</v>
      </c>
      <c r="JT24" s="386">
        <v>11502</v>
      </c>
      <c r="JU24" s="386">
        <v>13307</v>
      </c>
      <c r="JV24" s="386">
        <v>15459</v>
      </c>
      <c r="JW24" s="386">
        <v>13135</v>
      </c>
      <c r="JX24" s="386">
        <v>11449</v>
      </c>
      <c r="JY24" s="386">
        <v>10791</v>
      </c>
      <c r="JZ24" s="386">
        <v>13028</v>
      </c>
      <c r="KA24" s="386">
        <v>15848</v>
      </c>
      <c r="KB24" s="386">
        <v>12618</v>
      </c>
      <c r="KC24" s="386">
        <v>9142</v>
      </c>
      <c r="KD24" s="386">
        <v>6707</v>
      </c>
      <c r="KE24" s="386">
        <v>6872</v>
      </c>
      <c r="KF24" s="399"/>
      <c r="KG24" s="399"/>
    </row>
    <row r="25" spans="1:293" s="305" customFormat="1" ht="12">
      <c r="A25" s="3">
        <v>132012</v>
      </c>
      <c r="B25" s="2" t="s">
        <v>919</v>
      </c>
      <c r="C25" s="318">
        <v>186.38</v>
      </c>
      <c r="D25" s="319">
        <v>562019</v>
      </c>
      <c r="E25" s="325">
        <v>12.33</v>
      </c>
      <c r="F25" s="325">
        <v>62.43</v>
      </c>
      <c r="G25" s="325">
        <v>25.23</v>
      </c>
      <c r="H25" s="292">
        <v>25174</v>
      </c>
      <c r="I25" s="292">
        <v>54083</v>
      </c>
      <c r="J25" s="292">
        <v>85250</v>
      </c>
      <c r="K25" s="328">
        <v>64580</v>
      </c>
      <c r="L25" s="292">
        <v>259848</v>
      </c>
      <c r="M25" s="292">
        <v>10338</v>
      </c>
      <c r="N25" s="292">
        <v>26151</v>
      </c>
      <c r="O25" s="292">
        <v>24949</v>
      </c>
      <c r="P25" s="356">
        <v>576751</v>
      </c>
      <c r="Q25" s="357">
        <v>577513</v>
      </c>
      <c r="R25" s="357">
        <v>576240</v>
      </c>
      <c r="S25" s="358">
        <v>293743</v>
      </c>
      <c r="T25" s="359">
        <v>2706484</v>
      </c>
      <c r="U25" s="359">
        <v>736393</v>
      </c>
      <c r="V25" s="358">
        <v>1625298</v>
      </c>
      <c r="W25" s="360">
        <v>98</v>
      </c>
      <c r="X25" s="358">
        <v>117</v>
      </c>
      <c r="Y25" s="358">
        <v>59</v>
      </c>
      <c r="Z25" s="358">
        <v>36970</v>
      </c>
      <c r="AA25" s="318">
        <v>956.56</v>
      </c>
      <c r="AB25" s="361">
        <v>2986</v>
      </c>
      <c r="AC25" s="358">
        <v>3611</v>
      </c>
      <c r="AD25" s="358">
        <v>753611</v>
      </c>
      <c r="AE25" s="358" t="s">
        <v>608</v>
      </c>
      <c r="AF25" s="358">
        <v>31</v>
      </c>
      <c r="AG25" s="358">
        <v>6168</v>
      </c>
      <c r="AH25" s="358">
        <v>70</v>
      </c>
      <c r="AI25" s="358">
        <v>28160</v>
      </c>
      <c r="AJ25" s="358">
        <v>1649</v>
      </c>
      <c r="AK25" s="358">
        <v>118</v>
      </c>
      <c r="AL25" s="358">
        <v>38</v>
      </c>
      <c r="AM25" s="358">
        <v>13468</v>
      </c>
      <c r="AN25" s="358">
        <v>900</v>
      </c>
      <c r="AO25" s="360">
        <v>3</v>
      </c>
      <c r="AP25" s="358">
        <v>379</v>
      </c>
      <c r="AQ25" s="360">
        <v>25</v>
      </c>
      <c r="AR25" s="360">
        <v>63</v>
      </c>
      <c r="AS25" s="362">
        <v>100</v>
      </c>
      <c r="AT25" s="363">
        <v>97</v>
      </c>
      <c r="AU25" s="363">
        <v>92</v>
      </c>
      <c r="AV25" s="358">
        <v>51</v>
      </c>
      <c r="AW25" s="358">
        <v>51</v>
      </c>
      <c r="AX25" s="358">
        <v>0</v>
      </c>
      <c r="AY25" s="358">
        <v>0</v>
      </c>
      <c r="AZ25" s="358" t="s">
        <v>608</v>
      </c>
      <c r="BA25" s="358" t="s">
        <v>608</v>
      </c>
      <c r="BB25" s="358" t="s">
        <v>608</v>
      </c>
      <c r="BC25" s="358">
        <v>4</v>
      </c>
      <c r="BD25" s="358">
        <v>35024</v>
      </c>
      <c r="BE25" s="358">
        <v>2</v>
      </c>
      <c r="BF25" s="358">
        <v>47442</v>
      </c>
      <c r="BG25" s="358">
        <v>6</v>
      </c>
      <c r="BH25" s="358">
        <v>172390</v>
      </c>
      <c r="BI25" s="358">
        <v>3</v>
      </c>
      <c r="BJ25" s="358">
        <v>1486.3</v>
      </c>
      <c r="BK25" s="362">
        <v>63.6</v>
      </c>
      <c r="BL25" s="358">
        <v>3</v>
      </c>
      <c r="BM25" s="358">
        <v>17</v>
      </c>
      <c r="BN25" s="358">
        <v>1129</v>
      </c>
      <c r="BO25" s="358">
        <v>93440</v>
      </c>
      <c r="BP25" s="144" t="s">
        <v>1081</v>
      </c>
      <c r="BQ25" s="361">
        <v>0.6</v>
      </c>
      <c r="BR25" s="362">
        <v>28.5</v>
      </c>
      <c r="BS25" s="333">
        <v>4.3477757495532972</v>
      </c>
      <c r="BT25" s="330">
        <v>58.030959280841707</v>
      </c>
      <c r="BU25" s="358">
        <v>40</v>
      </c>
      <c r="BV25" s="358">
        <v>9189</v>
      </c>
      <c r="BW25" s="358">
        <v>378</v>
      </c>
      <c r="BX25" s="358">
        <v>1149</v>
      </c>
      <c r="BY25" s="358">
        <v>4787</v>
      </c>
      <c r="BZ25" s="358">
        <v>1459</v>
      </c>
      <c r="CA25" s="358">
        <v>451</v>
      </c>
      <c r="CB25" s="358">
        <v>788</v>
      </c>
      <c r="CC25" s="364">
        <v>1.26</v>
      </c>
      <c r="CD25" s="359" t="s">
        <v>608</v>
      </c>
      <c r="CE25" s="358">
        <v>8</v>
      </c>
      <c r="CF25" s="358">
        <v>129</v>
      </c>
      <c r="CG25" s="358">
        <v>3</v>
      </c>
      <c r="CH25" s="358">
        <v>5</v>
      </c>
      <c r="CI25" s="358">
        <v>580</v>
      </c>
      <c r="CJ25" s="358">
        <v>26</v>
      </c>
      <c r="CK25" s="358">
        <v>2433</v>
      </c>
      <c r="CL25" s="358">
        <v>7</v>
      </c>
      <c r="CM25" s="358">
        <v>827</v>
      </c>
      <c r="CN25" s="358">
        <v>22</v>
      </c>
      <c r="CO25" s="358">
        <v>386</v>
      </c>
      <c r="CP25" s="358">
        <v>14</v>
      </c>
      <c r="CQ25" s="358">
        <v>174</v>
      </c>
      <c r="CR25" s="358">
        <v>13</v>
      </c>
      <c r="CS25" s="358">
        <v>330</v>
      </c>
      <c r="CT25" s="358">
        <v>15185</v>
      </c>
      <c r="CU25" s="358">
        <v>1077</v>
      </c>
      <c r="CV25" s="358">
        <v>3369</v>
      </c>
      <c r="CW25" s="358">
        <v>1518454.703</v>
      </c>
      <c r="CX25" s="358">
        <v>197496.80799999999</v>
      </c>
      <c r="CY25" s="358">
        <v>962392.022</v>
      </c>
      <c r="CZ25" s="358">
        <v>141096</v>
      </c>
      <c r="DA25" s="358">
        <v>16</v>
      </c>
      <c r="DB25" s="328">
        <v>25163</v>
      </c>
      <c r="DC25" s="328">
        <v>2539</v>
      </c>
      <c r="DD25" s="328">
        <v>2523</v>
      </c>
      <c r="DE25" s="358">
        <v>234</v>
      </c>
      <c r="DF25" s="358">
        <v>2366</v>
      </c>
      <c r="DG25" s="358">
        <v>14522</v>
      </c>
      <c r="DH25" s="358">
        <v>15474</v>
      </c>
      <c r="DI25" s="358">
        <v>4101</v>
      </c>
      <c r="DJ25" s="358">
        <v>4713</v>
      </c>
      <c r="DK25" s="358">
        <v>461</v>
      </c>
      <c r="DL25" s="358">
        <v>371</v>
      </c>
      <c r="DM25" s="358">
        <v>4</v>
      </c>
      <c r="DN25" s="358">
        <v>2623</v>
      </c>
      <c r="DO25" s="358">
        <v>84</v>
      </c>
      <c r="DP25" s="358">
        <v>15530</v>
      </c>
      <c r="DQ25" s="358">
        <v>103</v>
      </c>
      <c r="DR25" s="358">
        <v>11383</v>
      </c>
      <c r="DS25" s="358">
        <v>11469</v>
      </c>
      <c r="DT25" s="358">
        <v>139</v>
      </c>
      <c r="DU25" s="358">
        <v>1497</v>
      </c>
      <c r="DV25" s="358">
        <v>83</v>
      </c>
      <c r="DW25" s="358">
        <v>89</v>
      </c>
      <c r="DX25" s="362">
        <v>50.89</v>
      </c>
      <c r="DY25" s="358">
        <v>81</v>
      </c>
      <c r="DZ25" s="358">
        <v>361</v>
      </c>
      <c r="EA25" s="358">
        <v>2137</v>
      </c>
      <c r="EB25" s="358">
        <v>632</v>
      </c>
      <c r="EC25" s="358">
        <v>74</v>
      </c>
      <c r="ED25" s="359">
        <v>3622</v>
      </c>
      <c r="EE25" s="358">
        <v>3846</v>
      </c>
      <c r="EF25" s="365">
        <v>94.7</v>
      </c>
      <c r="EG25" s="365">
        <v>90.5</v>
      </c>
      <c r="EH25" s="358">
        <v>644</v>
      </c>
      <c r="EI25" s="362">
        <v>18.2</v>
      </c>
      <c r="EJ25" s="358">
        <v>154230</v>
      </c>
      <c r="EK25" s="362">
        <v>45.5</v>
      </c>
      <c r="EL25" s="358">
        <v>323188.62278415356</v>
      </c>
      <c r="EM25" s="361">
        <v>1.1771003885057398</v>
      </c>
      <c r="EN25" s="358">
        <v>219</v>
      </c>
      <c r="EO25" s="358">
        <v>3</v>
      </c>
      <c r="EP25" s="366">
        <v>706</v>
      </c>
      <c r="EQ25" s="359">
        <v>370</v>
      </c>
      <c r="ER25" s="359">
        <v>2337</v>
      </c>
      <c r="ES25" s="365">
        <v>100</v>
      </c>
      <c r="ET25" s="358">
        <v>167929</v>
      </c>
      <c r="EU25" s="358">
        <v>5358</v>
      </c>
      <c r="EV25" s="358">
        <v>0</v>
      </c>
      <c r="EW25" s="358">
        <v>154345</v>
      </c>
      <c r="EX25" s="358">
        <v>112601</v>
      </c>
      <c r="EY25" s="358">
        <v>33682</v>
      </c>
      <c r="EZ25" s="358">
        <v>8062</v>
      </c>
      <c r="FA25" s="328">
        <v>8226</v>
      </c>
      <c r="FB25" s="362">
        <v>34.4</v>
      </c>
      <c r="FC25" s="358">
        <v>795</v>
      </c>
      <c r="FD25" s="362">
        <v>12</v>
      </c>
      <c r="FE25" s="358">
        <v>23800</v>
      </c>
      <c r="FF25" s="358">
        <v>0</v>
      </c>
      <c r="FG25" s="358">
        <v>54</v>
      </c>
      <c r="FH25" s="358">
        <v>773</v>
      </c>
      <c r="FI25" s="367">
        <v>18</v>
      </c>
      <c r="FJ25" s="367">
        <v>568</v>
      </c>
      <c r="FK25" s="361">
        <v>57.420215750076139</v>
      </c>
      <c r="FL25" s="362">
        <v>99.9</v>
      </c>
      <c r="FM25" s="362" t="s">
        <v>917</v>
      </c>
      <c r="FN25" s="362">
        <v>99.3</v>
      </c>
      <c r="FO25" s="365">
        <v>25</v>
      </c>
      <c r="FP25" s="358">
        <v>185</v>
      </c>
      <c r="FQ25" s="358">
        <v>8</v>
      </c>
      <c r="FR25" s="358">
        <v>46</v>
      </c>
      <c r="FS25" s="358">
        <v>1660</v>
      </c>
      <c r="FT25" s="358">
        <v>3</v>
      </c>
      <c r="FU25" s="358">
        <v>4858</v>
      </c>
      <c r="FV25" s="358">
        <v>4366</v>
      </c>
      <c r="FW25" s="358">
        <v>7</v>
      </c>
      <c r="FX25" s="358">
        <v>7622788</v>
      </c>
      <c r="FY25" s="358">
        <v>2509</v>
      </c>
      <c r="FZ25" s="358" t="s">
        <v>608</v>
      </c>
      <c r="GA25" s="358" t="s">
        <v>608</v>
      </c>
      <c r="GB25" s="358">
        <v>18979</v>
      </c>
      <c r="GC25" s="358">
        <v>27</v>
      </c>
      <c r="GD25" s="358">
        <v>3377</v>
      </c>
      <c r="GE25" s="358">
        <v>15575</v>
      </c>
      <c r="GF25" s="358">
        <v>218712</v>
      </c>
      <c r="GG25" s="358">
        <v>255</v>
      </c>
      <c r="GH25" s="358">
        <v>37659</v>
      </c>
      <c r="GI25" s="358">
        <v>180798</v>
      </c>
      <c r="GJ25" s="358">
        <v>1157</v>
      </c>
      <c r="GK25" s="358">
        <v>7765</v>
      </c>
      <c r="GL25" s="358">
        <v>663881</v>
      </c>
      <c r="GM25" s="358">
        <v>3243</v>
      </c>
      <c r="GN25" s="358">
        <v>25789</v>
      </c>
      <c r="GO25" s="358">
        <v>488342</v>
      </c>
      <c r="GP25" s="358">
        <v>561</v>
      </c>
      <c r="GQ25" s="358">
        <v>15393</v>
      </c>
      <c r="GR25" s="368">
        <v>369812</v>
      </c>
      <c r="GS25" s="358">
        <v>556</v>
      </c>
      <c r="GT25" s="358">
        <v>16774</v>
      </c>
      <c r="GU25" s="358">
        <v>295495</v>
      </c>
      <c r="GV25" s="369">
        <v>8.4609349999999992</v>
      </c>
      <c r="GW25" s="358">
        <v>28</v>
      </c>
      <c r="GX25" s="328">
        <v>1197</v>
      </c>
      <c r="GY25" s="328">
        <v>392</v>
      </c>
      <c r="GZ25" s="370">
        <v>96</v>
      </c>
      <c r="HA25" s="358">
        <v>44</v>
      </c>
      <c r="HB25" s="358">
        <v>1269921</v>
      </c>
      <c r="HC25" s="358">
        <v>8821835</v>
      </c>
      <c r="HD25" s="358">
        <v>1055088.96</v>
      </c>
      <c r="HE25" s="358">
        <v>1262138.03</v>
      </c>
      <c r="HF25" s="358">
        <v>286552.53000000003</v>
      </c>
      <c r="HG25" s="358">
        <v>52810</v>
      </c>
      <c r="HH25" s="358">
        <v>1040</v>
      </c>
      <c r="HI25" s="358">
        <v>231420</v>
      </c>
      <c r="HJ25" s="360">
        <v>178667</v>
      </c>
      <c r="HK25" s="415">
        <v>121171</v>
      </c>
      <c r="HL25" s="415">
        <v>55669000</v>
      </c>
      <c r="HM25" s="415" t="s">
        <v>608</v>
      </c>
      <c r="HN25" s="415">
        <v>470</v>
      </c>
      <c r="HO25" s="415">
        <v>0</v>
      </c>
      <c r="HP25" s="415">
        <v>469</v>
      </c>
      <c r="HQ25" s="415">
        <v>0</v>
      </c>
      <c r="HR25" s="415">
        <v>0</v>
      </c>
      <c r="HS25" s="357">
        <v>206525</v>
      </c>
      <c r="HT25" s="357">
        <v>0</v>
      </c>
      <c r="HU25" s="416">
        <v>0</v>
      </c>
      <c r="HV25" s="361">
        <v>62.72</v>
      </c>
      <c r="HW25" s="357">
        <v>517284</v>
      </c>
      <c r="HX25" s="417">
        <v>4.18</v>
      </c>
      <c r="HY25" s="361">
        <v>3.5</v>
      </c>
      <c r="HZ25" s="361">
        <v>3.5</v>
      </c>
      <c r="IA25" s="358">
        <v>2105</v>
      </c>
      <c r="IB25" s="358">
        <v>1993.61</v>
      </c>
      <c r="IC25" s="359">
        <v>165424</v>
      </c>
      <c r="ID25" s="362">
        <v>77.2</v>
      </c>
      <c r="IE25" s="362">
        <v>61.4</v>
      </c>
      <c r="IF25" s="362">
        <v>48.4</v>
      </c>
      <c r="IG25" s="362">
        <v>68.2</v>
      </c>
      <c r="IH25" s="362">
        <v>31.9</v>
      </c>
      <c r="II25" s="144" t="s">
        <v>1081</v>
      </c>
      <c r="IJ25" s="144" t="s">
        <v>1081</v>
      </c>
      <c r="IK25" s="358">
        <v>60</v>
      </c>
      <c r="IL25" s="408">
        <v>0.94099999999999995</v>
      </c>
      <c r="IM25" s="387">
        <v>84</v>
      </c>
      <c r="IN25" s="409">
        <v>-0.5</v>
      </c>
      <c r="IO25" s="387">
        <v>3.8</v>
      </c>
      <c r="IP25" s="324">
        <v>129559580</v>
      </c>
      <c r="IQ25" s="410">
        <v>52.3</v>
      </c>
      <c r="IR25" s="410">
        <v>55.7</v>
      </c>
      <c r="IS25" s="350" t="s">
        <v>608</v>
      </c>
      <c r="IT25" s="350" t="s">
        <v>608</v>
      </c>
      <c r="IU25" s="410" t="s">
        <v>608</v>
      </c>
      <c r="IV25" s="144" t="s">
        <v>1081</v>
      </c>
      <c r="IW25" s="324">
        <v>2847</v>
      </c>
      <c r="IX25" s="144" t="s">
        <v>1081</v>
      </c>
      <c r="IY25" s="410">
        <v>24.1</v>
      </c>
      <c r="IZ25" s="386">
        <v>111991</v>
      </c>
      <c r="JA25" s="386">
        <v>2196</v>
      </c>
      <c r="JB25" s="386">
        <v>2403</v>
      </c>
      <c r="JC25" s="386">
        <v>9069</v>
      </c>
      <c r="JD25" s="386">
        <v>8931</v>
      </c>
      <c r="JE25" s="386">
        <v>9070</v>
      </c>
      <c r="JF25" s="386">
        <v>10594</v>
      </c>
      <c r="JG25" s="386">
        <v>13834</v>
      </c>
      <c r="JH25" s="386">
        <v>13340</v>
      </c>
      <c r="JI25" s="386">
        <v>11774</v>
      </c>
      <c r="JJ25" s="386">
        <v>9435</v>
      </c>
      <c r="JK25" s="386">
        <v>8325</v>
      </c>
      <c r="JL25" s="386">
        <v>6356</v>
      </c>
      <c r="JM25" s="386">
        <v>3113</v>
      </c>
      <c r="JN25" s="386">
        <v>1421</v>
      </c>
      <c r="JO25" s="386">
        <v>577</v>
      </c>
      <c r="JP25" s="386">
        <v>253</v>
      </c>
      <c r="JQ25" s="386">
        <v>13914</v>
      </c>
      <c r="JR25" s="386">
        <v>15018</v>
      </c>
      <c r="JS25" s="386">
        <v>10976</v>
      </c>
      <c r="JT25" s="386">
        <v>12337</v>
      </c>
      <c r="JU25" s="386">
        <v>15221</v>
      </c>
      <c r="JV25" s="386">
        <v>19212</v>
      </c>
      <c r="JW25" s="386">
        <v>17993</v>
      </c>
      <c r="JX25" s="386">
        <v>16234</v>
      </c>
      <c r="JY25" s="386">
        <v>14592</v>
      </c>
      <c r="JZ25" s="386">
        <v>17113</v>
      </c>
      <c r="KA25" s="386">
        <v>20531</v>
      </c>
      <c r="KB25" s="386">
        <v>17454</v>
      </c>
      <c r="KC25" s="386">
        <v>13461</v>
      </c>
      <c r="KD25" s="386">
        <v>10030</v>
      </c>
      <c r="KE25" s="386">
        <v>11081</v>
      </c>
      <c r="KF25" s="399"/>
      <c r="KG25" s="399"/>
    </row>
    <row r="26" spans="1:293" s="305" customFormat="1" ht="12">
      <c r="A26" s="3">
        <v>142018</v>
      </c>
      <c r="B26" s="2" t="s">
        <v>920</v>
      </c>
      <c r="C26" s="318">
        <v>100.83</v>
      </c>
      <c r="D26" s="319">
        <v>412310</v>
      </c>
      <c r="E26" s="325">
        <v>11.61</v>
      </c>
      <c r="F26" s="325">
        <v>58.6</v>
      </c>
      <c r="G26" s="325">
        <v>29.77</v>
      </c>
      <c r="H26" s="292">
        <v>17265</v>
      </c>
      <c r="I26" s="292">
        <v>36867</v>
      </c>
      <c r="J26" s="292">
        <v>59919</v>
      </c>
      <c r="K26" s="328">
        <v>58187</v>
      </c>
      <c r="L26" s="292">
        <v>183732</v>
      </c>
      <c r="M26" s="292">
        <v>4957</v>
      </c>
      <c r="N26" s="292">
        <v>16801</v>
      </c>
      <c r="O26" s="292">
        <v>15750</v>
      </c>
      <c r="P26" s="326">
        <v>403557</v>
      </c>
      <c r="Q26" s="292">
        <v>406586</v>
      </c>
      <c r="R26" s="292">
        <v>370704</v>
      </c>
      <c r="S26" s="328">
        <v>137078</v>
      </c>
      <c r="T26" s="328">
        <v>1578812</v>
      </c>
      <c r="U26" s="328">
        <v>453016</v>
      </c>
      <c r="V26" s="328">
        <v>826686</v>
      </c>
      <c r="W26" s="328">
        <v>0</v>
      </c>
      <c r="X26" s="328">
        <v>61</v>
      </c>
      <c r="Y26" s="328">
        <v>6</v>
      </c>
      <c r="Z26" s="328">
        <v>108413</v>
      </c>
      <c r="AA26" s="318">
        <v>2213</v>
      </c>
      <c r="AB26" s="333">
        <v>2119</v>
      </c>
      <c r="AC26" s="328">
        <v>3742</v>
      </c>
      <c r="AD26" s="328">
        <v>319545</v>
      </c>
      <c r="AE26" s="328" t="s">
        <v>608</v>
      </c>
      <c r="AF26" s="328">
        <v>35</v>
      </c>
      <c r="AG26" s="328">
        <v>5888</v>
      </c>
      <c r="AH26" s="328">
        <v>46</v>
      </c>
      <c r="AI26" s="328">
        <v>18909</v>
      </c>
      <c r="AJ26" s="328">
        <v>1119</v>
      </c>
      <c r="AK26" s="328">
        <v>127</v>
      </c>
      <c r="AL26" s="328">
        <v>23</v>
      </c>
      <c r="AM26" s="328">
        <v>10221</v>
      </c>
      <c r="AN26" s="328">
        <v>700</v>
      </c>
      <c r="AO26" s="328">
        <v>3</v>
      </c>
      <c r="AP26" s="328">
        <v>480</v>
      </c>
      <c r="AQ26" s="328">
        <v>20</v>
      </c>
      <c r="AR26" s="328">
        <v>65</v>
      </c>
      <c r="AS26" s="330">
        <v>100</v>
      </c>
      <c r="AT26" s="330">
        <v>119.8</v>
      </c>
      <c r="AU26" s="330">
        <v>110.6</v>
      </c>
      <c r="AV26" s="328">
        <v>46</v>
      </c>
      <c r="AW26" s="328">
        <v>18</v>
      </c>
      <c r="AX26" s="328">
        <v>10</v>
      </c>
      <c r="AY26" s="328">
        <v>0</v>
      </c>
      <c r="AZ26" s="328">
        <v>0</v>
      </c>
      <c r="BA26" s="328">
        <v>0</v>
      </c>
      <c r="BB26" s="328">
        <v>0</v>
      </c>
      <c r="BC26" s="328">
        <v>4</v>
      </c>
      <c r="BD26" s="328">
        <v>32238</v>
      </c>
      <c r="BE26" s="328">
        <v>1</v>
      </c>
      <c r="BF26" s="328">
        <v>24017</v>
      </c>
      <c r="BG26" s="328">
        <v>5</v>
      </c>
      <c r="BH26" s="328">
        <v>81521</v>
      </c>
      <c r="BI26" s="328">
        <v>14</v>
      </c>
      <c r="BJ26" s="328">
        <v>7906</v>
      </c>
      <c r="BK26" s="330">
        <v>48.4</v>
      </c>
      <c r="BL26" s="328">
        <v>1</v>
      </c>
      <c r="BM26" s="328">
        <v>2</v>
      </c>
      <c r="BN26" s="328">
        <v>557</v>
      </c>
      <c r="BO26" s="328">
        <v>1614</v>
      </c>
      <c r="BP26" s="144" t="s">
        <v>1081</v>
      </c>
      <c r="BQ26" s="333">
        <v>0.55000000000000004</v>
      </c>
      <c r="BR26" s="330">
        <v>31.6</v>
      </c>
      <c r="BS26" s="333">
        <v>4.8628844839371155</v>
      </c>
      <c r="BT26" s="330">
        <v>55.525193180610586</v>
      </c>
      <c r="BU26" s="328">
        <v>12</v>
      </c>
      <c r="BV26" s="328">
        <v>3278</v>
      </c>
      <c r="BW26" s="328">
        <v>327</v>
      </c>
      <c r="BX26" s="328">
        <v>831</v>
      </c>
      <c r="BY26" s="328">
        <v>4544</v>
      </c>
      <c r="BZ26" s="328">
        <v>1319</v>
      </c>
      <c r="CA26" s="328">
        <v>325</v>
      </c>
      <c r="CB26" s="328">
        <v>621</v>
      </c>
      <c r="CC26" s="346">
        <v>1.29</v>
      </c>
      <c r="CD26" s="328" t="s">
        <v>608</v>
      </c>
      <c r="CE26" s="328">
        <v>3</v>
      </c>
      <c r="CF26" s="328">
        <v>42</v>
      </c>
      <c r="CG26" s="328">
        <v>6</v>
      </c>
      <c r="CH26" s="328">
        <v>2</v>
      </c>
      <c r="CI26" s="328">
        <v>122</v>
      </c>
      <c r="CJ26" s="328">
        <v>20</v>
      </c>
      <c r="CK26" s="328">
        <v>2140</v>
      </c>
      <c r="CL26" s="328">
        <v>10</v>
      </c>
      <c r="CM26" s="328">
        <v>992</v>
      </c>
      <c r="CN26" s="328">
        <v>46</v>
      </c>
      <c r="CO26" s="328">
        <v>664</v>
      </c>
      <c r="CP26" s="328">
        <v>21</v>
      </c>
      <c r="CQ26" s="328">
        <v>204</v>
      </c>
      <c r="CR26" s="328">
        <v>7</v>
      </c>
      <c r="CS26" s="328">
        <v>170</v>
      </c>
      <c r="CT26" s="328">
        <v>13154</v>
      </c>
      <c r="CU26" s="328">
        <v>1118</v>
      </c>
      <c r="CV26" s="328">
        <v>3161</v>
      </c>
      <c r="CW26" s="328">
        <v>1333693.8089999999</v>
      </c>
      <c r="CX26" s="328">
        <v>231276.402</v>
      </c>
      <c r="CY26" s="328">
        <v>824872.63899999997</v>
      </c>
      <c r="CZ26" s="328">
        <v>122951</v>
      </c>
      <c r="DA26" s="328">
        <v>13</v>
      </c>
      <c r="DB26" s="328">
        <v>20655</v>
      </c>
      <c r="DC26" s="328">
        <v>2518</v>
      </c>
      <c r="DD26" s="328">
        <v>1817</v>
      </c>
      <c r="DE26" s="328">
        <v>120</v>
      </c>
      <c r="DF26" s="328">
        <v>1220</v>
      </c>
      <c r="DG26" s="328">
        <v>16273</v>
      </c>
      <c r="DH26" s="292">
        <v>13787</v>
      </c>
      <c r="DI26" s="328">
        <v>3160</v>
      </c>
      <c r="DJ26" s="328">
        <v>3260</v>
      </c>
      <c r="DK26" s="328">
        <v>279</v>
      </c>
      <c r="DL26" s="328">
        <v>329</v>
      </c>
      <c r="DM26" s="328">
        <v>1</v>
      </c>
      <c r="DN26" s="328">
        <v>1551</v>
      </c>
      <c r="DO26" s="328">
        <v>31</v>
      </c>
      <c r="DP26" s="328" t="s">
        <v>608</v>
      </c>
      <c r="DQ26" s="328">
        <v>47</v>
      </c>
      <c r="DR26" s="328">
        <v>4571</v>
      </c>
      <c r="DS26" s="328">
        <v>4536</v>
      </c>
      <c r="DT26" s="328">
        <v>19</v>
      </c>
      <c r="DU26" s="328">
        <v>554</v>
      </c>
      <c r="DV26" s="328">
        <v>54</v>
      </c>
      <c r="DW26" s="328">
        <v>54</v>
      </c>
      <c r="DX26" s="330">
        <v>67.400000000000006</v>
      </c>
      <c r="DY26" s="328">
        <v>14</v>
      </c>
      <c r="DZ26" s="328">
        <v>28</v>
      </c>
      <c r="EA26" s="328">
        <v>2069</v>
      </c>
      <c r="EB26" s="328">
        <v>593</v>
      </c>
      <c r="EC26" s="328">
        <v>177</v>
      </c>
      <c r="ED26" s="328">
        <v>2652</v>
      </c>
      <c r="EE26" s="328">
        <v>2652</v>
      </c>
      <c r="EF26" s="330">
        <v>97.3</v>
      </c>
      <c r="EG26" s="330">
        <v>95.1</v>
      </c>
      <c r="EH26" s="328">
        <v>615</v>
      </c>
      <c r="EI26" s="330">
        <v>13</v>
      </c>
      <c r="EJ26" s="328">
        <v>111450</v>
      </c>
      <c r="EK26" s="330">
        <v>29.3</v>
      </c>
      <c r="EL26" s="328">
        <v>373289</v>
      </c>
      <c r="EM26" s="333">
        <v>2.69</v>
      </c>
      <c r="EN26" s="328">
        <v>312</v>
      </c>
      <c r="EO26" s="328">
        <v>20</v>
      </c>
      <c r="EP26" s="354">
        <v>2672</v>
      </c>
      <c r="EQ26" s="328">
        <v>108</v>
      </c>
      <c r="ER26" s="328">
        <v>1131</v>
      </c>
      <c r="ES26" s="330">
        <v>100</v>
      </c>
      <c r="ET26" s="328">
        <v>138355</v>
      </c>
      <c r="EU26" s="328">
        <v>8716</v>
      </c>
      <c r="EV26" s="328">
        <v>13</v>
      </c>
      <c r="EW26" s="328">
        <v>105388</v>
      </c>
      <c r="EX26" s="328">
        <v>84185</v>
      </c>
      <c r="EY26" s="328">
        <v>14943</v>
      </c>
      <c r="EZ26" s="328">
        <v>6260</v>
      </c>
      <c r="FA26" s="328">
        <v>24251</v>
      </c>
      <c r="FB26" s="330">
        <v>32.700000000000003</v>
      </c>
      <c r="FC26" s="328">
        <v>522</v>
      </c>
      <c r="FD26" s="330">
        <v>12.88</v>
      </c>
      <c r="FE26" s="328">
        <v>9881</v>
      </c>
      <c r="FF26" s="328">
        <v>118</v>
      </c>
      <c r="FG26" s="328">
        <v>135</v>
      </c>
      <c r="FH26" s="328">
        <v>1421</v>
      </c>
      <c r="FI26" s="350">
        <v>3</v>
      </c>
      <c r="FJ26" s="350">
        <v>89</v>
      </c>
      <c r="FK26" s="333">
        <v>72.913895972376423</v>
      </c>
      <c r="FL26" s="330">
        <v>100</v>
      </c>
      <c r="FM26" s="330">
        <v>90.6</v>
      </c>
      <c r="FN26" s="330">
        <v>97.7</v>
      </c>
      <c r="FO26" s="330">
        <v>62.6</v>
      </c>
      <c r="FP26" s="328">
        <v>118</v>
      </c>
      <c r="FQ26" s="328">
        <v>14</v>
      </c>
      <c r="FR26" s="328">
        <v>83</v>
      </c>
      <c r="FS26" s="328">
        <v>1521</v>
      </c>
      <c r="FT26" s="328">
        <v>9</v>
      </c>
      <c r="FU26" s="328">
        <v>2532</v>
      </c>
      <c r="FV26" s="328">
        <v>2802</v>
      </c>
      <c r="FW26" s="328">
        <v>8</v>
      </c>
      <c r="FX26" s="328">
        <v>8723083</v>
      </c>
      <c r="FY26" s="328">
        <v>1880</v>
      </c>
      <c r="FZ26" s="371" t="s">
        <v>608</v>
      </c>
      <c r="GA26" s="371" t="s">
        <v>608</v>
      </c>
      <c r="GB26" s="328">
        <v>13364</v>
      </c>
      <c r="GC26" s="328">
        <v>25</v>
      </c>
      <c r="GD26" s="328">
        <v>1995</v>
      </c>
      <c r="GE26" s="328">
        <v>11344</v>
      </c>
      <c r="GF26" s="328">
        <v>125197</v>
      </c>
      <c r="GG26" s="328">
        <v>320</v>
      </c>
      <c r="GH26" s="328">
        <v>22691</v>
      </c>
      <c r="GI26" s="328">
        <v>102186</v>
      </c>
      <c r="GJ26" s="328">
        <v>323</v>
      </c>
      <c r="GK26" s="328">
        <v>2227</v>
      </c>
      <c r="GL26" s="328">
        <v>108256</v>
      </c>
      <c r="GM26" s="328">
        <v>2033</v>
      </c>
      <c r="GN26" s="328">
        <v>16681</v>
      </c>
      <c r="GO26" s="328">
        <v>322017</v>
      </c>
      <c r="GP26" s="328">
        <v>214</v>
      </c>
      <c r="GQ26" s="328">
        <v>11973</v>
      </c>
      <c r="GR26" s="327">
        <v>470288</v>
      </c>
      <c r="GS26" s="328">
        <v>206</v>
      </c>
      <c r="GT26" s="328">
        <v>6302</v>
      </c>
      <c r="GU26" s="328">
        <v>239816</v>
      </c>
      <c r="GV26" s="347">
        <v>7.79</v>
      </c>
      <c r="GW26" s="328">
        <v>150.26</v>
      </c>
      <c r="GX26" s="328">
        <v>628</v>
      </c>
      <c r="GY26" s="328">
        <v>354</v>
      </c>
      <c r="GZ26" s="322">
        <v>134</v>
      </c>
      <c r="HA26" s="328">
        <v>6</v>
      </c>
      <c r="HB26" s="328">
        <v>1176502</v>
      </c>
      <c r="HC26" s="328">
        <v>6664997</v>
      </c>
      <c r="HD26" s="328">
        <v>661433</v>
      </c>
      <c r="HE26" s="328">
        <v>1089318</v>
      </c>
      <c r="HF26" s="328">
        <v>293949</v>
      </c>
      <c r="HG26" s="328">
        <v>3383</v>
      </c>
      <c r="HH26" s="328">
        <v>3347</v>
      </c>
      <c r="HI26" s="328">
        <v>176440</v>
      </c>
      <c r="HJ26" s="328">
        <v>108953</v>
      </c>
      <c r="HK26" s="292">
        <v>67640</v>
      </c>
      <c r="HL26" s="292">
        <v>43907076</v>
      </c>
      <c r="HM26" s="292" t="s">
        <v>608</v>
      </c>
      <c r="HN26" s="292">
        <v>286</v>
      </c>
      <c r="HO26" s="292" t="s">
        <v>608</v>
      </c>
      <c r="HP26" s="292">
        <v>164</v>
      </c>
      <c r="HQ26" s="292" t="s">
        <v>608</v>
      </c>
      <c r="HR26" s="292" t="s">
        <v>608</v>
      </c>
      <c r="HS26" s="292">
        <v>147779</v>
      </c>
      <c r="HT26" s="292" t="s">
        <v>608</v>
      </c>
      <c r="HU26" s="328">
        <v>780</v>
      </c>
      <c r="HV26" s="333">
        <v>57.53</v>
      </c>
      <c r="HW26" s="292">
        <v>386841</v>
      </c>
      <c r="HX26" s="407">
        <v>1.3</v>
      </c>
      <c r="HY26" s="333">
        <v>4</v>
      </c>
      <c r="HZ26" s="333">
        <v>4</v>
      </c>
      <c r="IA26" s="328">
        <v>393.1</v>
      </c>
      <c r="IB26" s="328">
        <v>393.1</v>
      </c>
      <c r="IC26" s="292">
        <v>75650</v>
      </c>
      <c r="ID26" s="330">
        <v>77.599999999999994</v>
      </c>
      <c r="IE26" s="330">
        <v>58.7</v>
      </c>
      <c r="IF26" s="330">
        <v>37.5</v>
      </c>
      <c r="IG26" s="330">
        <v>58.9</v>
      </c>
      <c r="IH26" s="330">
        <v>24.8</v>
      </c>
      <c r="II26" s="144" t="s">
        <v>1081</v>
      </c>
      <c r="IJ26" s="144" t="s">
        <v>1081</v>
      </c>
      <c r="IK26" s="328">
        <v>84</v>
      </c>
      <c r="IL26" s="408">
        <v>0.8</v>
      </c>
      <c r="IM26" s="387">
        <v>96.1</v>
      </c>
      <c r="IN26" s="409">
        <v>6.5</v>
      </c>
      <c r="IO26" s="387">
        <v>4.0999999999999996</v>
      </c>
      <c r="IP26" s="324">
        <v>174675877</v>
      </c>
      <c r="IQ26" s="410">
        <v>52.3</v>
      </c>
      <c r="IR26" s="410">
        <v>54.3</v>
      </c>
      <c r="IS26" s="350" t="s">
        <v>608</v>
      </c>
      <c r="IT26" s="350" t="s">
        <v>608</v>
      </c>
      <c r="IU26" s="410">
        <v>55.6</v>
      </c>
      <c r="IV26" s="144" t="s">
        <v>1081</v>
      </c>
      <c r="IW26" s="324">
        <v>3204</v>
      </c>
      <c r="IX26" s="144" t="s">
        <v>1081</v>
      </c>
      <c r="IY26" s="410">
        <v>27.3</v>
      </c>
      <c r="IZ26" s="386">
        <v>70128</v>
      </c>
      <c r="JA26" s="386">
        <v>1257</v>
      </c>
      <c r="JB26" s="386">
        <v>1625</v>
      </c>
      <c r="JC26" s="386">
        <v>5375</v>
      </c>
      <c r="JD26" s="386">
        <v>5885</v>
      </c>
      <c r="JE26" s="386">
        <v>5674</v>
      </c>
      <c r="JF26" s="386">
        <v>6784</v>
      </c>
      <c r="JG26" s="386">
        <v>9683</v>
      </c>
      <c r="JH26" s="386">
        <v>9180</v>
      </c>
      <c r="JI26" s="386">
        <v>8177</v>
      </c>
      <c r="JJ26" s="386">
        <v>6895</v>
      </c>
      <c r="JK26" s="386">
        <v>5970</v>
      </c>
      <c r="JL26" s="386">
        <v>4571</v>
      </c>
      <c r="JM26" s="386">
        <v>2147</v>
      </c>
      <c r="JN26" s="386">
        <v>814</v>
      </c>
      <c r="JO26" s="386">
        <v>355</v>
      </c>
      <c r="JP26" s="386">
        <v>156</v>
      </c>
      <c r="JQ26" s="386">
        <v>8230</v>
      </c>
      <c r="JR26" s="386">
        <v>7742</v>
      </c>
      <c r="JS26" s="386">
        <v>7540</v>
      </c>
      <c r="JT26" s="386">
        <v>8392</v>
      </c>
      <c r="JU26" s="386">
        <v>10346</v>
      </c>
      <c r="JV26" s="386">
        <v>13490</v>
      </c>
      <c r="JW26" s="386">
        <v>12252</v>
      </c>
      <c r="JX26" s="386">
        <v>11232</v>
      </c>
      <c r="JY26" s="386">
        <v>10567</v>
      </c>
      <c r="JZ26" s="386">
        <v>12828</v>
      </c>
      <c r="KA26" s="386">
        <v>17119</v>
      </c>
      <c r="KB26" s="386">
        <v>15303</v>
      </c>
      <c r="KC26" s="386">
        <v>12048</v>
      </c>
      <c r="KD26" s="386">
        <v>9699</v>
      </c>
      <c r="KE26" s="386">
        <v>10351</v>
      </c>
      <c r="KF26" s="399"/>
      <c r="KG26" s="399"/>
    </row>
    <row r="27" spans="1:293" s="305" customFormat="1" ht="12">
      <c r="A27" s="3">
        <v>162019</v>
      </c>
      <c r="B27" s="2" t="s">
        <v>921</v>
      </c>
      <c r="C27" s="318">
        <v>1241.77</v>
      </c>
      <c r="D27" s="319">
        <v>418179</v>
      </c>
      <c r="E27" s="325">
        <v>12.7</v>
      </c>
      <c r="F27" s="325">
        <v>59.1</v>
      </c>
      <c r="G27" s="325">
        <v>28.2</v>
      </c>
      <c r="H27" s="292">
        <v>19785</v>
      </c>
      <c r="I27" s="292">
        <v>41409</v>
      </c>
      <c r="J27" s="292">
        <v>64937</v>
      </c>
      <c r="K27" s="328">
        <v>56936</v>
      </c>
      <c r="L27" s="292">
        <v>172744</v>
      </c>
      <c r="M27" s="292">
        <v>5493</v>
      </c>
      <c r="N27" s="292">
        <v>11663</v>
      </c>
      <c r="O27" s="292">
        <v>11147</v>
      </c>
      <c r="P27" s="326">
        <v>417520</v>
      </c>
      <c r="Q27" s="292">
        <v>418686</v>
      </c>
      <c r="R27" s="292">
        <v>442901</v>
      </c>
      <c r="S27" s="328">
        <v>697300</v>
      </c>
      <c r="T27" s="328">
        <v>1774910</v>
      </c>
      <c r="U27" s="328">
        <v>745277</v>
      </c>
      <c r="V27" s="328">
        <v>1020197</v>
      </c>
      <c r="W27" s="328">
        <v>0</v>
      </c>
      <c r="X27" s="328">
        <v>98</v>
      </c>
      <c r="Y27" s="328">
        <v>45</v>
      </c>
      <c r="Z27" s="328">
        <v>29564</v>
      </c>
      <c r="AA27" s="318">
        <v>4794</v>
      </c>
      <c r="AB27" s="333">
        <v>5204</v>
      </c>
      <c r="AC27" s="328">
        <v>4942</v>
      </c>
      <c r="AD27" s="328">
        <v>24916</v>
      </c>
      <c r="AE27" s="328">
        <v>1217</v>
      </c>
      <c r="AF27" s="328">
        <v>31</v>
      </c>
      <c r="AG27" s="328">
        <v>2572</v>
      </c>
      <c r="AH27" s="328">
        <v>66</v>
      </c>
      <c r="AI27" s="328">
        <v>21040</v>
      </c>
      <c r="AJ27" s="328">
        <v>1352</v>
      </c>
      <c r="AK27" s="328">
        <v>79</v>
      </c>
      <c r="AL27" s="328">
        <v>27</v>
      </c>
      <c r="AM27" s="328">
        <v>10984</v>
      </c>
      <c r="AN27" s="328">
        <v>775</v>
      </c>
      <c r="AO27" s="328">
        <v>4</v>
      </c>
      <c r="AP27" s="328">
        <v>213</v>
      </c>
      <c r="AQ27" s="328">
        <v>20</v>
      </c>
      <c r="AR27" s="328">
        <v>81</v>
      </c>
      <c r="AS27" s="330">
        <v>85</v>
      </c>
      <c r="AT27" s="330">
        <v>108</v>
      </c>
      <c r="AU27" s="330">
        <v>102.6</v>
      </c>
      <c r="AV27" s="328">
        <v>56</v>
      </c>
      <c r="AW27" s="328">
        <v>24</v>
      </c>
      <c r="AX27" s="328">
        <v>5</v>
      </c>
      <c r="AY27" s="328">
        <v>2</v>
      </c>
      <c r="AZ27" s="328">
        <v>2</v>
      </c>
      <c r="BA27" s="328">
        <v>4</v>
      </c>
      <c r="BB27" s="328">
        <v>0</v>
      </c>
      <c r="BC27" s="328">
        <v>10</v>
      </c>
      <c r="BD27" s="328">
        <v>55329.9</v>
      </c>
      <c r="BE27" s="328">
        <v>1</v>
      </c>
      <c r="BF27" s="328">
        <v>19601</v>
      </c>
      <c r="BG27" s="328">
        <v>2</v>
      </c>
      <c r="BH27" s="328">
        <v>110533.73</v>
      </c>
      <c r="BI27" s="328">
        <v>6</v>
      </c>
      <c r="BJ27" s="328">
        <v>3774.98</v>
      </c>
      <c r="BK27" s="330">
        <v>29.7</v>
      </c>
      <c r="BL27" s="328">
        <v>1</v>
      </c>
      <c r="BM27" s="328">
        <v>2</v>
      </c>
      <c r="BN27" s="328">
        <v>691</v>
      </c>
      <c r="BO27" s="328">
        <v>8948</v>
      </c>
      <c r="BP27" s="144" t="s">
        <v>1081</v>
      </c>
      <c r="BQ27" s="333">
        <v>1.24</v>
      </c>
      <c r="BR27" s="330">
        <v>33.6</v>
      </c>
      <c r="BS27" s="333">
        <v>3.0177983410445584</v>
      </c>
      <c r="BT27" s="330">
        <v>61.055640858153559</v>
      </c>
      <c r="BU27" s="328">
        <v>45</v>
      </c>
      <c r="BV27" s="328">
        <v>7703</v>
      </c>
      <c r="BW27" s="328">
        <v>340</v>
      </c>
      <c r="BX27" s="328">
        <v>1380</v>
      </c>
      <c r="BY27" s="328">
        <v>4523</v>
      </c>
      <c r="BZ27" s="328">
        <v>1274</v>
      </c>
      <c r="CA27" s="328">
        <v>450</v>
      </c>
      <c r="CB27" s="328">
        <v>573</v>
      </c>
      <c r="CC27" s="346">
        <v>1.53</v>
      </c>
      <c r="CD27" s="328" t="s">
        <v>608</v>
      </c>
      <c r="CE27" s="328" t="s">
        <v>608</v>
      </c>
      <c r="CF27" s="328" t="s">
        <v>608</v>
      </c>
      <c r="CG27" s="328">
        <v>6</v>
      </c>
      <c r="CH27" s="328">
        <v>2</v>
      </c>
      <c r="CI27" s="328">
        <v>200</v>
      </c>
      <c r="CJ27" s="328">
        <v>35</v>
      </c>
      <c r="CK27" s="328">
        <v>1995</v>
      </c>
      <c r="CL27" s="328">
        <v>18</v>
      </c>
      <c r="CM27" s="328">
        <v>1783</v>
      </c>
      <c r="CN27" s="328">
        <v>40</v>
      </c>
      <c r="CO27" s="328">
        <v>531</v>
      </c>
      <c r="CP27" s="328">
        <v>23</v>
      </c>
      <c r="CQ27" s="328">
        <v>251</v>
      </c>
      <c r="CR27" s="328">
        <v>26</v>
      </c>
      <c r="CS27" s="328">
        <v>686</v>
      </c>
      <c r="CT27" s="328">
        <v>14069</v>
      </c>
      <c r="CU27" s="328">
        <v>1729</v>
      </c>
      <c r="CV27" s="328">
        <v>3942</v>
      </c>
      <c r="CW27" s="328">
        <v>1441961.865</v>
      </c>
      <c r="CX27" s="328">
        <v>374128.755</v>
      </c>
      <c r="CY27" s="328">
        <v>1093969.412</v>
      </c>
      <c r="CZ27" s="328">
        <v>117915</v>
      </c>
      <c r="DA27" s="328">
        <v>32</v>
      </c>
      <c r="DB27" s="328">
        <v>22224</v>
      </c>
      <c r="DC27" s="328">
        <v>2624</v>
      </c>
      <c r="DD27" s="328">
        <v>2371</v>
      </c>
      <c r="DE27" s="328">
        <v>347</v>
      </c>
      <c r="DF27" s="328">
        <v>2049</v>
      </c>
      <c r="DG27" s="328">
        <v>49933</v>
      </c>
      <c r="DH27" s="292">
        <v>19900</v>
      </c>
      <c r="DI27" s="328">
        <v>2769</v>
      </c>
      <c r="DJ27" s="328">
        <v>2508</v>
      </c>
      <c r="DK27" s="328">
        <v>267</v>
      </c>
      <c r="DL27" s="328">
        <v>444</v>
      </c>
      <c r="DM27" s="328">
        <v>1</v>
      </c>
      <c r="DN27" s="328">
        <v>2035</v>
      </c>
      <c r="DO27" s="328">
        <v>40</v>
      </c>
      <c r="DP27" s="328">
        <v>16129</v>
      </c>
      <c r="DQ27" s="328">
        <v>92</v>
      </c>
      <c r="DR27" s="328">
        <v>12574</v>
      </c>
      <c r="DS27" s="328">
        <v>11105</v>
      </c>
      <c r="DT27" s="328">
        <v>0</v>
      </c>
      <c r="DU27" s="328">
        <v>1550</v>
      </c>
      <c r="DV27" s="328">
        <v>86</v>
      </c>
      <c r="DW27" s="328">
        <v>71</v>
      </c>
      <c r="DX27" s="330">
        <v>71</v>
      </c>
      <c r="DY27" s="328">
        <v>78</v>
      </c>
      <c r="DZ27" s="328">
        <v>305</v>
      </c>
      <c r="EA27" s="328">
        <v>1934</v>
      </c>
      <c r="EB27" s="328">
        <v>581</v>
      </c>
      <c r="EC27" s="328">
        <v>202</v>
      </c>
      <c r="ED27" s="328">
        <v>2588</v>
      </c>
      <c r="EE27" s="328">
        <v>3322</v>
      </c>
      <c r="EF27" s="330">
        <v>97.1</v>
      </c>
      <c r="EG27" s="330">
        <v>95.1</v>
      </c>
      <c r="EH27" s="328">
        <v>153</v>
      </c>
      <c r="EI27" s="330">
        <v>4.3</v>
      </c>
      <c r="EJ27" s="328">
        <v>86736</v>
      </c>
      <c r="EK27" s="330">
        <v>31</v>
      </c>
      <c r="EL27" s="328">
        <v>376806</v>
      </c>
      <c r="EM27" s="333">
        <v>4.79</v>
      </c>
      <c r="EN27" s="328">
        <v>601</v>
      </c>
      <c r="EO27" s="328">
        <v>6</v>
      </c>
      <c r="EP27" s="354">
        <v>3645</v>
      </c>
      <c r="EQ27" s="328">
        <v>61</v>
      </c>
      <c r="ER27" s="328">
        <v>2547</v>
      </c>
      <c r="ES27" s="330">
        <v>100</v>
      </c>
      <c r="ET27" s="328">
        <v>163417</v>
      </c>
      <c r="EU27" s="328">
        <v>838</v>
      </c>
      <c r="EV27" s="328">
        <v>0</v>
      </c>
      <c r="EW27" s="328">
        <v>147773</v>
      </c>
      <c r="EX27" s="328">
        <v>122075</v>
      </c>
      <c r="EY27" s="328">
        <v>20393</v>
      </c>
      <c r="EZ27" s="328">
        <v>5305</v>
      </c>
      <c r="FA27" s="328">
        <v>14806</v>
      </c>
      <c r="FB27" s="330">
        <v>24</v>
      </c>
      <c r="FC27" s="328">
        <v>1048</v>
      </c>
      <c r="FD27" s="330">
        <v>14.2</v>
      </c>
      <c r="FE27" s="328">
        <v>7208</v>
      </c>
      <c r="FF27" s="328">
        <v>159</v>
      </c>
      <c r="FG27" s="328">
        <v>43</v>
      </c>
      <c r="FH27" s="328">
        <v>14</v>
      </c>
      <c r="FI27" s="350">
        <v>33</v>
      </c>
      <c r="FJ27" s="350">
        <v>806</v>
      </c>
      <c r="FK27" s="333">
        <v>71.255767861013908</v>
      </c>
      <c r="FL27" s="330">
        <v>98.8</v>
      </c>
      <c r="FM27" s="330">
        <v>90.4</v>
      </c>
      <c r="FN27" s="330">
        <v>91.8</v>
      </c>
      <c r="FO27" s="330">
        <v>75.7</v>
      </c>
      <c r="FP27" s="328">
        <v>69</v>
      </c>
      <c r="FQ27" s="328">
        <v>17</v>
      </c>
      <c r="FR27" s="328">
        <v>92</v>
      </c>
      <c r="FS27" s="328">
        <v>1843</v>
      </c>
      <c r="FT27" s="328">
        <v>19</v>
      </c>
      <c r="FU27" s="328">
        <v>3059</v>
      </c>
      <c r="FV27" s="328">
        <v>1627</v>
      </c>
      <c r="FW27" s="328">
        <v>7</v>
      </c>
      <c r="FX27" s="328">
        <v>6706408</v>
      </c>
      <c r="FY27" s="328">
        <v>7679</v>
      </c>
      <c r="FZ27" s="328">
        <v>13455152</v>
      </c>
      <c r="GA27" s="328">
        <v>12379707</v>
      </c>
      <c r="GB27" s="328">
        <v>21125</v>
      </c>
      <c r="GC27" s="328">
        <v>103</v>
      </c>
      <c r="GD27" s="328">
        <v>3815</v>
      </c>
      <c r="GE27" s="328">
        <v>17207</v>
      </c>
      <c r="GF27" s="328">
        <v>222923</v>
      </c>
      <c r="GG27" s="328">
        <v>1535</v>
      </c>
      <c r="GH27" s="328">
        <v>60289</v>
      </c>
      <c r="GI27" s="328">
        <v>161099</v>
      </c>
      <c r="GJ27" s="328">
        <v>1231</v>
      </c>
      <c r="GK27" s="328">
        <v>11342</v>
      </c>
      <c r="GL27" s="328">
        <v>1097477</v>
      </c>
      <c r="GM27" s="328">
        <v>2905</v>
      </c>
      <c r="GN27" s="328">
        <v>20803</v>
      </c>
      <c r="GO27" s="328">
        <v>469662</v>
      </c>
      <c r="GP27" s="328">
        <v>814</v>
      </c>
      <c r="GQ27" s="328">
        <v>39652</v>
      </c>
      <c r="GR27" s="327">
        <v>1166133</v>
      </c>
      <c r="GS27" s="328">
        <v>791</v>
      </c>
      <c r="GT27" s="328">
        <v>26669</v>
      </c>
      <c r="GU27" s="328">
        <v>647906</v>
      </c>
      <c r="GV27" s="347">
        <v>162.52000000000001</v>
      </c>
      <c r="GW27" s="328">
        <v>8505.7000000000007</v>
      </c>
      <c r="GX27" s="328">
        <v>6570</v>
      </c>
      <c r="GY27" s="328">
        <v>4766</v>
      </c>
      <c r="GZ27" s="322">
        <v>366</v>
      </c>
      <c r="HA27" s="328">
        <v>757</v>
      </c>
      <c r="HB27" s="328">
        <v>3066992</v>
      </c>
      <c r="HC27" s="328">
        <v>21524255</v>
      </c>
      <c r="HD27" s="328">
        <v>2350178</v>
      </c>
      <c r="HE27" s="328">
        <v>2756054</v>
      </c>
      <c r="HF27" s="328">
        <v>454940</v>
      </c>
      <c r="HG27" s="328">
        <v>15273</v>
      </c>
      <c r="HH27" s="328">
        <v>16637</v>
      </c>
      <c r="HI27" s="328">
        <v>321122</v>
      </c>
      <c r="HJ27" s="328">
        <v>271068</v>
      </c>
      <c r="HK27" s="292">
        <v>19846</v>
      </c>
      <c r="HL27" s="292">
        <v>5290048</v>
      </c>
      <c r="HM27" s="292">
        <v>204460</v>
      </c>
      <c r="HN27" s="292">
        <v>138</v>
      </c>
      <c r="HO27" s="292">
        <v>21</v>
      </c>
      <c r="HP27" s="292">
        <v>69</v>
      </c>
      <c r="HQ27" s="292">
        <v>4</v>
      </c>
      <c r="HR27" s="292">
        <v>144628</v>
      </c>
      <c r="HS27" s="292">
        <v>271814</v>
      </c>
      <c r="HT27" s="292">
        <v>21520</v>
      </c>
      <c r="HU27" s="328">
        <v>0</v>
      </c>
      <c r="HV27" s="333">
        <v>57.89</v>
      </c>
      <c r="HW27" s="292">
        <v>235868</v>
      </c>
      <c r="HX27" s="407">
        <v>4</v>
      </c>
      <c r="HY27" s="333">
        <v>10.74</v>
      </c>
      <c r="HZ27" s="333">
        <v>10.7</v>
      </c>
      <c r="IA27" s="328">
        <v>2149.6999999999998</v>
      </c>
      <c r="IB27" s="328">
        <v>2118.3000000000002</v>
      </c>
      <c r="IC27" s="328">
        <v>71381</v>
      </c>
      <c r="ID27" s="330">
        <v>78.3</v>
      </c>
      <c r="IE27" s="330">
        <v>61</v>
      </c>
      <c r="IF27" s="330">
        <v>39.4</v>
      </c>
      <c r="IG27" s="330">
        <v>69.7</v>
      </c>
      <c r="IH27" s="330">
        <v>25.5</v>
      </c>
      <c r="II27" s="144" t="s">
        <v>1081</v>
      </c>
      <c r="IJ27" s="144" t="s">
        <v>1081</v>
      </c>
      <c r="IK27" s="328" t="s">
        <v>917</v>
      </c>
      <c r="IL27" s="408">
        <v>0.78600000000000003</v>
      </c>
      <c r="IM27" s="387">
        <v>89.5</v>
      </c>
      <c r="IN27" s="409">
        <v>13.8</v>
      </c>
      <c r="IO27" s="387">
        <v>1.85</v>
      </c>
      <c r="IP27" s="324">
        <v>245823389</v>
      </c>
      <c r="IQ27" s="410">
        <v>49.3</v>
      </c>
      <c r="IR27" s="410">
        <v>47.7</v>
      </c>
      <c r="IS27" s="350" t="s">
        <v>608</v>
      </c>
      <c r="IT27" s="350" t="s">
        <v>608</v>
      </c>
      <c r="IU27" s="410">
        <v>127</v>
      </c>
      <c r="IV27" s="144" t="s">
        <v>1081</v>
      </c>
      <c r="IW27" s="324">
        <v>3890</v>
      </c>
      <c r="IX27" s="144" t="s">
        <v>1081</v>
      </c>
      <c r="IY27" s="410">
        <v>26.7</v>
      </c>
      <c r="IZ27" s="386">
        <v>76749</v>
      </c>
      <c r="JA27" s="386">
        <v>1357</v>
      </c>
      <c r="JB27" s="386">
        <v>1162</v>
      </c>
      <c r="JC27" s="386">
        <v>6090</v>
      </c>
      <c r="JD27" s="386">
        <v>7645</v>
      </c>
      <c r="JE27" s="386">
        <v>8384</v>
      </c>
      <c r="JF27" s="386">
        <v>10104</v>
      </c>
      <c r="JG27" s="386">
        <v>13244</v>
      </c>
      <c r="JH27" s="386">
        <v>11138</v>
      </c>
      <c r="JI27" s="386">
        <v>10080</v>
      </c>
      <c r="JJ27" s="386">
        <v>8785</v>
      </c>
      <c r="JK27" s="386">
        <v>7745</v>
      </c>
      <c r="JL27" s="386">
        <v>6431</v>
      </c>
      <c r="JM27" s="386">
        <v>3014</v>
      </c>
      <c r="JN27" s="386">
        <v>1222</v>
      </c>
      <c r="JO27" s="386">
        <v>494</v>
      </c>
      <c r="JP27" s="386">
        <v>232</v>
      </c>
      <c r="JQ27" s="386">
        <v>9087</v>
      </c>
      <c r="JR27" s="386">
        <v>8372</v>
      </c>
      <c r="JS27" s="386">
        <v>9081</v>
      </c>
      <c r="JT27" s="386">
        <v>10515</v>
      </c>
      <c r="JU27" s="386">
        <v>12690</v>
      </c>
      <c r="JV27" s="386">
        <v>16013</v>
      </c>
      <c r="JW27" s="386">
        <v>13295</v>
      </c>
      <c r="JX27" s="386">
        <v>12310</v>
      </c>
      <c r="JY27" s="386">
        <v>11887</v>
      </c>
      <c r="JZ27" s="386">
        <v>13966</v>
      </c>
      <c r="KA27" s="386">
        <v>17611</v>
      </c>
      <c r="KB27" s="386">
        <v>14372</v>
      </c>
      <c r="KC27" s="386">
        <v>11775</v>
      </c>
      <c r="KD27" s="386">
        <v>10665</v>
      </c>
      <c r="KE27" s="386">
        <v>12936</v>
      </c>
      <c r="KF27" s="399"/>
      <c r="KG27" s="399"/>
    </row>
    <row r="28" spans="1:293" s="376" customFormat="1" ht="12">
      <c r="A28" s="3">
        <v>172014</v>
      </c>
      <c r="B28" s="2" t="s">
        <v>922</v>
      </c>
      <c r="C28" s="318">
        <v>468.64</v>
      </c>
      <c r="D28" s="319">
        <v>453390</v>
      </c>
      <c r="E28" s="325">
        <v>13.4</v>
      </c>
      <c r="F28" s="325">
        <v>61.4</v>
      </c>
      <c r="G28" s="325">
        <v>25.2</v>
      </c>
      <c r="H28" s="292">
        <v>23597</v>
      </c>
      <c r="I28" s="292">
        <v>47794</v>
      </c>
      <c r="J28" s="292">
        <v>73244</v>
      </c>
      <c r="K28" s="328">
        <v>54930</v>
      </c>
      <c r="L28" s="292">
        <v>202122</v>
      </c>
      <c r="M28" s="292">
        <v>4679</v>
      </c>
      <c r="N28" s="292">
        <v>18200</v>
      </c>
      <c r="O28" s="292">
        <v>16500</v>
      </c>
      <c r="P28" s="326">
        <v>465077</v>
      </c>
      <c r="Q28" s="292">
        <v>465699</v>
      </c>
      <c r="R28" s="292">
        <v>502567</v>
      </c>
      <c r="S28" s="354">
        <v>1342826</v>
      </c>
      <c r="T28" s="350">
        <v>2743683</v>
      </c>
      <c r="U28" s="350" t="s">
        <v>534</v>
      </c>
      <c r="V28" s="328">
        <v>1479988</v>
      </c>
      <c r="W28" s="350">
        <v>9</v>
      </c>
      <c r="X28" s="292">
        <v>88</v>
      </c>
      <c r="Y28" s="354">
        <v>6</v>
      </c>
      <c r="Z28" s="350">
        <v>2433001</v>
      </c>
      <c r="AA28" s="318">
        <v>8523</v>
      </c>
      <c r="AB28" s="345" t="s">
        <v>534</v>
      </c>
      <c r="AC28" s="328">
        <v>3126</v>
      </c>
      <c r="AD28" s="350">
        <v>529387</v>
      </c>
      <c r="AE28" s="350">
        <v>2500</v>
      </c>
      <c r="AF28" s="328">
        <v>36</v>
      </c>
      <c r="AG28" s="328">
        <v>4781</v>
      </c>
      <c r="AH28" s="328">
        <v>56</v>
      </c>
      <c r="AI28" s="328">
        <v>23487</v>
      </c>
      <c r="AJ28" s="350">
        <v>1385</v>
      </c>
      <c r="AK28" s="350">
        <v>142</v>
      </c>
      <c r="AL28" s="328">
        <v>25</v>
      </c>
      <c r="AM28" s="328">
        <v>11622</v>
      </c>
      <c r="AN28" s="350">
        <v>753</v>
      </c>
      <c r="AO28" s="350">
        <v>5</v>
      </c>
      <c r="AP28" s="350">
        <v>387</v>
      </c>
      <c r="AQ28" s="350">
        <v>12</v>
      </c>
      <c r="AR28" s="350">
        <v>31</v>
      </c>
      <c r="AS28" s="330">
        <v>92.1</v>
      </c>
      <c r="AT28" s="349">
        <v>114.8</v>
      </c>
      <c r="AU28" s="349">
        <v>108.9</v>
      </c>
      <c r="AV28" s="350">
        <v>1</v>
      </c>
      <c r="AW28" s="350">
        <v>1</v>
      </c>
      <c r="AX28" s="350">
        <v>2</v>
      </c>
      <c r="AY28" s="350">
        <v>13</v>
      </c>
      <c r="AZ28" s="350">
        <v>0</v>
      </c>
      <c r="BA28" s="350">
        <v>0</v>
      </c>
      <c r="BB28" s="350">
        <v>21</v>
      </c>
      <c r="BC28" s="328">
        <v>11</v>
      </c>
      <c r="BD28" s="328">
        <v>34877</v>
      </c>
      <c r="BE28" s="328">
        <v>1</v>
      </c>
      <c r="BF28" s="328">
        <v>35922</v>
      </c>
      <c r="BG28" s="328">
        <v>2</v>
      </c>
      <c r="BH28" s="328">
        <v>30950</v>
      </c>
      <c r="BI28" s="328">
        <v>3</v>
      </c>
      <c r="BJ28" s="328">
        <v>3121</v>
      </c>
      <c r="BK28" s="372">
        <v>52.6</v>
      </c>
      <c r="BL28" s="350">
        <v>3</v>
      </c>
      <c r="BM28" s="350">
        <v>6</v>
      </c>
      <c r="BN28" s="350">
        <v>804</v>
      </c>
      <c r="BO28" s="350">
        <v>15515</v>
      </c>
      <c r="BP28" s="144" t="s">
        <v>1081</v>
      </c>
      <c r="BQ28" s="347">
        <v>1.53</v>
      </c>
      <c r="BR28" s="349">
        <v>35.1</v>
      </c>
      <c r="BS28" s="333">
        <v>3.2604801146542455</v>
      </c>
      <c r="BT28" s="330">
        <v>62.228002654280026</v>
      </c>
      <c r="BU28" s="328">
        <v>44</v>
      </c>
      <c r="BV28" s="328">
        <v>9614</v>
      </c>
      <c r="BW28" s="328">
        <v>414</v>
      </c>
      <c r="BX28" s="328">
        <v>1820</v>
      </c>
      <c r="BY28" s="328">
        <v>4353</v>
      </c>
      <c r="BZ28" s="328">
        <v>1290</v>
      </c>
      <c r="CA28" s="328">
        <v>428</v>
      </c>
      <c r="CB28" s="328">
        <v>653</v>
      </c>
      <c r="CC28" s="339">
        <v>1.49</v>
      </c>
      <c r="CD28" s="350">
        <v>5827400</v>
      </c>
      <c r="CE28" s="328">
        <v>5</v>
      </c>
      <c r="CF28" s="328">
        <v>133</v>
      </c>
      <c r="CG28" s="328">
        <v>5</v>
      </c>
      <c r="CH28" s="328">
        <v>2</v>
      </c>
      <c r="CI28" s="328">
        <v>240</v>
      </c>
      <c r="CJ28" s="328">
        <v>34</v>
      </c>
      <c r="CK28" s="328">
        <v>2281</v>
      </c>
      <c r="CL28" s="328">
        <v>12</v>
      </c>
      <c r="CM28" s="328">
        <v>1429</v>
      </c>
      <c r="CN28" s="373">
        <v>49</v>
      </c>
      <c r="CO28" s="373">
        <v>932</v>
      </c>
      <c r="CP28" s="373">
        <v>6</v>
      </c>
      <c r="CQ28" s="373">
        <v>69</v>
      </c>
      <c r="CR28" s="373">
        <v>25</v>
      </c>
      <c r="CS28" s="373">
        <v>628</v>
      </c>
      <c r="CT28" s="328">
        <v>14314</v>
      </c>
      <c r="CU28" s="328">
        <v>1981</v>
      </c>
      <c r="CV28" s="328">
        <v>3122</v>
      </c>
      <c r="CW28" s="328">
        <v>1414954.905</v>
      </c>
      <c r="CX28" s="328">
        <v>444751.78</v>
      </c>
      <c r="CY28" s="328">
        <v>801509.08299999998</v>
      </c>
      <c r="CZ28" s="328">
        <v>114035</v>
      </c>
      <c r="DA28" s="328">
        <v>19</v>
      </c>
      <c r="DB28" s="328">
        <v>22634</v>
      </c>
      <c r="DC28" s="328">
        <v>2389</v>
      </c>
      <c r="DD28" s="328">
        <v>1889</v>
      </c>
      <c r="DE28" s="350">
        <v>287</v>
      </c>
      <c r="DF28" s="292">
        <v>2004</v>
      </c>
      <c r="DG28" s="328">
        <v>24001</v>
      </c>
      <c r="DH28" s="328">
        <v>16009</v>
      </c>
      <c r="DI28" s="328">
        <v>2773</v>
      </c>
      <c r="DJ28" s="328">
        <v>3232</v>
      </c>
      <c r="DK28" s="328">
        <v>308</v>
      </c>
      <c r="DL28" s="328">
        <v>463</v>
      </c>
      <c r="DM28" s="328">
        <v>5</v>
      </c>
      <c r="DN28" s="328">
        <v>2210</v>
      </c>
      <c r="DO28" s="328">
        <v>32</v>
      </c>
      <c r="DP28" s="328">
        <v>15114</v>
      </c>
      <c r="DQ28" s="328">
        <v>115</v>
      </c>
      <c r="DR28" s="328">
        <v>12487</v>
      </c>
      <c r="DS28" s="328">
        <v>12305</v>
      </c>
      <c r="DT28" s="328">
        <v>0</v>
      </c>
      <c r="DU28" s="328">
        <v>1765</v>
      </c>
      <c r="DV28" s="354">
        <v>112</v>
      </c>
      <c r="DW28" s="292">
        <v>112</v>
      </c>
      <c r="DX28" s="374">
        <v>34.1</v>
      </c>
      <c r="DY28" s="292">
        <v>83</v>
      </c>
      <c r="DZ28" s="292">
        <v>187</v>
      </c>
      <c r="EA28" s="350">
        <v>6107</v>
      </c>
      <c r="EB28" s="350">
        <v>328</v>
      </c>
      <c r="EC28" s="350">
        <v>258</v>
      </c>
      <c r="ED28" s="350">
        <v>3880</v>
      </c>
      <c r="EE28" s="350">
        <v>3995</v>
      </c>
      <c r="EF28" s="349">
        <v>98</v>
      </c>
      <c r="EG28" s="349">
        <v>96.9</v>
      </c>
      <c r="EH28" s="350">
        <v>332</v>
      </c>
      <c r="EI28" s="330">
        <v>9.42</v>
      </c>
      <c r="EJ28" s="350">
        <v>103091</v>
      </c>
      <c r="EK28" s="349">
        <v>37.6</v>
      </c>
      <c r="EL28" s="350">
        <v>396498</v>
      </c>
      <c r="EM28" s="347">
        <v>5.16</v>
      </c>
      <c r="EN28" s="328">
        <v>353</v>
      </c>
      <c r="EO28" s="350">
        <v>44</v>
      </c>
      <c r="EP28" s="328">
        <v>1915</v>
      </c>
      <c r="EQ28" s="350">
        <v>112</v>
      </c>
      <c r="ER28" s="350">
        <v>2017</v>
      </c>
      <c r="ES28" s="349">
        <v>91.7</v>
      </c>
      <c r="ET28" s="328">
        <v>176684</v>
      </c>
      <c r="EU28" s="328">
        <v>11134</v>
      </c>
      <c r="EV28" s="328">
        <v>1334</v>
      </c>
      <c r="EW28" s="328">
        <v>161018</v>
      </c>
      <c r="EX28" s="328">
        <v>139588</v>
      </c>
      <c r="EY28" s="328">
        <v>13451</v>
      </c>
      <c r="EZ28" s="328">
        <v>7979</v>
      </c>
      <c r="FA28" s="328">
        <v>4532</v>
      </c>
      <c r="FB28" s="330">
        <v>10.8</v>
      </c>
      <c r="FC28" s="328">
        <v>585</v>
      </c>
      <c r="FD28" s="330">
        <v>12.7</v>
      </c>
      <c r="FE28" s="328">
        <v>6876</v>
      </c>
      <c r="FF28" s="350">
        <v>44</v>
      </c>
      <c r="FG28" s="350">
        <v>159</v>
      </c>
      <c r="FH28" s="350">
        <v>276</v>
      </c>
      <c r="FI28" s="292">
        <v>25</v>
      </c>
      <c r="FJ28" s="292">
        <v>974</v>
      </c>
      <c r="FK28" s="333">
        <v>58.28475888950436</v>
      </c>
      <c r="FL28" s="330">
        <v>99.5</v>
      </c>
      <c r="FM28" s="330">
        <v>93.6</v>
      </c>
      <c r="FN28" s="330">
        <v>97.8</v>
      </c>
      <c r="FO28" s="349">
        <v>53.3</v>
      </c>
      <c r="FP28" s="350">
        <v>80</v>
      </c>
      <c r="FQ28" s="328">
        <v>12</v>
      </c>
      <c r="FR28" s="328">
        <v>59</v>
      </c>
      <c r="FS28" s="350">
        <v>1861</v>
      </c>
      <c r="FT28" s="350">
        <v>10</v>
      </c>
      <c r="FU28" s="350">
        <v>3807</v>
      </c>
      <c r="FV28" s="350">
        <v>1992</v>
      </c>
      <c r="FW28" s="350">
        <v>4</v>
      </c>
      <c r="FX28" s="350">
        <v>10064000</v>
      </c>
      <c r="FY28" s="328">
        <v>9439</v>
      </c>
      <c r="FZ28" s="350">
        <v>25569042</v>
      </c>
      <c r="GA28" s="350">
        <v>52345557</v>
      </c>
      <c r="GB28" s="328">
        <v>26918</v>
      </c>
      <c r="GC28" s="328">
        <v>76</v>
      </c>
      <c r="GD28" s="328">
        <v>4444</v>
      </c>
      <c r="GE28" s="328">
        <v>22398</v>
      </c>
      <c r="GF28" s="328">
        <v>251036</v>
      </c>
      <c r="GG28" s="328">
        <v>567</v>
      </c>
      <c r="GH28" s="328">
        <v>42600</v>
      </c>
      <c r="GI28" s="328">
        <v>207869</v>
      </c>
      <c r="GJ28" s="328">
        <v>1731</v>
      </c>
      <c r="GK28" s="328">
        <v>17308</v>
      </c>
      <c r="GL28" s="328">
        <v>1748164</v>
      </c>
      <c r="GM28" s="328">
        <v>3247</v>
      </c>
      <c r="GN28" s="328">
        <v>23393</v>
      </c>
      <c r="GO28" s="328">
        <v>514654</v>
      </c>
      <c r="GP28" s="328">
        <v>768</v>
      </c>
      <c r="GQ28" s="328">
        <v>18913</v>
      </c>
      <c r="GR28" s="327">
        <v>418407</v>
      </c>
      <c r="GS28" s="328">
        <v>761</v>
      </c>
      <c r="GT28" s="350">
        <v>15237</v>
      </c>
      <c r="GU28" s="350">
        <v>288945</v>
      </c>
      <c r="GV28" s="347">
        <v>38</v>
      </c>
      <c r="GW28" s="350">
        <v>1288.3</v>
      </c>
      <c r="GX28" s="328">
        <v>2663</v>
      </c>
      <c r="GY28" s="328">
        <v>1719</v>
      </c>
      <c r="GZ28" s="375">
        <v>233</v>
      </c>
      <c r="HA28" s="350">
        <v>101</v>
      </c>
      <c r="HB28" s="328">
        <v>2146547</v>
      </c>
      <c r="HC28" s="328">
        <v>15516996</v>
      </c>
      <c r="HD28" s="350">
        <v>1815488</v>
      </c>
      <c r="HE28" s="350">
        <v>2146465</v>
      </c>
      <c r="HF28" s="350">
        <v>578886</v>
      </c>
      <c r="HG28" s="350">
        <v>16948</v>
      </c>
      <c r="HH28" s="350">
        <v>29488</v>
      </c>
      <c r="HI28" s="350">
        <v>302837</v>
      </c>
      <c r="HJ28" s="350">
        <v>249934</v>
      </c>
      <c r="HK28" s="292">
        <v>12894</v>
      </c>
      <c r="HL28" s="292">
        <v>23625969</v>
      </c>
      <c r="HM28" s="292">
        <v>777187</v>
      </c>
      <c r="HN28" s="326">
        <v>415</v>
      </c>
      <c r="HO28" s="292">
        <v>14</v>
      </c>
      <c r="HP28" s="292">
        <v>173</v>
      </c>
      <c r="HQ28" s="292">
        <v>14</v>
      </c>
      <c r="HR28" s="292">
        <v>27390</v>
      </c>
      <c r="HS28" s="292">
        <v>273768</v>
      </c>
      <c r="HT28" s="292">
        <v>21900</v>
      </c>
      <c r="HU28" s="292">
        <v>8078</v>
      </c>
      <c r="HV28" s="333">
        <v>63.18</v>
      </c>
      <c r="HW28" s="292">
        <v>387341</v>
      </c>
      <c r="HX28" s="412">
        <v>7.17</v>
      </c>
      <c r="HY28" s="347">
        <v>13.6</v>
      </c>
      <c r="HZ28" s="347">
        <v>13</v>
      </c>
      <c r="IA28" s="354">
        <v>3920</v>
      </c>
      <c r="IB28" s="354">
        <v>3877</v>
      </c>
      <c r="IC28" s="328" t="s">
        <v>534</v>
      </c>
      <c r="ID28" s="330">
        <v>71.900000000000006</v>
      </c>
      <c r="IE28" s="330">
        <v>57.1</v>
      </c>
      <c r="IF28" s="330">
        <v>39.6</v>
      </c>
      <c r="IG28" s="330">
        <v>66.599999999999994</v>
      </c>
      <c r="IH28" s="330">
        <v>23.6</v>
      </c>
      <c r="II28" s="144" t="s">
        <v>1081</v>
      </c>
      <c r="IJ28" s="144" t="s">
        <v>1081</v>
      </c>
      <c r="IK28" s="350">
        <v>69</v>
      </c>
      <c r="IL28" s="408">
        <v>0.81200000000000006</v>
      </c>
      <c r="IM28" s="387">
        <v>89.6</v>
      </c>
      <c r="IN28" s="409">
        <v>7.6</v>
      </c>
      <c r="IO28" s="387">
        <v>2.1</v>
      </c>
      <c r="IP28" s="324">
        <v>225182500</v>
      </c>
      <c r="IQ28" s="410">
        <v>53.8</v>
      </c>
      <c r="IR28" s="410">
        <v>53.5</v>
      </c>
      <c r="IS28" s="350" t="s">
        <v>608</v>
      </c>
      <c r="IT28" s="350" t="s">
        <v>608</v>
      </c>
      <c r="IU28" s="410">
        <v>73.099999999999994</v>
      </c>
      <c r="IV28" s="144" t="s">
        <v>1081</v>
      </c>
      <c r="IW28" s="324">
        <v>3267</v>
      </c>
      <c r="IX28" s="144" t="s">
        <v>1081</v>
      </c>
      <c r="IY28" s="410">
        <v>25.5</v>
      </c>
      <c r="IZ28" s="386">
        <v>93437</v>
      </c>
      <c r="JA28" s="386">
        <v>1730</v>
      </c>
      <c r="JB28" s="386">
        <v>1524</v>
      </c>
      <c r="JC28" s="386">
        <v>7632</v>
      </c>
      <c r="JD28" s="386">
        <v>9469</v>
      </c>
      <c r="JE28" s="386">
        <v>9860</v>
      </c>
      <c r="JF28" s="386">
        <v>11610</v>
      </c>
      <c r="JG28" s="386">
        <v>14429</v>
      </c>
      <c r="JH28" s="386">
        <v>12140</v>
      </c>
      <c r="JI28" s="386">
        <v>10783</v>
      </c>
      <c r="JJ28" s="386">
        <v>9506</v>
      </c>
      <c r="JK28" s="386">
        <v>7705</v>
      </c>
      <c r="JL28" s="386">
        <v>6675</v>
      </c>
      <c r="JM28" s="386">
        <v>2802</v>
      </c>
      <c r="JN28" s="386">
        <v>1201</v>
      </c>
      <c r="JO28" s="386">
        <v>550</v>
      </c>
      <c r="JP28" s="386">
        <v>256</v>
      </c>
      <c r="JQ28" s="386">
        <v>10577</v>
      </c>
      <c r="JR28" s="386">
        <v>11323</v>
      </c>
      <c r="JS28" s="386">
        <v>11235</v>
      </c>
      <c r="JT28" s="386">
        <v>12568</v>
      </c>
      <c r="JU28" s="386">
        <v>14732</v>
      </c>
      <c r="JV28" s="386">
        <v>17765</v>
      </c>
      <c r="JW28" s="386">
        <v>14724</v>
      </c>
      <c r="JX28" s="386">
        <v>13563</v>
      </c>
      <c r="JY28" s="386">
        <v>13129</v>
      </c>
      <c r="JZ28" s="386">
        <v>13991</v>
      </c>
      <c r="KA28" s="386">
        <v>17874</v>
      </c>
      <c r="KB28" s="386">
        <v>13459</v>
      </c>
      <c r="KC28" s="386">
        <v>10537</v>
      </c>
      <c r="KD28" s="386">
        <v>9651</v>
      </c>
      <c r="KE28" s="386">
        <v>12057</v>
      </c>
      <c r="KF28" s="399"/>
      <c r="KG28" s="399"/>
    </row>
    <row r="29" spans="1:293" s="376" customFormat="1" ht="12">
      <c r="A29" s="3">
        <v>182010</v>
      </c>
      <c r="B29" s="639" t="s">
        <v>999</v>
      </c>
      <c r="C29" s="147" t="s">
        <v>1080</v>
      </c>
      <c r="D29" s="147" t="s">
        <v>1080</v>
      </c>
      <c r="E29" s="147" t="s">
        <v>1080</v>
      </c>
      <c r="F29" s="147" t="s">
        <v>1080</v>
      </c>
      <c r="G29" s="147" t="s">
        <v>1080</v>
      </c>
      <c r="H29" s="147" t="s">
        <v>1080</v>
      </c>
      <c r="I29" s="147" t="s">
        <v>1080</v>
      </c>
      <c r="J29" s="147" t="s">
        <v>1080</v>
      </c>
      <c r="K29" s="147" t="s">
        <v>1080</v>
      </c>
      <c r="L29" s="147" t="s">
        <v>1080</v>
      </c>
      <c r="M29" s="147" t="s">
        <v>1080</v>
      </c>
      <c r="N29" s="147" t="s">
        <v>1080</v>
      </c>
      <c r="O29" s="147" t="s">
        <v>1080</v>
      </c>
      <c r="P29" s="147" t="s">
        <v>1080</v>
      </c>
      <c r="Q29" s="147" t="s">
        <v>1080</v>
      </c>
      <c r="R29" s="147" t="s">
        <v>1080</v>
      </c>
      <c r="S29" s="147" t="s">
        <v>1080</v>
      </c>
      <c r="T29" s="147" t="s">
        <v>1080</v>
      </c>
      <c r="U29" s="147" t="s">
        <v>1080</v>
      </c>
      <c r="V29" s="147" t="s">
        <v>1080</v>
      </c>
      <c r="W29" s="147" t="s">
        <v>1080</v>
      </c>
      <c r="X29" s="147" t="s">
        <v>1080</v>
      </c>
      <c r="Y29" s="147" t="s">
        <v>1080</v>
      </c>
      <c r="Z29" s="147" t="s">
        <v>1080</v>
      </c>
      <c r="AA29" s="147" t="s">
        <v>1080</v>
      </c>
      <c r="AB29" s="147" t="s">
        <v>1080</v>
      </c>
      <c r="AC29" s="147" t="s">
        <v>1080</v>
      </c>
      <c r="AD29" s="147" t="s">
        <v>1080</v>
      </c>
      <c r="AE29" s="147" t="s">
        <v>1080</v>
      </c>
      <c r="AF29" s="147" t="s">
        <v>1080</v>
      </c>
      <c r="AG29" s="147" t="s">
        <v>1080</v>
      </c>
      <c r="AH29" s="147" t="s">
        <v>1080</v>
      </c>
      <c r="AI29" s="147" t="s">
        <v>1080</v>
      </c>
      <c r="AJ29" s="147" t="s">
        <v>1080</v>
      </c>
      <c r="AK29" s="147" t="s">
        <v>1080</v>
      </c>
      <c r="AL29" s="147" t="s">
        <v>1080</v>
      </c>
      <c r="AM29" s="147" t="s">
        <v>1080</v>
      </c>
      <c r="AN29" s="147" t="s">
        <v>1080</v>
      </c>
      <c r="AO29" s="147" t="s">
        <v>1080</v>
      </c>
      <c r="AP29" s="147" t="s">
        <v>1080</v>
      </c>
      <c r="AQ29" s="147" t="s">
        <v>1080</v>
      </c>
      <c r="AR29" s="147" t="s">
        <v>1080</v>
      </c>
      <c r="AS29" s="147" t="s">
        <v>1080</v>
      </c>
      <c r="AT29" s="147" t="s">
        <v>1080</v>
      </c>
      <c r="AU29" s="147" t="s">
        <v>1080</v>
      </c>
      <c r="AV29" s="147" t="s">
        <v>1080</v>
      </c>
      <c r="AW29" s="147" t="s">
        <v>1080</v>
      </c>
      <c r="AX29" s="147" t="s">
        <v>1080</v>
      </c>
      <c r="AY29" s="147" t="s">
        <v>1080</v>
      </c>
      <c r="AZ29" s="147" t="s">
        <v>1080</v>
      </c>
      <c r="BA29" s="147" t="s">
        <v>1080</v>
      </c>
      <c r="BB29" s="147" t="s">
        <v>1080</v>
      </c>
      <c r="BC29" s="147" t="s">
        <v>1080</v>
      </c>
      <c r="BD29" s="147" t="s">
        <v>1080</v>
      </c>
      <c r="BE29" s="147" t="s">
        <v>1080</v>
      </c>
      <c r="BF29" s="147" t="s">
        <v>1080</v>
      </c>
      <c r="BG29" s="147" t="s">
        <v>1080</v>
      </c>
      <c r="BH29" s="147" t="s">
        <v>1080</v>
      </c>
      <c r="BI29" s="147" t="s">
        <v>1080</v>
      </c>
      <c r="BJ29" s="147" t="s">
        <v>1080</v>
      </c>
      <c r="BK29" s="147" t="s">
        <v>1080</v>
      </c>
      <c r="BL29" s="147" t="s">
        <v>1080</v>
      </c>
      <c r="BM29" s="147" t="s">
        <v>1080</v>
      </c>
      <c r="BN29" s="147" t="s">
        <v>1080</v>
      </c>
      <c r="BO29" s="147" t="s">
        <v>1080</v>
      </c>
      <c r="BP29" s="144" t="s">
        <v>1081</v>
      </c>
      <c r="BQ29" s="147" t="s">
        <v>1080</v>
      </c>
      <c r="BR29" s="147" t="s">
        <v>1080</v>
      </c>
      <c r="BS29" s="147" t="s">
        <v>1080</v>
      </c>
      <c r="BT29" s="147" t="s">
        <v>1080</v>
      </c>
      <c r="BU29" s="147" t="s">
        <v>1080</v>
      </c>
      <c r="BV29" s="147" t="s">
        <v>1080</v>
      </c>
      <c r="BW29" s="147" t="s">
        <v>1080</v>
      </c>
      <c r="BX29" s="147" t="s">
        <v>1080</v>
      </c>
      <c r="BY29" s="147" t="s">
        <v>1080</v>
      </c>
      <c r="BZ29" s="147" t="s">
        <v>1080</v>
      </c>
      <c r="CA29" s="147" t="s">
        <v>1080</v>
      </c>
      <c r="CB29" s="147" t="s">
        <v>1080</v>
      </c>
      <c r="CC29" s="147" t="s">
        <v>1080</v>
      </c>
      <c r="CD29" s="147" t="s">
        <v>1080</v>
      </c>
      <c r="CE29" s="147" t="s">
        <v>1080</v>
      </c>
      <c r="CF29" s="147" t="s">
        <v>1080</v>
      </c>
      <c r="CG29" s="147" t="s">
        <v>1080</v>
      </c>
      <c r="CH29" s="147" t="s">
        <v>1080</v>
      </c>
      <c r="CI29" s="147" t="s">
        <v>1080</v>
      </c>
      <c r="CJ29" s="147" t="s">
        <v>1080</v>
      </c>
      <c r="CK29" s="147" t="s">
        <v>1080</v>
      </c>
      <c r="CL29" s="147" t="s">
        <v>1080</v>
      </c>
      <c r="CM29" s="147" t="s">
        <v>1080</v>
      </c>
      <c r="CN29" s="147" t="s">
        <v>1080</v>
      </c>
      <c r="CO29" s="147" t="s">
        <v>1080</v>
      </c>
      <c r="CP29" s="147" t="s">
        <v>1080</v>
      </c>
      <c r="CQ29" s="147" t="s">
        <v>1080</v>
      </c>
      <c r="CR29" s="147" t="s">
        <v>1080</v>
      </c>
      <c r="CS29" s="147" t="s">
        <v>1080</v>
      </c>
      <c r="CT29" s="147" t="s">
        <v>1080</v>
      </c>
      <c r="CU29" s="147" t="s">
        <v>1080</v>
      </c>
      <c r="CV29" s="147" t="s">
        <v>1080</v>
      </c>
      <c r="CW29" s="147" t="s">
        <v>1080</v>
      </c>
      <c r="CX29" s="147" t="s">
        <v>1080</v>
      </c>
      <c r="CY29" s="147" t="s">
        <v>1080</v>
      </c>
      <c r="CZ29" s="147" t="s">
        <v>1080</v>
      </c>
      <c r="DA29" s="147" t="s">
        <v>1080</v>
      </c>
      <c r="DB29" s="147" t="s">
        <v>1080</v>
      </c>
      <c r="DC29" s="147" t="s">
        <v>1080</v>
      </c>
      <c r="DD29" s="147" t="s">
        <v>1080</v>
      </c>
      <c r="DE29" s="147" t="s">
        <v>1080</v>
      </c>
      <c r="DF29" s="147" t="s">
        <v>1080</v>
      </c>
      <c r="DG29" s="147" t="s">
        <v>1080</v>
      </c>
      <c r="DH29" s="147" t="s">
        <v>1080</v>
      </c>
      <c r="DI29" s="147" t="s">
        <v>1080</v>
      </c>
      <c r="DJ29" s="147" t="s">
        <v>1080</v>
      </c>
      <c r="DK29" s="147" t="s">
        <v>1080</v>
      </c>
      <c r="DL29" s="147" t="s">
        <v>1080</v>
      </c>
      <c r="DM29" s="147" t="s">
        <v>1080</v>
      </c>
      <c r="DN29" s="147" t="s">
        <v>1080</v>
      </c>
      <c r="DO29" s="147" t="s">
        <v>1080</v>
      </c>
      <c r="DP29" s="147" t="s">
        <v>1080</v>
      </c>
      <c r="DQ29" s="147" t="s">
        <v>1080</v>
      </c>
      <c r="DR29" s="147" t="s">
        <v>1080</v>
      </c>
      <c r="DS29" s="147" t="s">
        <v>1080</v>
      </c>
      <c r="DT29" s="147" t="s">
        <v>1080</v>
      </c>
      <c r="DU29" s="147" t="s">
        <v>1080</v>
      </c>
      <c r="DV29" s="147" t="s">
        <v>1080</v>
      </c>
      <c r="DW29" s="147" t="s">
        <v>1080</v>
      </c>
      <c r="DX29" s="147" t="s">
        <v>1080</v>
      </c>
      <c r="DY29" s="147" t="s">
        <v>1080</v>
      </c>
      <c r="DZ29" s="147" t="s">
        <v>1080</v>
      </c>
      <c r="EA29" s="147" t="s">
        <v>1080</v>
      </c>
      <c r="EB29" s="147" t="s">
        <v>1080</v>
      </c>
      <c r="EC29" s="147" t="s">
        <v>1080</v>
      </c>
      <c r="ED29" s="147" t="s">
        <v>1080</v>
      </c>
      <c r="EE29" s="147" t="s">
        <v>1080</v>
      </c>
      <c r="EF29" s="147" t="s">
        <v>1080</v>
      </c>
      <c r="EG29" s="147" t="s">
        <v>1080</v>
      </c>
      <c r="EH29" s="147" t="s">
        <v>1080</v>
      </c>
      <c r="EI29" s="147" t="s">
        <v>1080</v>
      </c>
      <c r="EJ29" s="147" t="s">
        <v>1080</v>
      </c>
      <c r="EK29" s="147" t="s">
        <v>1080</v>
      </c>
      <c r="EL29" s="147" t="s">
        <v>1080</v>
      </c>
      <c r="EM29" s="147" t="s">
        <v>1080</v>
      </c>
      <c r="EN29" s="147" t="s">
        <v>1080</v>
      </c>
      <c r="EO29" s="147" t="s">
        <v>1080</v>
      </c>
      <c r="EP29" s="147" t="s">
        <v>1080</v>
      </c>
      <c r="EQ29" s="147" t="s">
        <v>1080</v>
      </c>
      <c r="ER29" s="147" t="s">
        <v>1080</v>
      </c>
      <c r="ES29" s="147" t="s">
        <v>1080</v>
      </c>
      <c r="ET29" s="147" t="s">
        <v>1080</v>
      </c>
      <c r="EU29" s="147" t="s">
        <v>1080</v>
      </c>
      <c r="EV29" s="147" t="s">
        <v>1080</v>
      </c>
      <c r="EW29" s="147" t="s">
        <v>1080</v>
      </c>
      <c r="EX29" s="147" t="s">
        <v>1080</v>
      </c>
      <c r="EY29" s="147" t="s">
        <v>1080</v>
      </c>
      <c r="EZ29" s="147" t="s">
        <v>1080</v>
      </c>
      <c r="FA29" s="147" t="s">
        <v>1080</v>
      </c>
      <c r="FB29" s="147" t="s">
        <v>1080</v>
      </c>
      <c r="FC29" s="147" t="s">
        <v>1080</v>
      </c>
      <c r="FD29" s="147" t="s">
        <v>1080</v>
      </c>
      <c r="FE29" s="147" t="s">
        <v>1080</v>
      </c>
      <c r="FF29" s="147" t="s">
        <v>1080</v>
      </c>
      <c r="FG29" s="147" t="s">
        <v>1080</v>
      </c>
      <c r="FH29" s="147" t="s">
        <v>1080</v>
      </c>
      <c r="FI29" s="147" t="s">
        <v>1080</v>
      </c>
      <c r="FJ29" s="147" t="s">
        <v>1080</v>
      </c>
      <c r="FK29" s="147" t="s">
        <v>1080</v>
      </c>
      <c r="FL29" s="147" t="s">
        <v>1080</v>
      </c>
      <c r="FM29" s="147" t="s">
        <v>1080</v>
      </c>
      <c r="FN29" s="147" t="s">
        <v>1080</v>
      </c>
      <c r="FO29" s="147" t="s">
        <v>1080</v>
      </c>
      <c r="FP29" s="147" t="s">
        <v>1080</v>
      </c>
      <c r="FQ29" s="147" t="s">
        <v>1080</v>
      </c>
      <c r="FR29" s="147" t="s">
        <v>1080</v>
      </c>
      <c r="FS29" s="147" t="s">
        <v>1080</v>
      </c>
      <c r="FT29" s="147" t="s">
        <v>1080</v>
      </c>
      <c r="FU29" s="147" t="s">
        <v>1080</v>
      </c>
      <c r="FV29" s="147" t="s">
        <v>1080</v>
      </c>
      <c r="FW29" s="147" t="s">
        <v>1080</v>
      </c>
      <c r="FX29" s="147" t="s">
        <v>1080</v>
      </c>
      <c r="FY29" s="147" t="s">
        <v>1080</v>
      </c>
      <c r="FZ29" s="147" t="s">
        <v>1080</v>
      </c>
      <c r="GA29" s="147" t="s">
        <v>1080</v>
      </c>
      <c r="GB29" s="147" t="s">
        <v>1080</v>
      </c>
      <c r="GC29" s="147" t="s">
        <v>1080</v>
      </c>
      <c r="GD29" s="147" t="s">
        <v>1080</v>
      </c>
      <c r="GE29" s="147" t="s">
        <v>1080</v>
      </c>
      <c r="GF29" s="147" t="s">
        <v>1080</v>
      </c>
      <c r="GG29" s="147" t="s">
        <v>1080</v>
      </c>
      <c r="GH29" s="147" t="s">
        <v>1080</v>
      </c>
      <c r="GI29" s="147" t="s">
        <v>1080</v>
      </c>
      <c r="GJ29" s="147" t="s">
        <v>1080</v>
      </c>
      <c r="GK29" s="147" t="s">
        <v>1080</v>
      </c>
      <c r="GL29" s="147" t="s">
        <v>1080</v>
      </c>
      <c r="GM29" s="147" t="s">
        <v>1080</v>
      </c>
      <c r="GN29" s="147" t="s">
        <v>1080</v>
      </c>
      <c r="GO29" s="147" t="s">
        <v>1080</v>
      </c>
      <c r="GP29" s="147" t="s">
        <v>1080</v>
      </c>
      <c r="GQ29" s="147" t="s">
        <v>1080</v>
      </c>
      <c r="GR29" s="147" t="s">
        <v>1080</v>
      </c>
      <c r="GS29" s="147" t="s">
        <v>1080</v>
      </c>
      <c r="GT29" s="147" t="s">
        <v>1080</v>
      </c>
      <c r="GU29" s="147" t="s">
        <v>1080</v>
      </c>
      <c r="GV29" s="147" t="s">
        <v>1080</v>
      </c>
      <c r="GW29" s="147" t="s">
        <v>1080</v>
      </c>
      <c r="GX29" s="147" t="s">
        <v>1080</v>
      </c>
      <c r="GY29" s="147" t="s">
        <v>1080</v>
      </c>
      <c r="GZ29" s="147" t="s">
        <v>1080</v>
      </c>
      <c r="HA29" s="147" t="s">
        <v>1080</v>
      </c>
      <c r="HB29" s="147" t="s">
        <v>1080</v>
      </c>
      <c r="HC29" s="147" t="s">
        <v>1080</v>
      </c>
      <c r="HD29" s="147" t="s">
        <v>1080</v>
      </c>
      <c r="HE29" s="147" t="s">
        <v>1080</v>
      </c>
      <c r="HF29" s="147" t="s">
        <v>1080</v>
      </c>
      <c r="HG29" s="147" t="s">
        <v>1080</v>
      </c>
      <c r="HH29" s="147" t="s">
        <v>1080</v>
      </c>
      <c r="HI29" s="147" t="s">
        <v>1080</v>
      </c>
      <c r="HJ29" s="147" t="s">
        <v>1080</v>
      </c>
      <c r="HK29" s="147" t="s">
        <v>1080</v>
      </c>
      <c r="HL29" s="147" t="s">
        <v>1080</v>
      </c>
      <c r="HM29" s="147" t="s">
        <v>1080</v>
      </c>
      <c r="HN29" s="147" t="s">
        <v>1080</v>
      </c>
      <c r="HO29" s="147" t="s">
        <v>1080</v>
      </c>
      <c r="HP29" s="147" t="s">
        <v>1080</v>
      </c>
      <c r="HQ29" s="147" t="s">
        <v>1080</v>
      </c>
      <c r="HR29" s="147" t="s">
        <v>1080</v>
      </c>
      <c r="HS29" s="147" t="s">
        <v>1080</v>
      </c>
      <c r="HT29" s="147" t="s">
        <v>1080</v>
      </c>
      <c r="HU29" s="147" t="s">
        <v>1080</v>
      </c>
      <c r="HV29" s="147" t="s">
        <v>1080</v>
      </c>
      <c r="HW29" s="147" t="s">
        <v>1080</v>
      </c>
      <c r="HX29" s="147" t="s">
        <v>1080</v>
      </c>
      <c r="HY29" s="147" t="s">
        <v>1080</v>
      </c>
      <c r="HZ29" s="147" t="s">
        <v>1080</v>
      </c>
      <c r="IA29" s="147" t="s">
        <v>1080</v>
      </c>
      <c r="IB29" s="147" t="s">
        <v>1080</v>
      </c>
      <c r="IC29" s="147" t="s">
        <v>1080</v>
      </c>
      <c r="ID29" s="147" t="s">
        <v>1080</v>
      </c>
      <c r="IE29" s="147" t="s">
        <v>1080</v>
      </c>
      <c r="IF29" s="147" t="s">
        <v>1080</v>
      </c>
      <c r="IG29" s="147" t="s">
        <v>1080</v>
      </c>
      <c r="IH29" s="147" t="s">
        <v>1080</v>
      </c>
      <c r="II29" s="144" t="s">
        <v>1081</v>
      </c>
      <c r="IJ29" s="144" t="s">
        <v>1081</v>
      </c>
      <c r="IK29" s="147" t="s">
        <v>1080</v>
      </c>
      <c r="IL29" s="147" t="s">
        <v>1080</v>
      </c>
      <c r="IM29" s="147" t="s">
        <v>1080</v>
      </c>
      <c r="IN29" s="147" t="s">
        <v>1080</v>
      </c>
      <c r="IO29" s="147" t="s">
        <v>1080</v>
      </c>
      <c r="IP29" s="147" t="s">
        <v>1080</v>
      </c>
      <c r="IQ29" s="147" t="s">
        <v>1080</v>
      </c>
      <c r="IR29" s="147" t="s">
        <v>1080</v>
      </c>
      <c r="IS29" s="147" t="s">
        <v>1080</v>
      </c>
      <c r="IT29" s="147" t="s">
        <v>1080</v>
      </c>
      <c r="IU29" s="147" t="s">
        <v>1080</v>
      </c>
      <c r="IV29" s="144" t="s">
        <v>1081</v>
      </c>
      <c r="IW29" s="147" t="s">
        <v>1080</v>
      </c>
      <c r="IX29" s="144" t="s">
        <v>1081</v>
      </c>
      <c r="IY29" s="147" t="s">
        <v>1080</v>
      </c>
      <c r="IZ29" s="147" t="s">
        <v>1080</v>
      </c>
      <c r="JA29" s="147" t="s">
        <v>1080</v>
      </c>
      <c r="JB29" s="147" t="s">
        <v>1080</v>
      </c>
      <c r="JC29" s="147" t="s">
        <v>1080</v>
      </c>
      <c r="JD29" s="147" t="s">
        <v>1080</v>
      </c>
      <c r="JE29" s="147" t="s">
        <v>1080</v>
      </c>
      <c r="JF29" s="147" t="s">
        <v>1080</v>
      </c>
      <c r="JG29" s="147" t="s">
        <v>1080</v>
      </c>
      <c r="JH29" s="147" t="s">
        <v>1080</v>
      </c>
      <c r="JI29" s="147" t="s">
        <v>1080</v>
      </c>
      <c r="JJ29" s="147" t="s">
        <v>1080</v>
      </c>
      <c r="JK29" s="147" t="s">
        <v>1080</v>
      </c>
      <c r="JL29" s="147" t="s">
        <v>1080</v>
      </c>
      <c r="JM29" s="147" t="s">
        <v>1080</v>
      </c>
      <c r="JN29" s="147" t="s">
        <v>1080</v>
      </c>
      <c r="JO29" s="147" t="s">
        <v>1080</v>
      </c>
      <c r="JP29" s="147" t="s">
        <v>1080</v>
      </c>
      <c r="JQ29" s="147" t="s">
        <v>1080</v>
      </c>
      <c r="JR29" s="147" t="s">
        <v>1080</v>
      </c>
      <c r="JS29" s="147" t="s">
        <v>1080</v>
      </c>
      <c r="JT29" s="147" t="s">
        <v>1080</v>
      </c>
      <c r="JU29" s="147" t="s">
        <v>1080</v>
      </c>
      <c r="JV29" s="147" t="s">
        <v>1080</v>
      </c>
      <c r="JW29" s="147" t="s">
        <v>1080</v>
      </c>
      <c r="JX29" s="147" t="s">
        <v>1080</v>
      </c>
      <c r="JY29" s="147" t="s">
        <v>1080</v>
      </c>
      <c r="JZ29" s="147" t="s">
        <v>1080</v>
      </c>
      <c r="KA29" s="147" t="s">
        <v>1080</v>
      </c>
      <c r="KB29" s="147" t="s">
        <v>1080</v>
      </c>
      <c r="KC29" s="147" t="s">
        <v>1080</v>
      </c>
      <c r="KD29" s="147" t="s">
        <v>1080</v>
      </c>
      <c r="KE29" s="147" t="s">
        <v>1080</v>
      </c>
      <c r="KF29" s="399"/>
      <c r="KG29" s="399"/>
    </row>
    <row r="30" spans="1:293" s="376" customFormat="1" ht="12">
      <c r="A30" s="3">
        <v>192015</v>
      </c>
      <c r="B30" s="639" t="s">
        <v>997</v>
      </c>
      <c r="C30" s="147" t="s">
        <v>1080</v>
      </c>
      <c r="D30" s="147" t="s">
        <v>1080</v>
      </c>
      <c r="E30" s="147" t="s">
        <v>1080</v>
      </c>
      <c r="F30" s="147" t="s">
        <v>1080</v>
      </c>
      <c r="G30" s="147" t="s">
        <v>1080</v>
      </c>
      <c r="H30" s="147" t="s">
        <v>1080</v>
      </c>
      <c r="I30" s="147" t="s">
        <v>1080</v>
      </c>
      <c r="J30" s="147" t="s">
        <v>1080</v>
      </c>
      <c r="K30" s="147" t="s">
        <v>1080</v>
      </c>
      <c r="L30" s="147" t="s">
        <v>1080</v>
      </c>
      <c r="M30" s="147" t="s">
        <v>1080</v>
      </c>
      <c r="N30" s="147" t="s">
        <v>1080</v>
      </c>
      <c r="O30" s="147" t="s">
        <v>1080</v>
      </c>
      <c r="P30" s="147" t="s">
        <v>1080</v>
      </c>
      <c r="Q30" s="147" t="s">
        <v>1080</v>
      </c>
      <c r="R30" s="147" t="s">
        <v>1080</v>
      </c>
      <c r="S30" s="147" t="s">
        <v>1080</v>
      </c>
      <c r="T30" s="147" t="s">
        <v>1080</v>
      </c>
      <c r="U30" s="147" t="s">
        <v>1080</v>
      </c>
      <c r="V30" s="147" t="s">
        <v>1080</v>
      </c>
      <c r="W30" s="147" t="s">
        <v>1080</v>
      </c>
      <c r="X30" s="147" t="s">
        <v>1080</v>
      </c>
      <c r="Y30" s="147" t="s">
        <v>1080</v>
      </c>
      <c r="Z30" s="147" t="s">
        <v>1080</v>
      </c>
      <c r="AA30" s="147" t="s">
        <v>1080</v>
      </c>
      <c r="AB30" s="147" t="s">
        <v>1080</v>
      </c>
      <c r="AC30" s="147" t="s">
        <v>1080</v>
      </c>
      <c r="AD30" s="147" t="s">
        <v>1080</v>
      </c>
      <c r="AE30" s="147" t="s">
        <v>1080</v>
      </c>
      <c r="AF30" s="147" t="s">
        <v>1080</v>
      </c>
      <c r="AG30" s="147" t="s">
        <v>1080</v>
      </c>
      <c r="AH30" s="147" t="s">
        <v>1080</v>
      </c>
      <c r="AI30" s="147" t="s">
        <v>1080</v>
      </c>
      <c r="AJ30" s="147" t="s">
        <v>1080</v>
      </c>
      <c r="AK30" s="147" t="s">
        <v>1080</v>
      </c>
      <c r="AL30" s="147" t="s">
        <v>1080</v>
      </c>
      <c r="AM30" s="147" t="s">
        <v>1080</v>
      </c>
      <c r="AN30" s="147" t="s">
        <v>1080</v>
      </c>
      <c r="AO30" s="147" t="s">
        <v>1080</v>
      </c>
      <c r="AP30" s="147" t="s">
        <v>1080</v>
      </c>
      <c r="AQ30" s="147" t="s">
        <v>1080</v>
      </c>
      <c r="AR30" s="147" t="s">
        <v>1080</v>
      </c>
      <c r="AS30" s="147" t="s">
        <v>1080</v>
      </c>
      <c r="AT30" s="147" t="s">
        <v>1080</v>
      </c>
      <c r="AU30" s="147" t="s">
        <v>1080</v>
      </c>
      <c r="AV30" s="147" t="s">
        <v>1080</v>
      </c>
      <c r="AW30" s="147" t="s">
        <v>1080</v>
      </c>
      <c r="AX30" s="147" t="s">
        <v>1080</v>
      </c>
      <c r="AY30" s="147" t="s">
        <v>1080</v>
      </c>
      <c r="AZ30" s="147" t="s">
        <v>1080</v>
      </c>
      <c r="BA30" s="147" t="s">
        <v>1080</v>
      </c>
      <c r="BB30" s="147" t="s">
        <v>1080</v>
      </c>
      <c r="BC30" s="147" t="s">
        <v>1080</v>
      </c>
      <c r="BD30" s="147" t="s">
        <v>1080</v>
      </c>
      <c r="BE30" s="147" t="s">
        <v>1080</v>
      </c>
      <c r="BF30" s="147" t="s">
        <v>1080</v>
      </c>
      <c r="BG30" s="147" t="s">
        <v>1080</v>
      </c>
      <c r="BH30" s="147" t="s">
        <v>1080</v>
      </c>
      <c r="BI30" s="147" t="s">
        <v>1080</v>
      </c>
      <c r="BJ30" s="147" t="s">
        <v>1080</v>
      </c>
      <c r="BK30" s="147" t="s">
        <v>1080</v>
      </c>
      <c r="BL30" s="147" t="s">
        <v>1080</v>
      </c>
      <c r="BM30" s="147" t="s">
        <v>1080</v>
      </c>
      <c r="BN30" s="147" t="s">
        <v>1080</v>
      </c>
      <c r="BO30" s="147" t="s">
        <v>1080</v>
      </c>
      <c r="BP30" s="144" t="s">
        <v>1081</v>
      </c>
      <c r="BQ30" s="147" t="s">
        <v>1080</v>
      </c>
      <c r="BR30" s="147" t="s">
        <v>1080</v>
      </c>
      <c r="BS30" s="147" t="s">
        <v>1080</v>
      </c>
      <c r="BT30" s="147" t="s">
        <v>1080</v>
      </c>
      <c r="BU30" s="147" t="s">
        <v>1080</v>
      </c>
      <c r="BV30" s="147" t="s">
        <v>1080</v>
      </c>
      <c r="BW30" s="147" t="s">
        <v>1080</v>
      </c>
      <c r="BX30" s="147" t="s">
        <v>1080</v>
      </c>
      <c r="BY30" s="147" t="s">
        <v>1080</v>
      </c>
      <c r="BZ30" s="147" t="s">
        <v>1080</v>
      </c>
      <c r="CA30" s="147" t="s">
        <v>1080</v>
      </c>
      <c r="CB30" s="147" t="s">
        <v>1080</v>
      </c>
      <c r="CC30" s="147" t="s">
        <v>1080</v>
      </c>
      <c r="CD30" s="147" t="s">
        <v>1080</v>
      </c>
      <c r="CE30" s="147" t="s">
        <v>1080</v>
      </c>
      <c r="CF30" s="147" t="s">
        <v>1080</v>
      </c>
      <c r="CG30" s="147" t="s">
        <v>1080</v>
      </c>
      <c r="CH30" s="147" t="s">
        <v>1080</v>
      </c>
      <c r="CI30" s="147" t="s">
        <v>1080</v>
      </c>
      <c r="CJ30" s="147" t="s">
        <v>1080</v>
      </c>
      <c r="CK30" s="147" t="s">
        <v>1080</v>
      </c>
      <c r="CL30" s="147" t="s">
        <v>1080</v>
      </c>
      <c r="CM30" s="147" t="s">
        <v>1080</v>
      </c>
      <c r="CN30" s="147" t="s">
        <v>1080</v>
      </c>
      <c r="CO30" s="147" t="s">
        <v>1080</v>
      </c>
      <c r="CP30" s="147" t="s">
        <v>1080</v>
      </c>
      <c r="CQ30" s="147" t="s">
        <v>1080</v>
      </c>
      <c r="CR30" s="147" t="s">
        <v>1080</v>
      </c>
      <c r="CS30" s="147" t="s">
        <v>1080</v>
      </c>
      <c r="CT30" s="147" t="s">
        <v>1080</v>
      </c>
      <c r="CU30" s="147" t="s">
        <v>1080</v>
      </c>
      <c r="CV30" s="147" t="s">
        <v>1080</v>
      </c>
      <c r="CW30" s="147" t="s">
        <v>1080</v>
      </c>
      <c r="CX30" s="147" t="s">
        <v>1080</v>
      </c>
      <c r="CY30" s="147" t="s">
        <v>1080</v>
      </c>
      <c r="CZ30" s="147" t="s">
        <v>1080</v>
      </c>
      <c r="DA30" s="147" t="s">
        <v>1080</v>
      </c>
      <c r="DB30" s="147" t="s">
        <v>1080</v>
      </c>
      <c r="DC30" s="147" t="s">
        <v>1080</v>
      </c>
      <c r="DD30" s="147" t="s">
        <v>1080</v>
      </c>
      <c r="DE30" s="147" t="s">
        <v>1080</v>
      </c>
      <c r="DF30" s="147" t="s">
        <v>1080</v>
      </c>
      <c r="DG30" s="147" t="s">
        <v>1080</v>
      </c>
      <c r="DH30" s="147" t="s">
        <v>1080</v>
      </c>
      <c r="DI30" s="147" t="s">
        <v>1080</v>
      </c>
      <c r="DJ30" s="147" t="s">
        <v>1080</v>
      </c>
      <c r="DK30" s="147" t="s">
        <v>1080</v>
      </c>
      <c r="DL30" s="147" t="s">
        <v>1080</v>
      </c>
      <c r="DM30" s="147" t="s">
        <v>1080</v>
      </c>
      <c r="DN30" s="147" t="s">
        <v>1080</v>
      </c>
      <c r="DO30" s="147" t="s">
        <v>1080</v>
      </c>
      <c r="DP30" s="147" t="s">
        <v>1080</v>
      </c>
      <c r="DQ30" s="147" t="s">
        <v>1080</v>
      </c>
      <c r="DR30" s="147" t="s">
        <v>1080</v>
      </c>
      <c r="DS30" s="147" t="s">
        <v>1080</v>
      </c>
      <c r="DT30" s="147" t="s">
        <v>1080</v>
      </c>
      <c r="DU30" s="147" t="s">
        <v>1080</v>
      </c>
      <c r="DV30" s="147" t="s">
        <v>1080</v>
      </c>
      <c r="DW30" s="147" t="s">
        <v>1080</v>
      </c>
      <c r="DX30" s="147" t="s">
        <v>1080</v>
      </c>
      <c r="DY30" s="147" t="s">
        <v>1080</v>
      </c>
      <c r="DZ30" s="147" t="s">
        <v>1080</v>
      </c>
      <c r="EA30" s="147" t="s">
        <v>1080</v>
      </c>
      <c r="EB30" s="147" t="s">
        <v>1080</v>
      </c>
      <c r="EC30" s="147" t="s">
        <v>1080</v>
      </c>
      <c r="ED30" s="147" t="s">
        <v>1080</v>
      </c>
      <c r="EE30" s="147" t="s">
        <v>1080</v>
      </c>
      <c r="EF30" s="147" t="s">
        <v>1080</v>
      </c>
      <c r="EG30" s="147" t="s">
        <v>1080</v>
      </c>
      <c r="EH30" s="147" t="s">
        <v>1080</v>
      </c>
      <c r="EI30" s="147" t="s">
        <v>1080</v>
      </c>
      <c r="EJ30" s="147" t="s">
        <v>1080</v>
      </c>
      <c r="EK30" s="147" t="s">
        <v>1080</v>
      </c>
      <c r="EL30" s="147" t="s">
        <v>1080</v>
      </c>
      <c r="EM30" s="147" t="s">
        <v>1080</v>
      </c>
      <c r="EN30" s="147" t="s">
        <v>1080</v>
      </c>
      <c r="EO30" s="147" t="s">
        <v>1080</v>
      </c>
      <c r="EP30" s="147" t="s">
        <v>1080</v>
      </c>
      <c r="EQ30" s="147" t="s">
        <v>1080</v>
      </c>
      <c r="ER30" s="147" t="s">
        <v>1080</v>
      </c>
      <c r="ES30" s="147" t="s">
        <v>1080</v>
      </c>
      <c r="ET30" s="147" t="s">
        <v>1080</v>
      </c>
      <c r="EU30" s="147" t="s">
        <v>1080</v>
      </c>
      <c r="EV30" s="147" t="s">
        <v>1080</v>
      </c>
      <c r="EW30" s="147" t="s">
        <v>1080</v>
      </c>
      <c r="EX30" s="147" t="s">
        <v>1080</v>
      </c>
      <c r="EY30" s="147" t="s">
        <v>1080</v>
      </c>
      <c r="EZ30" s="147" t="s">
        <v>1080</v>
      </c>
      <c r="FA30" s="147" t="s">
        <v>1080</v>
      </c>
      <c r="FB30" s="147" t="s">
        <v>1080</v>
      </c>
      <c r="FC30" s="147" t="s">
        <v>1080</v>
      </c>
      <c r="FD30" s="147" t="s">
        <v>1080</v>
      </c>
      <c r="FE30" s="147" t="s">
        <v>1080</v>
      </c>
      <c r="FF30" s="147" t="s">
        <v>1080</v>
      </c>
      <c r="FG30" s="147" t="s">
        <v>1080</v>
      </c>
      <c r="FH30" s="147" t="s">
        <v>1080</v>
      </c>
      <c r="FI30" s="147" t="s">
        <v>1080</v>
      </c>
      <c r="FJ30" s="147" t="s">
        <v>1080</v>
      </c>
      <c r="FK30" s="147" t="s">
        <v>1080</v>
      </c>
      <c r="FL30" s="147" t="s">
        <v>1080</v>
      </c>
      <c r="FM30" s="147" t="s">
        <v>1080</v>
      </c>
      <c r="FN30" s="147" t="s">
        <v>1080</v>
      </c>
      <c r="FO30" s="147" t="s">
        <v>1080</v>
      </c>
      <c r="FP30" s="147" t="s">
        <v>1080</v>
      </c>
      <c r="FQ30" s="147" t="s">
        <v>1080</v>
      </c>
      <c r="FR30" s="147" t="s">
        <v>1080</v>
      </c>
      <c r="FS30" s="147" t="s">
        <v>1080</v>
      </c>
      <c r="FT30" s="147" t="s">
        <v>1080</v>
      </c>
      <c r="FU30" s="147" t="s">
        <v>1080</v>
      </c>
      <c r="FV30" s="147" t="s">
        <v>1080</v>
      </c>
      <c r="FW30" s="147" t="s">
        <v>1080</v>
      </c>
      <c r="FX30" s="147" t="s">
        <v>1080</v>
      </c>
      <c r="FY30" s="147" t="s">
        <v>1080</v>
      </c>
      <c r="FZ30" s="147" t="s">
        <v>1080</v>
      </c>
      <c r="GA30" s="147" t="s">
        <v>1080</v>
      </c>
      <c r="GB30" s="147" t="s">
        <v>1080</v>
      </c>
      <c r="GC30" s="147" t="s">
        <v>1080</v>
      </c>
      <c r="GD30" s="147" t="s">
        <v>1080</v>
      </c>
      <c r="GE30" s="147" t="s">
        <v>1080</v>
      </c>
      <c r="GF30" s="147" t="s">
        <v>1080</v>
      </c>
      <c r="GG30" s="147" t="s">
        <v>1080</v>
      </c>
      <c r="GH30" s="147" t="s">
        <v>1080</v>
      </c>
      <c r="GI30" s="147" t="s">
        <v>1080</v>
      </c>
      <c r="GJ30" s="147" t="s">
        <v>1080</v>
      </c>
      <c r="GK30" s="147" t="s">
        <v>1080</v>
      </c>
      <c r="GL30" s="147" t="s">
        <v>1080</v>
      </c>
      <c r="GM30" s="147" t="s">
        <v>1080</v>
      </c>
      <c r="GN30" s="147" t="s">
        <v>1080</v>
      </c>
      <c r="GO30" s="147" t="s">
        <v>1080</v>
      </c>
      <c r="GP30" s="147" t="s">
        <v>1080</v>
      </c>
      <c r="GQ30" s="147" t="s">
        <v>1080</v>
      </c>
      <c r="GR30" s="147" t="s">
        <v>1080</v>
      </c>
      <c r="GS30" s="147" t="s">
        <v>1080</v>
      </c>
      <c r="GT30" s="147" t="s">
        <v>1080</v>
      </c>
      <c r="GU30" s="147" t="s">
        <v>1080</v>
      </c>
      <c r="GV30" s="147" t="s">
        <v>1080</v>
      </c>
      <c r="GW30" s="147" t="s">
        <v>1080</v>
      </c>
      <c r="GX30" s="147" t="s">
        <v>1080</v>
      </c>
      <c r="GY30" s="147" t="s">
        <v>1080</v>
      </c>
      <c r="GZ30" s="147" t="s">
        <v>1080</v>
      </c>
      <c r="HA30" s="147" t="s">
        <v>1080</v>
      </c>
      <c r="HB30" s="147" t="s">
        <v>1080</v>
      </c>
      <c r="HC30" s="147" t="s">
        <v>1080</v>
      </c>
      <c r="HD30" s="147" t="s">
        <v>1080</v>
      </c>
      <c r="HE30" s="147" t="s">
        <v>1080</v>
      </c>
      <c r="HF30" s="147" t="s">
        <v>1080</v>
      </c>
      <c r="HG30" s="147" t="s">
        <v>1080</v>
      </c>
      <c r="HH30" s="147" t="s">
        <v>1080</v>
      </c>
      <c r="HI30" s="147" t="s">
        <v>1080</v>
      </c>
      <c r="HJ30" s="147" t="s">
        <v>1080</v>
      </c>
      <c r="HK30" s="147" t="s">
        <v>1080</v>
      </c>
      <c r="HL30" s="147" t="s">
        <v>1080</v>
      </c>
      <c r="HM30" s="147" t="s">
        <v>1080</v>
      </c>
      <c r="HN30" s="147" t="s">
        <v>1080</v>
      </c>
      <c r="HO30" s="147" t="s">
        <v>1080</v>
      </c>
      <c r="HP30" s="147" t="s">
        <v>1080</v>
      </c>
      <c r="HQ30" s="147" t="s">
        <v>1080</v>
      </c>
      <c r="HR30" s="147" t="s">
        <v>1080</v>
      </c>
      <c r="HS30" s="147" t="s">
        <v>1080</v>
      </c>
      <c r="HT30" s="147" t="s">
        <v>1080</v>
      </c>
      <c r="HU30" s="147" t="s">
        <v>1080</v>
      </c>
      <c r="HV30" s="147" t="s">
        <v>1080</v>
      </c>
      <c r="HW30" s="147" t="s">
        <v>1080</v>
      </c>
      <c r="HX30" s="147" t="s">
        <v>1080</v>
      </c>
      <c r="HY30" s="147" t="s">
        <v>1080</v>
      </c>
      <c r="HZ30" s="147" t="s">
        <v>1080</v>
      </c>
      <c r="IA30" s="147" t="s">
        <v>1080</v>
      </c>
      <c r="IB30" s="147" t="s">
        <v>1080</v>
      </c>
      <c r="IC30" s="147" t="s">
        <v>1080</v>
      </c>
      <c r="ID30" s="147" t="s">
        <v>1080</v>
      </c>
      <c r="IE30" s="147" t="s">
        <v>1080</v>
      </c>
      <c r="IF30" s="147" t="s">
        <v>1080</v>
      </c>
      <c r="IG30" s="147" t="s">
        <v>1080</v>
      </c>
      <c r="IH30" s="147" t="s">
        <v>1080</v>
      </c>
      <c r="II30" s="144" t="s">
        <v>1081</v>
      </c>
      <c r="IJ30" s="144" t="s">
        <v>1081</v>
      </c>
      <c r="IK30" s="147" t="s">
        <v>1080</v>
      </c>
      <c r="IL30" s="147" t="s">
        <v>1080</v>
      </c>
      <c r="IM30" s="147" t="s">
        <v>1080</v>
      </c>
      <c r="IN30" s="147" t="s">
        <v>1080</v>
      </c>
      <c r="IO30" s="147" t="s">
        <v>1080</v>
      </c>
      <c r="IP30" s="147" t="s">
        <v>1080</v>
      </c>
      <c r="IQ30" s="147" t="s">
        <v>1080</v>
      </c>
      <c r="IR30" s="147" t="s">
        <v>1080</v>
      </c>
      <c r="IS30" s="147" t="s">
        <v>1080</v>
      </c>
      <c r="IT30" s="147" t="s">
        <v>1080</v>
      </c>
      <c r="IU30" s="147" t="s">
        <v>1080</v>
      </c>
      <c r="IV30" s="144" t="s">
        <v>1081</v>
      </c>
      <c r="IW30" s="147" t="s">
        <v>1080</v>
      </c>
      <c r="IX30" s="144" t="s">
        <v>1081</v>
      </c>
      <c r="IY30" s="147" t="s">
        <v>1080</v>
      </c>
      <c r="IZ30" s="147" t="s">
        <v>1080</v>
      </c>
      <c r="JA30" s="147" t="s">
        <v>1080</v>
      </c>
      <c r="JB30" s="147" t="s">
        <v>1080</v>
      </c>
      <c r="JC30" s="147" t="s">
        <v>1080</v>
      </c>
      <c r="JD30" s="147" t="s">
        <v>1080</v>
      </c>
      <c r="JE30" s="147" t="s">
        <v>1080</v>
      </c>
      <c r="JF30" s="147" t="s">
        <v>1080</v>
      </c>
      <c r="JG30" s="147" t="s">
        <v>1080</v>
      </c>
      <c r="JH30" s="147" t="s">
        <v>1080</v>
      </c>
      <c r="JI30" s="147" t="s">
        <v>1080</v>
      </c>
      <c r="JJ30" s="147" t="s">
        <v>1080</v>
      </c>
      <c r="JK30" s="147" t="s">
        <v>1080</v>
      </c>
      <c r="JL30" s="147" t="s">
        <v>1080</v>
      </c>
      <c r="JM30" s="147" t="s">
        <v>1080</v>
      </c>
      <c r="JN30" s="147" t="s">
        <v>1080</v>
      </c>
      <c r="JO30" s="147" t="s">
        <v>1080</v>
      </c>
      <c r="JP30" s="147" t="s">
        <v>1080</v>
      </c>
      <c r="JQ30" s="147" t="s">
        <v>1080</v>
      </c>
      <c r="JR30" s="147" t="s">
        <v>1080</v>
      </c>
      <c r="JS30" s="147" t="s">
        <v>1080</v>
      </c>
      <c r="JT30" s="147" t="s">
        <v>1080</v>
      </c>
      <c r="JU30" s="147" t="s">
        <v>1080</v>
      </c>
      <c r="JV30" s="147" t="s">
        <v>1080</v>
      </c>
      <c r="JW30" s="147" t="s">
        <v>1080</v>
      </c>
      <c r="JX30" s="147" t="s">
        <v>1080</v>
      </c>
      <c r="JY30" s="147" t="s">
        <v>1080</v>
      </c>
      <c r="JZ30" s="147" t="s">
        <v>1080</v>
      </c>
      <c r="KA30" s="147" t="s">
        <v>1080</v>
      </c>
      <c r="KB30" s="147" t="s">
        <v>1080</v>
      </c>
      <c r="KC30" s="147" t="s">
        <v>1080</v>
      </c>
      <c r="KD30" s="147" t="s">
        <v>1080</v>
      </c>
      <c r="KE30" s="147" t="s">
        <v>1080</v>
      </c>
      <c r="KF30" s="399"/>
      <c r="KG30" s="399"/>
    </row>
    <row r="31" spans="1:293" s="305" customFormat="1" ht="12">
      <c r="A31" s="547">
        <v>202011</v>
      </c>
      <c r="B31" s="546" t="s">
        <v>923</v>
      </c>
      <c r="C31" s="318">
        <v>834.81</v>
      </c>
      <c r="D31" s="319">
        <v>382141</v>
      </c>
      <c r="E31" s="325">
        <v>13.2</v>
      </c>
      <c r="F31" s="325">
        <v>58.8</v>
      </c>
      <c r="G31" s="325">
        <v>28</v>
      </c>
      <c r="H31" s="326">
        <v>18675</v>
      </c>
      <c r="I31" s="326">
        <v>39150</v>
      </c>
      <c r="J31" s="326">
        <v>61705</v>
      </c>
      <c r="K31" s="327">
        <v>55310</v>
      </c>
      <c r="L31" s="292">
        <v>158549</v>
      </c>
      <c r="M31" s="292">
        <v>3401</v>
      </c>
      <c r="N31" s="292">
        <v>11640</v>
      </c>
      <c r="O31" s="292">
        <v>11469</v>
      </c>
      <c r="P31" s="326">
        <v>375126</v>
      </c>
      <c r="Q31" s="328">
        <v>377598</v>
      </c>
      <c r="R31" s="328">
        <v>391343</v>
      </c>
      <c r="S31" s="327">
        <v>1221451</v>
      </c>
      <c r="T31" s="327">
        <v>1507505</v>
      </c>
      <c r="U31" s="327">
        <v>501129</v>
      </c>
      <c r="V31" s="328">
        <v>995137</v>
      </c>
      <c r="W31" s="328" t="s">
        <v>924</v>
      </c>
      <c r="X31" s="328">
        <v>45</v>
      </c>
      <c r="Y31" s="328">
        <v>53</v>
      </c>
      <c r="Z31" s="329">
        <v>8274</v>
      </c>
      <c r="AA31" s="329">
        <v>7136.47</v>
      </c>
      <c r="AB31" s="328">
        <v>1996.84</v>
      </c>
      <c r="AC31" s="328">
        <v>2734</v>
      </c>
      <c r="AD31" s="327">
        <v>294905</v>
      </c>
      <c r="AE31" s="327">
        <v>2173</v>
      </c>
      <c r="AF31" s="328">
        <v>24</v>
      </c>
      <c r="AG31" s="328">
        <v>3030</v>
      </c>
      <c r="AH31" s="328">
        <v>54</v>
      </c>
      <c r="AI31" s="328">
        <v>19703</v>
      </c>
      <c r="AJ31" s="327">
        <v>1147</v>
      </c>
      <c r="AK31" s="327">
        <v>97</v>
      </c>
      <c r="AL31" s="328">
        <v>24</v>
      </c>
      <c r="AM31" s="328">
        <v>10009</v>
      </c>
      <c r="AN31" s="327">
        <v>788</v>
      </c>
      <c r="AO31" s="327">
        <v>2</v>
      </c>
      <c r="AP31" s="327">
        <v>328</v>
      </c>
      <c r="AQ31" s="327">
        <v>11</v>
      </c>
      <c r="AR31" s="377">
        <v>60</v>
      </c>
      <c r="AS31" s="330">
        <v>99.7</v>
      </c>
      <c r="AT31" s="330">
        <v>121</v>
      </c>
      <c r="AU31" s="330">
        <v>108.2</v>
      </c>
      <c r="AV31" s="328">
        <v>8</v>
      </c>
      <c r="AW31" s="331">
        <v>14</v>
      </c>
      <c r="AX31" s="331">
        <v>8</v>
      </c>
      <c r="AY31" s="328">
        <v>8</v>
      </c>
      <c r="AZ31" s="328">
        <v>8</v>
      </c>
      <c r="BA31" s="331">
        <v>18</v>
      </c>
      <c r="BB31" s="331">
        <v>8</v>
      </c>
      <c r="BC31" s="328">
        <v>5</v>
      </c>
      <c r="BD31" s="328">
        <v>36080</v>
      </c>
      <c r="BE31" s="328">
        <v>1</v>
      </c>
      <c r="BF31" s="328">
        <v>42944</v>
      </c>
      <c r="BG31" s="328">
        <v>1</v>
      </c>
      <c r="BH31" s="328">
        <v>37900</v>
      </c>
      <c r="BI31" s="328">
        <v>11</v>
      </c>
      <c r="BJ31" s="328">
        <v>10439</v>
      </c>
      <c r="BK31" s="332">
        <v>54.7</v>
      </c>
      <c r="BL31" s="328">
        <v>3</v>
      </c>
      <c r="BM31" s="328">
        <v>3</v>
      </c>
      <c r="BN31" s="328">
        <v>1091</v>
      </c>
      <c r="BO31" s="328">
        <v>3731</v>
      </c>
      <c r="BP31" s="144" t="s">
        <v>1081</v>
      </c>
      <c r="BQ31" s="333">
        <v>1.3</v>
      </c>
      <c r="BR31" s="332">
        <v>39</v>
      </c>
      <c r="BS31" s="333">
        <v>3.2614312201744697</v>
      </c>
      <c r="BT31" s="330">
        <v>62.135415027227801</v>
      </c>
      <c r="BU31" s="328">
        <v>26</v>
      </c>
      <c r="BV31" s="328">
        <v>5025</v>
      </c>
      <c r="BW31" s="328">
        <v>293</v>
      </c>
      <c r="BX31" s="328">
        <v>901</v>
      </c>
      <c r="BY31" s="328">
        <v>4115</v>
      </c>
      <c r="BZ31" s="328">
        <v>1079</v>
      </c>
      <c r="CA31" s="328">
        <v>496</v>
      </c>
      <c r="CB31" s="328">
        <v>612</v>
      </c>
      <c r="CC31" s="333">
        <v>1.55</v>
      </c>
      <c r="CD31" s="333" t="s">
        <v>608</v>
      </c>
      <c r="CE31" s="328">
        <v>3</v>
      </c>
      <c r="CF31" s="328">
        <v>23</v>
      </c>
      <c r="CG31" s="328">
        <v>13</v>
      </c>
      <c r="CH31" s="328">
        <v>2</v>
      </c>
      <c r="CI31" s="328">
        <v>150</v>
      </c>
      <c r="CJ31" s="328">
        <v>40</v>
      </c>
      <c r="CK31" s="328">
        <v>2109</v>
      </c>
      <c r="CL31" s="328">
        <v>13</v>
      </c>
      <c r="CM31" s="328">
        <v>1289</v>
      </c>
      <c r="CN31" s="328">
        <v>43</v>
      </c>
      <c r="CO31" s="328">
        <v>724</v>
      </c>
      <c r="CP31" s="328">
        <v>14</v>
      </c>
      <c r="CQ31" s="328">
        <v>143</v>
      </c>
      <c r="CR31" s="328">
        <v>8</v>
      </c>
      <c r="CS31" s="328">
        <v>212</v>
      </c>
      <c r="CT31" s="328">
        <v>13280</v>
      </c>
      <c r="CU31" s="328">
        <v>1811</v>
      </c>
      <c r="CV31" s="328">
        <v>2859</v>
      </c>
      <c r="CW31" s="328">
        <v>1214672.0819999999</v>
      </c>
      <c r="CX31" s="328">
        <v>402024.212</v>
      </c>
      <c r="CY31" s="328">
        <v>742044.31</v>
      </c>
      <c r="CZ31" s="328">
        <v>106792</v>
      </c>
      <c r="DA31" s="328">
        <v>19</v>
      </c>
      <c r="DB31" s="328">
        <v>20930</v>
      </c>
      <c r="DC31" s="328">
        <v>2804</v>
      </c>
      <c r="DD31" s="328">
        <v>1880</v>
      </c>
      <c r="DE31" s="328">
        <v>1253</v>
      </c>
      <c r="DF31" s="328">
        <v>2071</v>
      </c>
      <c r="DG31" s="328">
        <v>18421</v>
      </c>
      <c r="DH31" s="341">
        <v>16694</v>
      </c>
      <c r="DI31" s="378">
        <v>3362</v>
      </c>
      <c r="DJ31" s="378">
        <v>2859</v>
      </c>
      <c r="DK31" s="378">
        <v>398</v>
      </c>
      <c r="DL31" s="378">
        <v>283</v>
      </c>
      <c r="DM31" s="378">
        <v>13</v>
      </c>
      <c r="DN31" s="378">
        <v>1919</v>
      </c>
      <c r="DO31" s="378">
        <v>40</v>
      </c>
      <c r="DP31" s="378">
        <v>16417</v>
      </c>
      <c r="DQ31" s="328">
        <v>88</v>
      </c>
      <c r="DR31" s="328">
        <v>9981</v>
      </c>
      <c r="DS31" s="328">
        <v>9333</v>
      </c>
      <c r="DT31" s="328">
        <v>0</v>
      </c>
      <c r="DU31" s="328">
        <v>1107</v>
      </c>
      <c r="DV31" s="328">
        <v>85</v>
      </c>
      <c r="DW31" s="328">
        <v>54</v>
      </c>
      <c r="DX31" s="334">
        <v>33.700000000000003</v>
      </c>
      <c r="DY31" s="328">
        <v>57</v>
      </c>
      <c r="DZ31" s="328">
        <v>117</v>
      </c>
      <c r="EA31" s="328">
        <v>1453</v>
      </c>
      <c r="EB31" s="329">
        <v>375</v>
      </c>
      <c r="EC31" s="329">
        <v>101</v>
      </c>
      <c r="ED31" s="329">
        <v>2752</v>
      </c>
      <c r="EE31" s="329">
        <v>3017</v>
      </c>
      <c r="EF31" s="332">
        <v>95.5</v>
      </c>
      <c r="EG31" s="332">
        <v>93.5</v>
      </c>
      <c r="EH31" s="329">
        <v>136</v>
      </c>
      <c r="EI31" s="330">
        <v>8.1</v>
      </c>
      <c r="EJ31" s="329">
        <v>85738</v>
      </c>
      <c r="EK31" s="332">
        <v>47.9</v>
      </c>
      <c r="EL31" s="329">
        <v>351603</v>
      </c>
      <c r="EM31" s="333">
        <v>6.26</v>
      </c>
      <c r="EN31" s="328">
        <v>611</v>
      </c>
      <c r="EO31" s="328">
        <v>7</v>
      </c>
      <c r="EP31" s="344">
        <v>8643</v>
      </c>
      <c r="EQ31" s="328">
        <v>96</v>
      </c>
      <c r="ER31" s="328">
        <v>2508</v>
      </c>
      <c r="ES31" s="330">
        <v>100</v>
      </c>
      <c r="ET31" s="328">
        <v>132424</v>
      </c>
      <c r="EU31" s="328">
        <v>5738</v>
      </c>
      <c r="EV31" s="328">
        <v>623</v>
      </c>
      <c r="EW31" s="328">
        <v>114158</v>
      </c>
      <c r="EX31" s="328">
        <v>89667</v>
      </c>
      <c r="EY31" s="328">
        <v>19145</v>
      </c>
      <c r="EZ31" s="328">
        <v>5346</v>
      </c>
      <c r="FA31" s="328">
        <v>12528</v>
      </c>
      <c r="FB31" s="330">
        <v>25.9</v>
      </c>
      <c r="FC31" s="328">
        <v>196</v>
      </c>
      <c r="FD31" s="330">
        <v>7.52</v>
      </c>
      <c r="FE31" s="328">
        <v>8256</v>
      </c>
      <c r="FF31" s="328">
        <v>58</v>
      </c>
      <c r="FG31" s="328">
        <v>97</v>
      </c>
      <c r="FH31" s="328">
        <v>553</v>
      </c>
      <c r="FI31" s="336">
        <v>23</v>
      </c>
      <c r="FJ31" s="336">
        <v>571</v>
      </c>
      <c r="FK31" s="333">
        <v>64.898408432539014</v>
      </c>
      <c r="FL31" s="330">
        <v>99.9</v>
      </c>
      <c r="FM31" s="330">
        <v>88.8</v>
      </c>
      <c r="FN31" s="330">
        <v>93.3</v>
      </c>
      <c r="FO31" s="334">
        <v>32.5</v>
      </c>
      <c r="FP31" s="328">
        <v>138</v>
      </c>
      <c r="FQ31" s="328">
        <v>18</v>
      </c>
      <c r="FR31" s="328">
        <v>94</v>
      </c>
      <c r="FS31" s="328">
        <v>1701</v>
      </c>
      <c r="FT31" s="328">
        <v>9</v>
      </c>
      <c r="FU31" s="328">
        <v>2340</v>
      </c>
      <c r="FV31" s="328">
        <v>1670</v>
      </c>
      <c r="FW31" s="328">
        <v>3</v>
      </c>
      <c r="FX31" s="328">
        <v>16949000</v>
      </c>
      <c r="FY31" s="328">
        <v>5980</v>
      </c>
      <c r="FZ31" s="328" t="s">
        <v>608</v>
      </c>
      <c r="GA31" s="328" t="s">
        <v>608</v>
      </c>
      <c r="GB31" s="328">
        <v>19872</v>
      </c>
      <c r="GC31" s="328">
        <v>122</v>
      </c>
      <c r="GD31" s="328">
        <v>3238</v>
      </c>
      <c r="GE31" s="328">
        <v>16512</v>
      </c>
      <c r="GF31" s="328">
        <v>183861</v>
      </c>
      <c r="GG31" s="328">
        <v>1676</v>
      </c>
      <c r="GH31" s="328">
        <v>35710</v>
      </c>
      <c r="GI31" s="328">
        <v>146475</v>
      </c>
      <c r="GJ31" s="328">
        <v>1085</v>
      </c>
      <c r="GK31" s="328">
        <v>10105</v>
      </c>
      <c r="GL31" s="328">
        <v>1063519.31</v>
      </c>
      <c r="GM31" s="328">
        <v>2538</v>
      </c>
      <c r="GN31" s="328">
        <v>19788</v>
      </c>
      <c r="GO31" s="328">
        <v>429003.93</v>
      </c>
      <c r="GP31" s="328">
        <v>516</v>
      </c>
      <c r="GQ31" s="328">
        <v>18736</v>
      </c>
      <c r="GR31" s="327">
        <v>438835.39</v>
      </c>
      <c r="GS31" s="328">
        <v>506</v>
      </c>
      <c r="GT31" s="378">
        <v>12729</v>
      </c>
      <c r="GU31" s="378">
        <v>244223</v>
      </c>
      <c r="GV31" s="336">
        <v>111.71</v>
      </c>
      <c r="GW31" s="378" t="s">
        <v>608</v>
      </c>
      <c r="GX31" s="328">
        <v>11782</v>
      </c>
      <c r="GY31" s="328">
        <v>5160</v>
      </c>
      <c r="GZ31" s="322">
        <v>258</v>
      </c>
      <c r="HA31" s="328">
        <v>1029</v>
      </c>
      <c r="HB31" s="328">
        <v>4374561</v>
      </c>
      <c r="HC31" s="328">
        <v>20332572</v>
      </c>
      <c r="HD31" s="328">
        <v>2006329</v>
      </c>
      <c r="HE31" s="328">
        <v>3574478</v>
      </c>
      <c r="HF31" s="328">
        <v>316388</v>
      </c>
      <c r="HG31" s="328">
        <v>10970</v>
      </c>
      <c r="HH31" s="391">
        <v>1045</v>
      </c>
      <c r="HI31" s="328">
        <v>261740</v>
      </c>
      <c r="HJ31" s="328">
        <v>151870</v>
      </c>
      <c r="HK31" s="292">
        <v>43511</v>
      </c>
      <c r="HL31" s="292">
        <v>8275898</v>
      </c>
      <c r="HM31" s="292">
        <v>73728</v>
      </c>
      <c r="HN31" s="292">
        <v>177</v>
      </c>
      <c r="HO31" s="292">
        <v>24</v>
      </c>
      <c r="HP31" s="292">
        <v>62</v>
      </c>
      <c r="HQ31" s="292">
        <v>0</v>
      </c>
      <c r="HR31" s="292">
        <v>70724</v>
      </c>
      <c r="HS31" s="328">
        <v>231375</v>
      </c>
      <c r="HT31" s="326">
        <v>9027</v>
      </c>
      <c r="HU31" s="341">
        <v>0</v>
      </c>
      <c r="HV31" s="333">
        <v>48.87</v>
      </c>
      <c r="HW31" s="328">
        <v>255665</v>
      </c>
      <c r="HX31" s="407">
        <v>1.43</v>
      </c>
      <c r="HY31" s="333">
        <v>5.9</v>
      </c>
      <c r="HZ31" s="333">
        <v>5.9</v>
      </c>
      <c r="IA31" s="328">
        <v>917</v>
      </c>
      <c r="IB31" s="328">
        <v>913.2</v>
      </c>
      <c r="IC31" s="328">
        <v>47219</v>
      </c>
      <c r="ID31" s="330">
        <v>75.599999999999994</v>
      </c>
      <c r="IE31" s="330">
        <v>52.2</v>
      </c>
      <c r="IF31" s="330">
        <v>37.4</v>
      </c>
      <c r="IG31" s="330">
        <v>61.1</v>
      </c>
      <c r="IH31" s="330">
        <v>14.8</v>
      </c>
      <c r="II31" s="144" t="s">
        <v>1081</v>
      </c>
      <c r="IJ31" s="144" t="s">
        <v>1081</v>
      </c>
      <c r="IK31" s="328">
        <v>96</v>
      </c>
      <c r="IL31" s="408">
        <v>0.71</v>
      </c>
      <c r="IM31" s="387">
        <v>86.6</v>
      </c>
      <c r="IN31" s="409">
        <v>3.4</v>
      </c>
      <c r="IO31" s="387">
        <v>2.5</v>
      </c>
      <c r="IP31" s="324">
        <v>150597565</v>
      </c>
      <c r="IQ31" s="410">
        <v>48.6</v>
      </c>
      <c r="IR31" s="410">
        <v>41.8</v>
      </c>
      <c r="IS31" s="350" t="s">
        <v>608</v>
      </c>
      <c r="IT31" s="350" t="s">
        <v>608</v>
      </c>
      <c r="IU31" s="410">
        <v>37.700000000000003</v>
      </c>
      <c r="IV31" s="144" t="s">
        <v>1081</v>
      </c>
      <c r="IW31" s="324">
        <v>2830</v>
      </c>
      <c r="IX31" s="144" t="s">
        <v>1081</v>
      </c>
      <c r="IY31" s="410">
        <v>16.7</v>
      </c>
      <c r="IZ31" s="386">
        <v>66006</v>
      </c>
      <c r="JA31" s="386">
        <v>1103</v>
      </c>
      <c r="JB31" s="386">
        <v>935</v>
      </c>
      <c r="JC31" s="386">
        <v>4988</v>
      </c>
      <c r="JD31" s="386">
        <v>6687</v>
      </c>
      <c r="JE31" s="386">
        <v>6953</v>
      </c>
      <c r="JF31" s="386">
        <v>8772</v>
      </c>
      <c r="JG31" s="386">
        <v>11307</v>
      </c>
      <c r="JH31" s="386">
        <v>10453</v>
      </c>
      <c r="JI31" s="386">
        <v>9747</v>
      </c>
      <c r="JJ31" s="386">
        <v>8510</v>
      </c>
      <c r="JK31" s="386">
        <v>7194</v>
      </c>
      <c r="JL31" s="386">
        <v>5470</v>
      </c>
      <c r="JM31" s="386">
        <v>3131</v>
      </c>
      <c r="JN31" s="386">
        <v>1886</v>
      </c>
      <c r="JO31" s="386">
        <v>1102</v>
      </c>
      <c r="JP31" s="386">
        <v>625</v>
      </c>
      <c r="JQ31" s="386">
        <v>8238</v>
      </c>
      <c r="JR31" s="386">
        <v>6652</v>
      </c>
      <c r="JS31" s="386">
        <v>8142</v>
      </c>
      <c r="JT31" s="386">
        <v>9601</v>
      </c>
      <c r="JU31" s="386">
        <v>11706</v>
      </c>
      <c r="JV31" s="386">
        <v>14056</v>
      </c>
      <c r="JW31" s="386">
        <v>12695</v>
      </c>
      <c r="JX31" s="386">
        <v>11942</v>
      </c>
      <c r="JY31" s="386">
        <v>11459</v>
      </c>
      <c r="JZ31" s="386">
        <v>12511</v>
      </c>
      <c r="KA31" s="386">
        <v>14285</v>
      </c>
      <c r="KB31" s="386">
        <v>11992</v>
      </c>
      <c r="KC31" s="386">
        <v>10445</v>
      </c>
      <c r="KD31" s="386">
        <v>9447</v>
      </c>
      <c r="KE31" s="386">
        <v>12872</v>
      </c>
      <c r="KF31" s="399"/>
      <c r="KG31" s="399"/>
    </row>
    <row r="32" spans="1:293" s="305" customFormat="1" ht="12">
      <c r="A32" s="547">
        <v>210005</v>
      </c>
      <c r="B32" s="2" t="s">
        <v>925</v>
      </c>
      <c r="C32" s="318">
        <v>203.6</v>
      </c>
      <c r="D32" s="319">
        <v>412589</v>
      </c>
      <c r="E32" s="325">
        <v>12.9</v>
      </c>
      <c r="F32" s="325">
        <v>59.8</v>
      </c>
      <c r="G32" s="325">
        <v>27.3</v>
      </c>
      <c r="H32" s="292">
        <v>19902</v>
      </c>
      <c r="I32" s="292">
        <v>41415</v>
      </c>
      <c r="J32" s="292">
        <v>65571</v>
      </c>
      <c r="K32" s="328">
        <v>54999</v>
      </c>
      <c r="L32" s="292">
        <v>175371</v>
      </c>
      <c r="M32" s="292">
        <v>8512</v>
      </c>
      <c r="N32" s="292">
        <v>15218</v>
      </c>
      <c r="O32" s="292">
        <v>15648</v>
      </c>
      <c r="P32" s="326">
        <v>405192</v>
      </c>
      <c r="Q32" s="292">
        <v>406735</v>
      </c>
      <c r="R32" s="292">
        <v>420442</v>
      </c>
      <c r="S32" s="328">
        <v>971072</v>
      </c>
      <c r="T32" s="328">
        <v>2043429</v>
      </c>
      <c r="U32" s="328">
        <v>930251</v>
      </c>
      <c r="V32" s="328">
        <v>711189</v>
      </c>
      <c r="W32" s="328">
        <v>70</v>
      </c>
      <c r="X32" s="328">
        <v>88</v>
      </c>
      <c r="Y32" s="328">
        <v>54</v>
      </c>
      <c r="Z32" s="328">
        <v>13749</v>
      </c>
      <c r="AA32" s="318">
        <v>2672</v>
      </c>
      <c r="AB32" s="333">
        <v>1167</v>
      </c>
      <c r="AC32" s="328">
        <v>6030</v>
      </c>
      <c r="AD32" s="328">
        <v>264017</v>
      </c>
      <c r="AE32" s="328">
        <v>708</v>
      </c>
      <c r="AF32" s="328">
        <v>42</v>
      </c>
      <c r="AG32" s="328">
        <v>6856</v>
      </c>
      <c r="AH32" s="328">
        <v>47</v>
      </c>
      <c r="AI32" s="328">
        <v>20549</v>
      </c>
      <c r="AJ32" s="328">
        <v>1176</v>
      </c>
      <c r="AK32" s="328">
        <v>145</v>
      </c>
      <c r="AL32" s="328">
        <v>22</v>
      </c>
      <c r="AM32" s="328">
        <v>10776</v>
      </c>
      <c r="AN32" s="328">
        <v>702</v>
      </c>
      <c r="AO32" s="328">
        <v>3</v>
      </c>
      <c r="AP32" s="328">
        <v>378</v>
      </c>
      <c r="AQ32" s="328">
        <v>39</v>
      </c>
      <c r="AR32" s="328">
        <v>95</v>
      </c>
      <c r="AS32" s="330">
        <v>100</v>
      </c>
      <c r="AT32" s="330">
        <v>129.16999999999999</v>
      </c>
      <c r="AU32" s="330">
        <v>114.08</v>
      </c>
      <c r="AV32" s="328">
        <v>68</v>
      </c>
      <c r="AW32" s="328">
        <v>24</v>
      </c>
      <c r="AX32" s="328">
        <v>27</v>
      </c>
      <c r="AY32" s="328">
        <v>3</v>
      </c>
      <c r="AZ32" s="328">
        <v>3</v>
      </c>
      <c r="BA32" s="328">
        <v>0</v>
      </c>
      <c r="BB32" s="328">
        <v>6</v>
      </c>
      <c r="BC32" s="328">
        <v>10</v>
      </c>
      <c r="BD32" s="328">
        <v>27987</v>
      </c>
      <c r="BE32" s="328" t="s">
        <v>608</v>
      </c>
      <c r="BF32" s="328" t="s">
        <v>608</v>
      </c>
      <c r="BG32" s="328">
        <v>3</v>
      </c>
      <c r="BH32" s="328">
        <v>34800</v>
      </c>
      <c r="BI32" s="328">
        <v>3</v>
      </c>
      <c r="BJ32" s="328">
        <v>2008</v>
      </c>
      <c r="BK32" s="330">
        <v>42.4</v>
      </c>
      <c r="BL32" s="328">
        <v>4</v>
      </c>
      <c r="BM32" s="328">
        <v>4</v>
      </c>
      <c r="BN32" s="328">
        <v>1949</v>
      </c>
      <c r="BO32" s="328">
        <v>10077</v>
      </c>
      <c r="BP32" s="144" t="s">
        <v>1081</v>
      </c>
      <c r="BQ32" s="333">
        <v>1.82</v>
      </c>
      <c r="BR32" s="330">
        <v>32.15</v>
      </c>
      <c r="BS32" s="333">
        <v>3.6216111165095719</v>
      </c>
      <c r="BT32" s="330">
        <v>60.476063149914935</v>
      </c>
      <c r="BU32" s="328">
        <v>32</v>
      </c>
      <c r="BV32" s="328">
        <v>6667</v>
      </c>
      <c r="BW32" s="328">
        <v>405</v>
      </c>
      <c r="BX32" s="328">
        <v>1625</v>
      </c>
      <c r="BY32" s="328">
        <v>4283</v>
      </c>
      <c r="BZ32" s="328">
        <v>1297</v>
      </c>
      <c r="CA32" s="328">
        <v>335</v>
      </c>
      <c r="CB32" s="328">
        <v>710</v>
      </c>
      <c r="CC32" s="346">
        <v>1.48</v>
      </c>
      <c r="CD32" s="328" t="s">
        <v>608</v>
      </c>
      <c r="CE32" s="328">
        <v>3</v>
      </c>
      <c r="CF32" s="328">
        <v>33</v>
      </c>
      <c r="CG32" s="328">
        <v>9</v>
      </c>
      <c r="CH32" s="328">
        <v>2</v>
      </c>
      <c r="CI32" s="328">
        <v>200</v>
      </c>
      <c r="CJ32" s="328">
        <v>22</v>
      </c>
      <c r="CK32" s="328">
        <v>1706</v>
      </c>
      <c r="CL32" s="328">
        <v>16</v>
      </c>
      <c r="CM32" s="328">
        <v>1435</v>
      </c>
      <c r="CN32" s="328">
        <v>53</v>
      </c>
      <c r="CO32" s="328">
        <v>845</v>
      </c>
      <c r="CP32" s="328">
        <v>14</v>
      </c>
      <c r="CQ32" s="328">
        <v>131</v>
      </c>
      <c r="CR32" s="328">
        <v>16</v>
      </c>
      <c r="CS32" s="328">
        <v>444</v>
      </c>
      <c r="CT32" s="328">
        <v>13949</v>
      </c>
      <c r="CU32" s="328">
        <v>1394</v>
      </c>
      <c r="CV32" s="328">
        <v>2904</v>
      </c>
      <c r="CW32" s="328">
        <v>1406823.2620000001</v>
      </c>
      <c r="CX32" s="328">
        <v>302583.55800000002</v>
      </c>
      <c r="CY32" s="328">
        <v>752671.88</v>
      </c>
      <c r="CZ32" s="328">
        <v>112957</v>
      </c>
      <c r="DA32" s="328">
        <v>18</v>
      </c>
      <c r="DB32" s="328">
        <v>21354</v>
      </c>
      <c r="DC32" s="328">
        <v>2207</v>
      </c>
      <c r="DD32" s="328">
        <v>1977</v>
      </c>
      <c r="DE32" s="328">
        <v>228</v>
      </c>
      <c r="DF32" s="328">
        <v>1763</v>
      </c>
      <c r="DG32" s="328">
        <v>26296</v>
      </c>
      <c r="DH32" s="292">
        <v>17031</v>
      </c>
      <c r="DI32" s="328">
        <v>3640</v>
      </c>
      <c r="DJ32" s="328">
        <v>3199</v>
      </c>
      <c r="DK32" s="328">
        <v>206</v>
      </c>
      <c r="DL32" s="328">
        <v>423</v>
      </c>
      <c r="DM32" s="328">
        <v>6</v>
      </c>
      <c r="DN32" s="328">
        <v>1925</v>
      </c>
      <c r="DO32" s="328">
        <v>45</v>
      </c>
      <c r="DP32" s="328">
        <v>14028.7</v>
      </c>
      <c r="DQ32" s="328">
        <v>48</v>
      </c>
      <c r="DR32" s="328">
        <v>5615</v>
      </c>
      <c r="DS32" s="328">
        <v>5380</v>
      </c>
      <c r="DT32" s="328">
        <v>0</v>
      </c>
      <c r="DU32" s="328">
        <v>662</v>
      </c>
      <c r="DV32" s="328">
        <v>51</v>
      </c>
      <c r="DW32" s="328">
        <v>32</v>
      </c>
      <c r="DX32" s="379">
        <v>25.7</v>
      </c>
      <c r="DY32" s="328">
        <v>58</v>
      </c>
      <c r="DZ32" s="328">
        <v>139</v>
      </c>
      <c r="EA32" s="328">
        <v>1028</v>
      </c>
      <c r="EB32" s="328">
        <v>439</v>
      </c>
      <c r="EC32" s="328">
        <v>53</v>
      </c>
      <c r="ED32" s="328">
        <v>3141</v>
      </c>
      <c r="EE32" s="328">
        <v>3243</v>
      </c>
      <c r="EF32" s="330">
        <v>89.2</v>
      </c>
      <c r="EG32" s="330">
        <v>93.8</v>
      </c>
      <c r="EH32" s="328">
        <v>89</v>
      </c>
      <c r="EI32" s="330">
        <v>15.9</v>
      </c>
      <c r="EJ32" s="328">
        <v>110953</v>
      </c>
      <c r="EK32" s="330">
        <v>34.700000000000003</v>
      </c>
      <c r="EL32" s="328">
        <v>358839</v>
      </c>
      <c r="EM32" s="333">
        <v>5.99</v>
      </c>
      <c r="EN32" s="328">
        <v>628</v>
      </c>
      <c r="EO32" s="328">
        <v>32</v>
      </c>
      <c r="EP32" s="354">
        <v>5145</v>
      </c>
      <c r="EQ32" s="328">
        <v>178</v>
      </c>
      <c r="ER32" s="328">
        <v>2209</v>
      </c>
      <c r="ES32" s="330">
        <v>100</v>
      </c>
      <c r="ET32" s="328">
        <v>146863</v>
      </c>
      <c r="EU32" s="328">
        <v>6437</v>
      </c>
      <c r="EV32" s="328">
        <v>215</v>
      </c>
      <c r="EW32" s="328">
        <v>130696</v>
      </c>
      <c r="EX32" s="328">
        <v>117059</v>
      </c>
      <c r="EY32" s="328">
        <v>10726</v>
      </c>
      <c r="EZ32" s="328">
        <v>2911</v>
      </c>
      <c r="FA32" s="328">
        <v>9730</v>
      </c>
      <c r="FB32" s="330">
        <v>14.3</v>
      </c>
      <c r="FC32" s="328">
        <v>384</v>
      </c>
      <c r="FD32" s="330">
        <v>8.9</v>
      </c>
      <c r="FE32" s="328">
        <v>5463</v>
      </c>
      <c r="FF32" s="328">
        <v>36</v>
      </c>
      <c r="FG32" s="328">
        <v>599</v>
      </c>
      <c r="FH32" s="328">
        <v>362</v>
      </c>
      <c r="FI32" s="350">
        <v>27</v>
      </c>
      <c r="FJ32" s="350">
        <v>862</v>
      </c>
      <c r="FK32" s="333">
        <v>64.135342502779707</v>
      </c>
      <c r="FL32" s="330">
        <v>85.6</v>
      </c>
      <c r="FM32" s="330">
        <v>74.7</v>
      </c>
      <c r="FN32" s="330">
        <v>92.4</v>
      </c>
      <c r="FO32" s="330">
        <v>44.7</v>
      </c>
      <c r="FP32" s="328">
        <v>128</v>
      </c>
      <c r="FQ32" s="328">
        <v>15</v>
      </c>
      <c r="FR32" s="328">
        <v>68</v>
      </c>
      <c r="FS32" s="328">
        <v>1987</v>
      </c>
      <c r="FT32" s="328">
        <v>21</v>
      </c>
      <c r="FU32" s="328">
        <v>4872</v>
      </c>
      <c r="FV32" s="328">
        <v>3300</v>
      </c>
      <c r="FW32" s="328">
        <v>5</v>
      </c>
      <c r="FX32" s="328">
        <v>8107832</v>
      </c>
      <c r="FY32" s="328">
        <v>3847</v>
      </c>
      <c r="FZ32" s="328">
        <v>50418066</v>
      </c>
      <c r="GA32" s="328">
        <v>12128268</v>
      </c>
      <c r="GB32" s="328">
        <v>22058</v>
      </c>
      <c r="GC32" s="328">
        <v>42</v>
      </c>
      <c r="GD32" s="328">
        <v>3557</v>
      </c>
      <c r="GE32" s="328">
        <v>18459</v>
      </c>
      <c r="GF32" s="328">
        <v>193850</v>
      </c>
      <c r="GG32" s="328">
        <v>687</v>
      </c>
      <c r="GH32" s="328">
        <v>29742</v>
      </c>
      <c r="GI32" s="328">
        <v>163421</v>
      </c>
      <c r="GJ32" s="328">
        <v>1578</v>
      </c>
      <c r="GK32" s="328">
        <v>14630</v>
      </c>
      <c r="GL32" s="328">
        <v>1113010</v>
      </c>
      <c r="GM32" s="328">
        <v>2877</v>
      </c>
      <c r="GN32" s="328">
        <v>20539</v>
      </c>
      <c r="GO32" s="328">
        <v>415026</v>
      </c>
      <c r="GP32" s="328">
        <v>592</v>
      </c>
      <c r="GQ32" s="328">
        <v>11488</v>
      </c>
      <c r="GR32" s="327">
        <v>264194</v>
      </c>
      <c r="GS32" s="328">
        <v>591</v>
      </c>
      <c r="GT32" s="328">
        <v>11488</v>
      </c>
      <c r="GU32" s="328">
        <v>264194</v>
      </c>
      <c r="GV32" s="347">
        <v>39.299999999999997</v>
      </c>
      <c r="GW32" s="328">
        <v>6387</v>
      </c>
      <c r="GX32" s="328">
        <v>5807</v>
      </c>
      <c r="GY32" s="328">
        <v>3051</v>
      </c>
      <c r="GZ32" s="322">
        <v>134</v>
      </c>
      <c r="HA32" s="328">
        <v>2</v>
      </c>
      <c r="HB32" s="328">
        <v>2539502</v>
      </c>
      <c r="HC32" s="328">
        <v>14657480</v>
      </c>
      <c r="HD32" s="328">
        <v>1315043</v>
      </c>
      <c r="HE32" s="328">
        <v>2449946</v>
      </c>
      <c r="HF32" s="328">
        <v>319916</v>
      </c>
      <c r="HG32" s="328">
        <v>10050</v>
      </c>
      <c r="HH32" s="328">
        <v>15760</v>
      </c>
      <c r="HI32" s="328">
        <v>316200</v>
      </c>
      <c r="HJ32" s="328">
        <v>191500</v>
      </c>
      <c r="HK32" s="292" t="s">
        <v>608</v>
      </c>
      <c r="HL32" s="292">
        <v>17269787</v>
      </c>
      <c r="HM32" s="292">
        <v>0</v>
      </c>
      <c r="HN32" s="292">
        <v>302</v>
      </c>
      <c r="HO32" s="292">
        <v>0</v>
      </c>
      <c r="HP32" s="292">
        <v>109</v>
      </c>
      <c r="HQ32" s="292">
        <v>0</v>
      </c>
      <c r="HR32" s="292">
        <v>266981</v>
      </c>
      <c r="HS32" s="292">
        <v>243339</v>
      </c>
      <c r="HT32" s="292">
        <v>750</v>
      </c>
      <c r="HU32" s="328">
        <v>0</v>
      </c>
      <c r="HV32" s="333">
        <v>54.98</v>
      </c>
      <c r="HW32" s="292">
        <v>286484</v>
      </c>
      <c r="HX32" s="407">
        <v>2.76</v>
      </c>
      <c r="HY32" s="333">
        <v>4.75</v>
      </c>
      <c r="HZ32" s="333">
        <v>3.3</v>
      </c>
      <c r="IA32" s="328">
        <v>2522</v>
      </c>
      <c r="IB32" s="328">
        <v>2517</v>
      </c>
      <c r="IC32" s="328">
        <v>25264</v>
      </c>
      <c r="ID32" s="330">
        <v>71.900000000000006</v>
      </c>
      <c r="IE32" s="330">
        <v>58.1</v>
      </c>
      <c r="IF32" s="330">
        <v>40.4</v>
      </c>
      <c r="IG32" s="330">
        <v>62.3</v>
      </c>
      <c r="IH32" s="330">
        <v>25.3</v>
      </c>
      <c r="II32" s="144" t="s">
        <v>1081</v>
      </c>
      <c r="IJ32" s="144" t="s">
        <v>1081</v>
      </c>
      <c r="IK32" s="328">
        <v>63.1</v>
      </c>
      <c r="IL32" s="408">
        <v>0.83899999999999997</v>
      </c>
      <c r="IM32" s="387">
        <v>88.401897149497117</v>
      </c>
      <c r="IN32" s="409">
        <v>4.4000000000000004</v>
      </c>
      <c r="IO32" s="387">
        <v>9</v>
      </c>
      <c r="IP32" s="324">
        <v>133491829</v>
      </c>
      <c r="IQ32" s="410">
        <v>60</v>
      </c>
      <c r="IR32" s="410">
        <v>49.2</v>
      </c>
      <c r="IS32" s="350" t="s">
        <v>608</v>
      </c>
      <c r="IT32" s="350" t="s">
        <v>608</v>
      </c>
      <c r="IU32" s="410" t="s">
        <v>608</v>
      </c>
      <c r="IV32" s="144" t="s">
        <v>1081</v>
      </c>
      <c r="IW32" s="324">
        <v>3849</v>
      </c>
      <c r="IX32" s="144" t="s">
        <v>1081</v>
      </c>
      <c r="IY32" s="410">
        <v>27</v>
      </c>
      <c r="IZ32" s="386">
        <v>76624</v>
      </c>
      <c r="JA32" s="386">
        <v>1298</v>
      </c>
      <c r="JB32" s="386">
        <v>1588</v>
      </c>
      <c r="JC32" s="386">
        <v>6735</v>
      </c>
      <c r="JD32" s="386">
        <v>7507</v>
      </c>
      <c r="JE32" s="386">
        <v>7201</v>
      </c>
      <c r="JF32" s="386">
        <v>8780</v>
      </c>
      <c r="JG32" s="386">
        <v>11835</v>
      </c>
      <c r="JH32" s="386">
        <v>11207</v>
      </c>
      <c r="JI32" s="386">
        <v>10152</v>
      </c>
      <c r="JJ32" s="386">
        <v>8479</v>
      </c>
      <c r="JK32" s="386">
        <v>7276</v>
      </c>
      <c r="JL32" s="386">
        <v>6338</v>
      </c>
      <c r="JM32" s="386">
        <v>3284</v>
      </c>
      <c r="JN32" s="386">
        <v>1515</v>
      </c>
      <c r="JO32" s="386">
        <v>621</v>
      </c>
      <c r="JP32" s="386">
        <v>306</v>
      </c>
      <c r="JQ32" s="386">
        <v>9772</v>
      </c>
      <c r="JR32" s="386">
        <v>9870</v>
      </c>
      <c r="JS32" s="386">
        <v>9303</v>
      </c>
      <c r="JT32" s="386">
        <v>10222</v>
      </c>
      <c r="JU32" s="386">
        <v>12178</v>
      </c>
      <c r="JV32" s="386">
        <v>15341</v>
      </c>
      <c r="JW32" s="386">
        <v>14095</v>
      </c>
      <c r="JX32" s="386">
        <v>12990</v>
      </c>
      <c r="JY32" s="386">
        <v>11803</v>
      </c>
      <c r="JZ32" s="386">
        <v>13034</v>
      </c>
      <c r="KA32" s="386">
        <v>16156</v>
      </c>
      <c r="KB32" s="386">
        <v>14004</v>
      </c>
      <c r="KC32" s="386">
        <v>12074</v>
      </c>
      <c r="KD32" s="386">
        <v>9785</v>
      </c>
      <c r="KE32" s="386">
        <v>10309</v>
      </c>
      <c r="KF32" s="399"/>
      <c r="KG32" s="399"/>
    </row>
    <row r="33" spans="1:293" s="305" customFormat="1" ht="12">
      <c r="A33" s="547">
        <v>232017</v>
      </c>
      <c r="B33" s="2" t="s">
        <v>926</v>
      </c>
      <c r="C33" s="318">
        <v>261.86</v>
      </c>
      <c r="D33" s="319">
        <v>377575</v>
      </c>
      <c r="E33" s="325">
        <v>14</v>
      </c>
      <c r="F33" s="325">
        <v>62</v>
      </c>
      <c r="G33" s="325">
        <v>24</v>
      </c>
      <c r="H33" s="292">
        <v>20267</v>
      </c>
      <c r="I33" s="292">
        <v>41621</v>
      </c>
      <c r="J33" s="292">
        <v>64887</v>
      </c>
      <c r="K33" s="328">
        <v>41402</v>
      </c>
      <c r="L33" s="292">
        <v>153206</v>
      </c>
      <c r="M33" s="292">
        <v>14277</v>
      </c>
      <c r="N33" s="292">
        <v>11814</v>
      </c>
      <c r="O33" s="292">
        <v>11582</v>
      </c>
      <c r="P33" s="326">
        <v>373957</v>
      </c>
      <c r="Q33" s="292">
        <v>374765</v>
      </c>
      <c r="R33" s="292">
        <v>363899</v>
      </c>
      <c r="S33" s="328">
        <v>1968362</v>
      </c>
      <c r="T33" s="328">
        <v>1903149</v>
      </c>
      <c r="U33" s="328">
        <v>581102</v>
      </c>
      <c r="V33" s="328">
        <v>988731</v>
      </c>
      <c r="W33" s="328">
        <v>74</v>
      </c>
      <c r="X33" s="328">
        <v>83</v>
      </c>
      <c r="Y33" s="328">
        <v>6</v>
      </c>
      <c r="Z33" s="328">
        <v>155391</v>
      </c>
      <c r="AA33" s="318">
        <v>184.68</v>
      </c>
      <c r="AB33" s="333">
        <v>1385.98</v>
      </c>
      <c r="AC33" s="328">
        <v>5220</v>
      </c>
      <c r="AD33" s="328">
        <v>848710</v>
      </c>
      <c r="AE33" s="328" t="s">
        <v>608</v>
      </c>
      <c r="AF33" s="328">
        <v>26</v>
      </c>
      <c r="AG33" s="328">
        <v>3683</v>
      </c>
      <c r="AH33" s="328">
        <v>52</v>
      </c>
      <c r="AI33" s="328">
        <v>21041</v>
      </c>
      <c r="AJ33" s="328">
        <v>1047</v>
      </c>
      <c r="AK33" s="328">
        <v>113</v>
      </c>
      <c r="AL33" s="328">
        <v>22</v>
      </c>
      <c r="AM33" s="328">
        <v>10985</v>
      </c>
      <c r="AN33" s="328">
        <v>650</v>
      </c>
      <c r="AO33" s="328">
        <v>1</v>
      </c>
      <c r="AP33" s="328">
        <v>418</v>
      </c>
      <c r="AQ33" s="328">
        <v>23</v>
      </c>
      <c r="AR33" s="328">
        <v>1496</v>
      </c>
      <c r="AS33" s="330">
        <v>100</v>
      </c>
      <c r="AT33" s="330">
        <v>97.7</v>
      </c>
      <c r="AU33" s="330">
        <v>113.7</v>
      </c>
      <c r="AV33" s="328">
        <v>10</v>
      </c>
      <c r="AW33" s="328">
        <v>13</v>
      </c>
      <c r="AX33" s="328">
        <v>10</v>
      </c>
      <c r="AY33" s="328">
        <v>4</v>
      </c>
      <c r="AZ33" s="328">
        <v>4</v>
      </c>
      <c r="BA33" s="328">
        <v>13</v>
      </c>
      <c r="BB33" s="328">
        <v>10</v>
      </c>
      <c r="BC33" s="328">
        <v>12</v>
      </c>
      <c r="BD33" s="328">
        <v>27326</v>
      </c>
      <c r="BE33" s="328">
        <v>1</v>
      </c>
      <c r="BF33" s="328">
        <v>27438</v>
      </c>
      <c r="BG33" s="328">
        <v>3</v>
      </c>
      <c r="BH33" s="328">
        <v>67483</v>
      </c>
      <c r="BI33" s="328">
        <v>2</v>
      </c>
      <c r="BJ33" s="328">
        <v>2480</v>
      </c>
      <c r="BK33" s="330">
        <v>40.799999999999997</v>
      </c>
      <c r="BL33" s="328">
        <v>2</v>
      </c>
      <c r="BM33" s="328">
        <v>3</v>
      </c>
      <c r="BN33" s="328">
        <v>580</v>
      </c>
      <c r="BO33" s="328">
        <v>5788</v>
      </c>
      <c r="BP33" s="144" t="s">
        <v>1081</v>
      </c>
      <c r="BQ33" s="333">
        <v>1.45</v>
      </c>
      <c r="BR33" s="330">
        <v>34.700000000000003</v>
      </c>
      <c r="BS33" s="333">
        <v>3.4424549038407597</v>
      </c>
      <c r="BT33" s="330">
        <v>63.530856437456066</v>
      </c>
      <c r="BU33" s="328">
        <v>21</v>
      </c>
      <c r="BV33" s="328">
        <v>5283</v>
      </c>
      <c r="BW33" s="328">
        <v>254</v>
      </c>
      <c r="BX33" s="328">
        <v>761</v>
      </c>
      <c r="BY33" s="328">
        <v>3336</v>
      </c>
      <c r="BZ33" s="328">
        <v>927</v>
      </c>
      <c r="CA33" s="328">
        <v>280</v>
      </c>
      <c r="CB33" s="328">
        <v>401</v>
      </c>
      <c r="CC33" s="346">
        <v>1.6</v>
      </c>
      <c r="CD33" s="328" t="s">
        <v>608</v>
      </c>
      <c r="CE33" s="328">
        <v>5</v>
      </c>
      <c r="CF33" s="328">
        <v>98</v>
      </c>
      <c r="CG33" s="328">
        <v>5</v>
      </c>
      <c r="CH33" s="328">
        <v>1</v>
      </c>
      <c r="CI33" s="328">
        <v>60</v>
      </c>
      <c r="CJ33" s="328">
        <v>18</v>
      </c>
      <c r="CK33" s="328">
        <v>964</v>
      </c>
      <c r="CL33" s="328">
        <v>7</v>
      </c>
      <c r="CM33" s="328">
        <v>736</v>
      </c>
      <c r="CN33" s="328">
        <v>22</v>
      </c>
      <c r="CO33" s="328">
        <v>423</v>
      </c>
      <c r="CP33" s="328">
        <v>14</v>
      </c>
      <c r="CQ33" s="328">
        <v>111</v>
      </c>
      <c r="CR33" s="328">
        <v>1</v>
      </c>
      <c r="CS33" s="328">
        <v>29</v>
      </c>
      <c r="CT33" s="328">
        <v>8930</v>
      </c>
      <c r="CU33" s="328">
        <v>936</v>
      </c>
      <c r="CV33" s="328">
        <v>1775</v>
      </c>
      <c r="CW33" s="328">
        <v>880228.78200000001</v>
      </c>
      <c r="CX33" s="328">
        <v>209938.54199999999</v>
      </c>
      <c r="CY33" s="328">
        <v>478222.95500000002</v>
      </c>
      <c r="CZ33" s="328">
        <v>90754</v>
      </c>
      <c r="DA33" s="328">
        <v>18</v>
      </c>
      <c r="DB33" s="328">
        <v>13560</v>
      </c>
      <c r="DC33" s="328">
        <v>1649</v>
      </c>
      <c r="DD33" s="328">
        <v>1196</v>
      </c>
      <c r="DE33" s="328">
        <v>163</v>
      </c>
      <c r="DF33" s="328">
        <v>1517</v>
      </c>
      <c r="DG33" s="328">
        <v>16779</v>
      </c>
      <c r="DH33" s="328">
        <v>11817</v>
      </c>
      <c r="DI33" s="328">
        <v>2676</v>
      </c>
      <c r="DJ33" s="328">
        <v>2620</v>
      </c>
      <c r="DK33" s="328">
        <v>253</v>
      </c>
      <c r="DL33" s="328">
        <v>258</v>
      </c>
      <c r="DM33" s="328">
        <v>0</v>
      </c>
      <c r="DN33" s="328">
        <v>1611</v>
      </c>
      <c r="DO33" s="328">
        <v>61</v>
      </c>
      <c r="DP33" s="328">
        <v>16389</v>
      </c>
      <c r="DQ33" s="328">
        <v>57</v>
      </c>
      <c r="DR33" s="328">
        <v>9990</v>
      </c>
      <c r="DS33" s="328">
        <v>9080</v>
      </c>
      <c r="DT33" s="328">
        <v>0</v>
      </c>
      <c r="DU33" s="328">
        <v>1087</v>
      </c>
      <c r="DV33" s="328">
        <v>57</v>
      </c>
      <c r="DW33" s="328">
        <v>30</v>
      </c>
      <c r="DX33" s="330">
        <v>46.8</v>
      </c>
      <c r="DY33" s="328">
        <v>44</v>
      </c>
      <c r="DZ33" s="328">
        <v>234</v>
      </c>
      <c r="EA33" s="328">
        <v>1208</v>
      </c>
      <c r="EB33" s="328">
        <v>317</v>
      </c>
      <c r="EC33" s="328">
        <v>198</v>
      </c>
      <c r="ED33" s="328">
        <v>2475</v>
      </c>
      <c r="EE33" s="328">
        <v>3337</v>
      </c>
      <c r="EF33" s="330">
        <v>96.7</v>
      </c>
      <c r="EG33" s="330">
        <v>95.6</v>
      </c>
      <c r="EH33" s="328">
        <v>141</v>
      </c>
      <c r="EI33" s="330">
        <v>6</v>
      </c>
      <c r="EJ33" s="328">
        <v>90243</v>
      </c>
      <c r="EK33" s="330">
        <v>32.299999999999997</v>
      </c>
      <c r="EL33" s="328">
        <v>309018</v>
      </c>
      <c r="EM33" s="333">
        <v>4.01</v>
      </c>
      <c r="EN33" s="328">
        <v>503</v>
      </c>
      <c r="EO33" s="328">
        <v>39</v>
      </c>
      <c r="EP33" s="354">
        <v>7600</v>
      </c>
      <c r="EQ33" s="328">
        <v>293</v>
      </c>
      <c r="ER33" s="328">
        <v>5428</v>
      </c>
      <c r="ES33" s="330">
        <v>100</v>
      </c>
      <c r="ET33" s="328">
        <v>143524</v>
      </c>
      <c r="EU33" s="328">
        <v>20694</v>
      </c>
      <c r="EV33" s="328">
        <v>2895</v>
      </c>
      <c r="EW33" s="328">
        <v>114692</v>
      </c>
      <c r="EX33" s="328">
        <v>99316</v>
      </c>
      <c r="EY33" s="328">
        <v>10259</v>
      </c>
      <c r="EZ33" s="328">
        <v>5117</v>
      </c>
      <c r="FA33" s="328">
        <v>8138</v>
      </c>
      <c r="FB33" s="330">
        <v>18</v>
      </c>
      <c r="FC33" s="328">
        <v>397</v>
      </c>
      <c r="FD33" s="330">
        <v>10</v>
      </c>
      <c r="FE33" s="328">
        <v>7467</v>
      </c>
      <c r="FF33" s="328">
        <v>76</v>
      </c>
      <c r="FG33" s="328">
        <v>239</v>
      </c>
      <c r="FH33" s="328">
        <v>495</v>
      </c>
      <c r="FI33" s="350">
        <v>9</v>
      </c>
      <c r="FJ33" s="350">
        <v>312</v>
      </c>
      <c r="FK33" s="333">
        <v>63.747521009002838</v>
      </c>
      <c r="FL33" s="330">
        <v>99.7</v>
      </c>
      <c r="FM33" s="330">
        <v>93</v>
      </c>
      <c r="FN33" s="330">
        <v>80.099999999999994</v>
      </c>
      <c r="FO33" s="330">
        <v>67.099999999999994</v>
      </c>
      <c r="FP33" s="328">
        <v>109</v>
      </c>
      <c r="FQ33" s="328">
        <v>8</v>
      </c>
      <c r="FR33" s="328">
        <v>50</v>
      </c>
      <c r="FS33" s="328">
        <v>3000</v>
      </c>
      <c r="FT33" s="328">
        <v>8</v>
      </c>
      <c r="FU33" s="328">
        <v>3339</v>
      </c>
      <c r="FV33" s="328">
        <v>1348</v>
      </c>
      <c r="FW33" s="328">
        <v>3</v>
      </c>
      <c r="FX33" s="328">
        <v>2857266</v>
      </c>
      <c r="FY33" s="328">
        <v>2677</v>
      </c>
      <c r="FZ33" s="328" t="s">
        <v>608</v>
      </c>
      <c r="GA33" s="328" t="s">
        <v>608</v>
      </c>
      <c r="GB33" s="328">
        <v>15829</v>
      </c>
      <c r="GC33" s="328">
        <v>113</v>
      </c>
      <c r="GD33" s="328">
        <v>3212</v>
      </c>
      <c r="GE33" s="328">
        <v>12504</v>
      </c>
      <c r="GF33" s="328">
        <v>166391</v>
      </c>
      <c r="GG33" s="328">
        <v>1032</v>
      </c>
      <c r="GH33" s="328">
        <v>48269</v>
      </c>
      <c r="GI33" s="328">
        <v>117090</v>
      </c>
      <c r="GJ33" s="328">
        <v>877</v>
      </c>
      <c r="GK33" s="328">
        <v>8738</v>
      </c>
      <c r="GL33" s="328">
        <v>878109</v>
      </c>
      <c r="GM33" s="328">
        <v>2168</v>
      </c>
      <c r="GN33" s="328">
        <v>16520</v>
      </c>
      <c r="GO33" s="328">
        <v>331485</v>
      </c>
      <c r="GP33" s="328">
        <v>747</v>
      </c>
      <c r="GQ33" s="328">
        <v>32081</v>
      </c>
      <c r="GR33" s="327">
        <v>1236731</v>
      </c>
      <c r="GS33" s="328">
        <v>728</v>
      </c>
      <c r="GT33" s="328">
        <v>19050</v>
      </c>
      <c r="GU33" s="328">
        <v>596776</v>
      </c>
      <c r="GV33" s="347">
        <v>89.42</v>
      </c>
      <c r="GW33" s="328">
        <v>7073</v>
      </c>
      <c r="GX33" s="328">
        <v>4779</v>
      </c>
      <c r="GY33" s="328">
        <v>3423</v>
      </c>
      <c r="GZ33" s="322">
        <v>637</v>
      </c>
      <c r="HA33" s="328">
        <v>892</v>
      </c>
      <c r="HB33" s="328">
        <v>3457125</v>
      </c>
      <c r="HC33" s="328">
        <v>18353831</v>
      </c>
      <c r="HD33" s="328">
        <v>2051695</v>
      </c>
      <c r="HE33" s="328">
        <v>2760790</v>
      </c>
      <c r="HF33" s="328">
        <v>258177</v>
      </c>
      <c r="HG33" s="328">
        <v>17140</v>
      </c>
      <c r="HH33" s="328">
        <v>17140</v>
      </c>
      <c r="HI33" s="328">
        <v>266120</v>
      </c>
      <c r="HJ33" s="328">
        <v>181739</v>
      </c>
      <c r="HK33" s="292">
        <v>38104</v>
      </c>
      <c r="HL33" s="292">
        <v>5410000</v>
      </c>
      <c r="HM33" s="292" t="s">
        <v>608</v>
      </c>
      <c r="HN33" s="292">
        <v>105</v>
      </c>
      <c r="HO33" s="292" t="s">
        <v>608</v>
      </c>
      <c r="HP33" s="292">
        <v>42</v>
      </c>
      <c r="HQ33" s="292" t="s">
        <v>608</v>
      </c>
      <c r="HR33" s="292">
        <v>59335</v>
      </c>
      <c r="HS33" s="292">
        <v>228545</v>
      </c>
      <c r="HT33" s="292">
        <v>4250</v>
      </c>
      <c r="HU33" s="328">
        <v>0</v>
      </c>
      <c r="HV33" s="333">
        <v>44.54</v>
      </c>
      <c r="HW33" s="292">
        <v>265822</v>
      </c>
      <c r="HX33" s="407">
        <v>10.7</v>
      </c>
      <c r="HY33" s="333">
        <v>1.5</v>
      </c>
      <c r="HZ33" s="333">
        <v>0</v>
      </c>
      <c r="IA33" s="328">
        <v>2235.8000000000002</v>
      </c>
      <c r="IB33" s="328">
        <v>2202.8000000000002</v>
      </c>
      <c r="IC33" s="328">
        <v>38756</v>
      </c>
      <c r="ID33" s="330">
        <v>59.5</v>
      </c>
      <c r="IE33" s="330">
        <v>64.599999999999994</v>
      </c>
      <c r="IF33" s="330">
        <v>41.5</v>
      </c>
      <c r="IG33" s="330">
        <v>68.900000000000006</v>
      </c>
      <c r="IH33" s="330">
        <v>23.2</v>
      </c>
      <c r="II33" s="144" t="s">
        <v>1081</v>
      </c>
      <c r="IJ33" s="144" t="s">
        <v>1081</v>
      </c>
      <c r="IK33" s="328">
        <v>70.400000000000006</v>
      </c>
      <c r="IL33" s="408">
        <v>0.95699999999999996</v>
      </c>
      <c r="IM33" s="387">
        <v>87</v>
      </c>
      <c r="IN33" s="409">
        <v>6.6</v>
      </c>
      <c r="IO33" s="387">
        <v>5.9</v>
      </c>
      <c r="IP33" s="324">
        <v>99831707</v>
      </c>
      <c r="IQ33" s="410">
        <v>63.7</v>
      </c>
      <c r="IR33" s="410">
        <v>53</v>
      </c>
      <c r="IS33" s="350" t="s">
        <v>608</v>
      </c>
      <c r="IT33" s="350" t="s">
        <v>608</v>
      </c>
      <c r="IU33" s="410">
        <v>40.1</v>
      </c>
      <c r="IV33" s="144" t="s">
        <v>1081</v>
      </c>
      <c r="IW33" s="324">
        <v>3549</v>
      </c>
      <c r="IX33" s="144" t="s">
        <v>1081</v>
      </c>
      <c r="IY33" s="410">
        <v>29.65</v>
      </c>
      <c r="IZ33" s="386">
        <v>75945</v>
      </c>
      <c r="JA33" s="386">
        <v>1238</v>
      </c>
      <c r="JB33" s="386">
        <v>1469</v>
      </c>
      <c r="JC33" s="386">
        <v>6046</v>
      </c>
      <c r="JD33" s="386">
        <v>6772</v>
      </c>
      <c r="JE33" s="386">
        <v>7066</v>
      </c>
      <c r="JF33" s="386">
        <v>8442</v>
      </c>
      <c r="JG33" s="386">
        <v>10860</v>
      </c>
      <c r="JH33" s="386">
        <v>9379</v>
      </c>
      <c r="JI33" s="386">
        <v>8719</v>
      </c>
      <c r="JJ33" s="386">
        <v>7486</v>
      </c>
      <c r="JK33" s="386">
        <v>6460</v>
      </c>
      <c r="JL33" s="386">
        <v>5333</v>
      </c>
      <c r="JM33" s="386">
        <v>2734</v>
      </c>
      <c r="JN33" s="386">
        <v>1398</v>
      </c>
      <c r="JO33" s="386">
        <v>621</v>
      </c>
      <c r="JP33" s="386">
        <v>276</v>
      </c>
      <c r="JQ33" s="386">
        <v>9081</v>
      </c>
      <c r="JR33" s="386">
        <v>8062</v>
      </c>
      <c r="JS33" s="386">
        <v>8726</v>
      </c>
      <c r="JT33" s="386">
        <v>10168</v>
      </c>
      <c r="JU33" s="386">
        <v>11651</v>
      </c>
      <c r="JV33" s="386">
        <v>13817</v>
      </c>
      <c r="JW33" s="386">
        <v>11903</v>
      </c>
      <c r="JX33" s="386">
        <v>11352</v>
      </c>
      <c r="JY33" s="386">
        <v>10551</v>
      </c>
      <c r="JZ33" s="386">
        <v>11486</v>
      </c>
      <c r="KA33" s="386">
        <v>13744</v>
      </c>
      <c r="KB33" s="386">
        <v>11063</v>
      </c>
      <c r="KC33" s="386">
        <v>8782</v>
      </c>
      <c r="KD33" s="386">
        <v>7260</v>
      </c>
      <c r="KE33" s="386">
        <v>8113</v>
      </c>
      <c r="KF33" s="399"/>
      <c r="KG33" s="399"/>
    </row>
    <row r="34" spans="1:293" s="305" customFormat="1" ht="12">
      <c r="A34" s="3">
        <v>232025</v>
      </c>
      <c r="B34" s="2" t="s">
        <v>927</v>
      </c>
      <c r="C34" s="318">
        <v>387.2</v>
      </c>
      <c r="D34" s="319">
        <v>383493</v>
      </c>
      <c r="E34" s="325">
        <v>14.93</v>
      </c>
      <c r="F34" s="325">
        <v>63.45</v>
      </c>
      <c r="G34" s="325">
        <v>21.62</v>
      </c>
      <c r="H34" s="292">
        <v>23052</v>
      </c>
      <c r="I34" s="292">
        <v>45788</v>
      </c>
      <c r="J34" s="292">
        <v>69083</v>
      </c>
      <c r="K34" s="328">
        <v>36534</v>
      </c>
      <c r="L34" s="292">
        <v>155905</v>
      </c>
      <c r="M34" s="292">
        <v>9370</v>
      </c>
      <c r="N34" s="292">
        <v>15908</v>
      </c>
      <c r="O34" s="292">
        <v>14564</v>
      </c>
      <c r="P34" s="326">
        <v>383493</v>
      </c>
      <c r="Q34" s="292">
        <v>381051</v>
      </c>
      <c r="R34" s="292">
        <v>356372</v>
      </c>
      <c r="S34" s="328">
        <v>203812</v>
      </c>
      <c r="T34" s="328">
        <v>2357418</v>
      </c>
      <c r="U34" s="328">
        <v>899412</v>
      </c>
      <c r="V34" s="328">
        <v>946955</v>
      </c>
      <c r="W34" s="328">
        <v>67</v>
      </c>
      <c r="X34" s="328">
        <v>40</v>
      </c>
      <c r="Y34" s="328">
        <v>21</v>
      </c>
      <c r="Z34" s="328">
        <v>0</v>
      </c>
      <c r="AA34" s="318">
        <v>630</v>
      </c>
      <c r="AB34" s="347">
        <v>1203</v>
      </c>
      <c r="AC34" s="328">
        <v>2108</v>
      </c>
      <c r="AD34" s="328">
        <v>91925</v>
      </c>
      <c r="AE34" s="328">
        <v>0</v>
      </c>
      <c r="AF34" s="328">
        <v>25</v>
      </c>
      <c r="AG34" s="328">
        <v>5804</v>
      </c>
      <c r="AH34" s="328">
        <v>47</v>
      </c>
      <c r="AI34" s="328">
        <v>21968</v>
      </c>
      <c r="AJ34" s="328">
        <v>1163</v>
      </c>
      <c r="AK34" s="328">
        <v>84</v>
      </c>
      <c r="AL34" s="328">
        <v>20</v>
      </c>
      <c r="AM34" s="328">
        <v>10875</v>
      </c>
      <c r="AN34" s="328">
        <v>689</v>
      </c>
      <c r="AO34" s="328">
        <v>18</v>
      </c>
      <c r="AP34" s="328">
        <v>430</v>
      </c>
      <c r="AQ34" s="328">
        <v>20</v>
      </c>
      <c r="AR34" s="328">
        <v>253</v>
      </c>
      <c r="AS34" s="330">
        <v>100</v>
      </c>
      <c r="AT34" s="330">
        <v>135.6</v>
      </c>
      <c r="AU34" s="330">
        <v>126.3</v>
      </c>
      <c r="AV34" s="328">
        <v>11</v>
      </c>
      <c r="AW34" s="328">
        <v>11</v>
      </c>
      <c r="AX34" s="328">
        <v>8</v>
      </c>
      <c r="AY34" s="328">
        <v>4</v>
      </c>
      <c r="AZ34" s="328">
        <v>4</v>
      </c>
      <c r="BA34" s="328">
        <v>11</v>
      </c>
      <c r="BB34" s="328">
        <v>8</v>
      </c>
      <c r="BC34" s="328">
        <v>6</v>
      </c>
      <c r="BD34" s="328">
        <v>40397</v>
      </c>
      <c r="BE34" s="328" t="s">
        <v>608</v>
      </c>
      <c r="BF34" s="328" t="s">
        <v>608</v>
      </c>
      <c r="BG34" s="328">
        <v>1</v>
      </c>
      <c r="BH34" s="328">
        <v>30703</v>
      </c>
      <c r="BI34" s="328">
        <v>2</v>
      </c>
      <c r="BJ34" s="328">
        <v>1107</v>
      </c>
      <c r="BK34" s="330">
        <v>50.1</v>
      </c>
      <c r="BL34" s="328">
        <v>2</v>
      </c>
      <c r="BM34" s="328">
        <v>4</v>
      </c>
      <c r="BN34" s="328">
        <v>1340</v>
      </c>
      <c r="BO34" s="328">
        <v>2226</v>
      </c>
      <c r="BP34" s="144" t="s">
        <v>1081</v>
      </c>
      <c r="BQ34" s="333">
        <v>1.52</v>
      </c>
      <c r="BR34" s="330">
        <v>31.1</v>
      </c>
      <c r="BS34" s="333">
        <v>3.0801704647766153</v>
      </c>
      <c r="BT34" s="330">
        <v>63.513706702925596</v>
      </c>
      <c r="BU34" s="328">
        <v>14</v>
      </c>
      <c r="BV34" s="328">
        <v>2728</v>
      </c>
      <c r="BW34" s="328">
        <v>232</v>
      </c>
      <c r="BX34" s="328">
        <v>545</v>
      </c>
      <c r="BY34" s="328">
        <v>2898</v>
      </c>
      <c r="BZ34" s="328">
        <v>855</v>
      </c>
      <c r="CA34" s="328">
        <v>319</v>
      </c>
      <c r="CB34" s="328">
        <v>417</v>
      </c>
      <c r="CC34" s="346">
        <v>1.73</v>
      </c>
      <c r="CD34" s="328" t="s">
        <v>608</v>
      </c>
      <c r="CE34" s="328">
        <v>2</v>
      </c>
      <c r="CF34" s="328">
        <v>39</v>
      </c>
      <c r="CG34" s="328">
        <v>6</v>
      </c>
      <c r="CH34" s="328">
        <v>1</v>
      </c>
      <c r="CI34" s="328">
        <v>70</v>
      </c>
      <c r="CJ34" s="328">
        <v>18</v>
      </c>
      <c r="CK34" s="328">
        <v>1010</v>
      </c>
      <c r="CL34" s="328">
        <v>7</v>
      </c>
      <c r="CM34" s="328">
        <v>806</v>
      </c>
      <c r="CN34" s="328">
        <v>18</v>
      </c>
      <c r="CO34" s="328">
        <v>324</v>
      </c>
      <c r="CP34" s="328">
        <v>12</v>
      </c>
      <c r="CQ34" s="328">
        <v>118</v>
      </c>
      <c r="CR34" s="328">
        <v>2</v>
      </c>
      <c r="CS34" s="328">
        <v>54</v>
      </c>
      <c r="CT34" s="328">
        <v>8824</v>
      </c>
      <c r="CU34" s="328">
        <v>929</v>
      </c>
      <c r="CV34" s="328">
        <v>1705</v>
      </c>
      <c r="CW34" s="328">
        <v>881197.09</v>
      </c>
      <c r="CX34" s="328">
        <v>198822.443</v>
      </c>
      <c r="CY34" s="328">
        <v>451255.64799999999</v>
      </c>
      <c r="CZ34" s="328">
        <v>83179</v>
      </c>
      <c r="DA34" s="328">
        <v>21</v>
      </c>
      <c r="DB34" s="328">
        <v>13544</v>
      </c>
      <c r="DC34" s="328">
        <v>1469</v>
      </c>
      <c r="DD34" s="328">
        <v>985</v>
      </c>
      <c r="DE34" s="328">
        <v>85</v>
      </c>
      <c r="DF34" s="328">
        <v>1127</v>
      </c>
      <c r="DG34" s="328">
        <v>21093</v>
      </c>
      <c r="DH34" s="292">
        <v>11415</v>
      </c>
      <c r="DI34" s="328">
        <v>2655</v>
      </c>
      <c r="DJ34" s="328">
        <v>2933</v>
      </c>
      <c r="DK34" s="328">
        <v>95</v>
      </c>
      <c r="DL34" s="328">
        <v>203</v>
      </c>
      <c r="DM34" s="328">
        <v>0</v>
      </c>
      <c r="DN34" s="328">
        <v>1512</v>
      </c>
      <c r="DO34" s="328">
        <v>41</v>
      </c>
      <c r="DP34" s="328">
        <v>11851</v>
      </c>
      <c r="DQ34" s="328">
        <v>53</v>
      </c>
      <c r="DR34" s="328">
        <v>8010</v>
      </c>
      <c r="DS34" s="328">
        <v>7360</v>
      </c>
      <c r="DT34" s="328">
        <v>0</v>
      </c>
      <c r="DU34" s="328">
        <v>993</v>
      </c>
      <c r="DV34" s="328">
        <v>53</v>
      </c>
      <c r="DW34" s="328">
        <v>39</v>
      </c>
      <c r="DX34" s="330">
        <v>40.1</v>
      </c>
      <c r="DY34" s="328">
        <v>53</v>
      </c>
      <c r="DZ34" s="328">
        <v>192</v>
      </c>
      <c r="EA34" s="328">
        <v>1089</v>
      </c>
      <c r="EB34" s="328">
        <v>166</v>
      </c>
      <c r="EC34" s="328">
        <v>84</v>
      </c>
      <c r="ED34" s="328">
        <v>3263</v>
      </c>
      <c r="EE34" s="328">
        <v>3850</v>
      </c>
      <c r="EF34" s="330">
        <v>97.5</v>
      </c>
      <c r="EG34" s="330">
        <v>98.3</v>
      </c>
      <c r="EH34" s="328">
        <v>128</v>
      </c>
      <c r="EI34" s="330">
        <v>5.0999999999999996</v>
      </c>
      <c r="EJ34" s="328">
        <v>85988</v>
      </c>
      <c r="EK34" s="330">
        <v>46.3</v>
      </c>
      <c r="EL34" s="328">
        <v>309132</v>
      </c>
      <c r="EM34" s="333">
        <v>4.4800000000000004</v>
      </c>
      <c r="EN34" s="328">
        <v>692</v>
      </c>
      <c r="EO34" s="328">
        <v>18</v>
      </c>
      <c r="EP34" s="348">
        <v>5443</v>
      </c>
      <c r="EQ34" s="328">
        <v>303</v>
      </c>
      <c r="ER34" s="328">
        <v>1930</v>
      </c>
      <c r="ES34" s="330">
        <v>100</v>
      </c>
      <c r="ET34" s="328">
        <v>138615</v>
      </c>
      <c r="EU34" s="328">
        <v>18031</v>
      </c>
      <c r="EV34" s="328">
        <v>37</v>
      </c>
      <c r="EW34" s="328">
        <v>112051</v>
      </c>
      <c r="EX34" s="328">
        <v>98746</v>
      </c>
      <c r="EY34" s="328">
        <v>9228</v>
      </c>
      <c r="EZ34" s="328">
        <v>4077</v>
      </c>
      <c r="FA34" s="328">
        <v>8533</v>
      </c>
      <c r="FB34" s="330">
        <v>21.3</v>
      </c>
      <c r="FC34" s="328">
        <v>240</v>
      </c>
      <c r="FD34" s="330">
        <v>10.6</v>
      </c>
      <c r="FE34" s="328">
        <v>4738</v>
      </c>
      <c r="FF34" s="328">
        <v>0</v>
      </c>
      <c r="FG34" s="328">
        <v>113</v>
      </c>
      <c r="FH34" s="328">
        <v>239</v>
      </c>
      <c r="FI34" s="350">
        <v>12</v>
      </c>
      <c r="FJ34" s="350">
        <v>403</v>
      </c>
      <c r="FK34" s="333">
        <v>66.583187771394094</v>
      </c>
      <c r="FL34" s="330">
        <v>98.8</v>
      </c>
      <c r="FM34" s="330">
        <v>97.9</v>
      </c>
      <c r="FN34" s="330">
        <v>88.3</v>
      </c>
      <c r="FO34" s="330">
        <v>81.5</v>
      </c>
      <c r="FP34" s="328">
        <v>91</v>
      </c>
      <c r="FQ34" s="328">
        <v>10</v>
      </c>
      <c r="FR34" s="328">
        <v>73</v>
      </c>
      <c r="FS34" s="328">
        <v>2310</v>
      </c>
      <c r="FT34" s="328">
        <v>9</v>
      </c>
      <c r="FU34" s="328">
        <v>2751</v>
      </c>
      <c r="FV34" s="328">
        <v>1756</v>
      </c>
      <c r="FW34" s="328">
        <v>6</v>
      </c>
      <c r="FX34" s="328">
        <v>5811244</v>
      </c>
      <c r="FY34" s="328">
        <v>1892</v>
      </c>
      <c r="FZ34" s="328" t="s">
        <v>608</v>
      </c>
      <c r="GA34" s="328" t="s">
        <v>608</v>
      </c>
      <c r="GB34" s="328">
        <v>14453</v>
      </c>
      <c r="GC34" s="328">
        <v>31</v>
      </c>
      <c r="GD34" s="328">
        <v>3077</v>
      </c>
      <c r="GE34" s="328">
        <v>11345</v>
      </c>
      <c r="GF34" s="328">
        <v>158854</v>
      </c>
      <c r="GG34" s="328">
        <v>383</v>
      </c>
      <c r="GH34" s="328">
        <v>52373</v>
      </c>
      <c r="GI34" s="328">
        <v>106098</v>
      </c>
      <c r="GJ34" s="328">
        <v>673</v>
      </c>
      <c r="GK34" s="328">
        <v>5660</v>
      </c>
      <c r="GL34" s="328">
        <v>519765</v>
      </c>
      <c r="GM34" s="328">
        <v>2118</v>
      </c>
      <c r="GN34" s="328">
        <v>17245</v>
      </c>
      <c r="GO34" s="328">
        <v>367828</v>
      </c>
      <c r="GP34" s="328">
        <v>730</v>
      </c>
      <c r="GQ34" s="328">
        <v>37914</v>
      </c>
      <c r="GR34" s="327">
        <v>1755808</v>
      </c>
      <c r="GS34" s="328">
        <v>705</v>
      </c>
      <c r="GT34" s="328">
        <v>14653</v>
      </c>
      <c r="GU34" s="328">
        <v>344785</v>
      </c>
      <c r="GV34" s="347">
        <v>38.159999999999997</v>
      </c>
      <c r="GW34" s="328">
        <v>1831.8</v>
      </c>
      <c r="GX34" s="328">
        <v>3644</v>
      </c>
      <c r="GY34" s="328">
        <v>1518</v>
      </c>
      <c r="GZ34" s="322">
        <v>133</v>
      </c>
      <c r="HA34" s="328">
        <v>96</v>
      </c>
      <c r="HB34" s="328">
        <v>2116228</v>
      </c>
      <c r="HC34" s="328">
        <v>12263434</v>
      </c>
      <c r="HD34" s="328">
        <v>1410405</v>
      </c>
      <c r="HE34" s="328">
        <v>1813910</v>
      </c>
      <c r="HF34" s="328">
        <v>311459</v>
      </c>
      <c r="HG34" s="328">
        <v>6220</v>
      </c>
      <c r="HH34" s="328">
        <v>841</v>
      </c>
      <c r="HI34" s="328">
        <v>240500</v>
      </c>
      <c r="HJ34" s="328">
        <v>189250</v>
      </c>
      <c r="HK34" s="292">
        <v>24684</v>
      </c>
      <c r="HL34" s="292">
        <v>6582877</v>
      </c>
      <c r="HM34" s="292">
        <v>141468</v>
      </c>
      <c r="HN34" s="292">
        <v>112</v>
      </c>
      <c r="HO34" s="292">
        <v>8</v>
      </c>
      <c r="HP34" s="292">
        <v>44</v>
      </c>
      <c r="HQ34" s="292">
        <v>4</v>
      </c>
      <c r="HR34" s="292">
        <v>263125</v>
      </c>
      <c r="HS34" s="292">
        <v>228669</v>
      </c>
      <c r="HT34" s="292">
        <v>1000</v>
      </c>
      <c r="HU34" s="328">
        <v>0</v>
      </c>
      <c r="HV34" s="333">
        <v>50.21</v>
      </c>
      <c r="HW34" s="292">
        <v>289249</v>
      </c>
      <c r="HX34" s="407" t="s">
        <v>608</v>
      </c>
      <c r="HY34" s="333">
        <v>4.0999999999999996</v>
      </c>
      <c r="HZ34" s="333">
        <v>4.0999999999999996</v>
      </c>
      <c r="IA34" s="328">
        <v>1731.4</v>
      </c>
      <c r="IB34" s="328">
        <v>1572.5</v>
      </c>
      <c r="IC34" s="328">
        <v>64337</v>
      </c>
      <c r="ID34" s="330">
        <v>73.599999999999994</v>
      </c>
      <c r="IE34" s="330">
        <v>65.400000000000006</v>
      </c>
      <c r="IF34" s="330">
        <v>44.9</v>
      </c>
      <c r="IG34" s="330">
        <v>68.3</v>
      </c>
      <c r="IH34" s="330">
        <v>26.4</v>
      </c>
      <c r="II34" s="144" t="s">
        <v>1081</v>
      </c>
      <c r="IJ34" s="144" t="s">
        <v>1081</v>
      </c>
      <c r="IK34" s="328">
        <v>90</v>
      </c>
      <c r="IL34" s="408">
        <v>0.998</v>
      </c>
      <c r="IM34" s="387">
        <v>84.4</v>
      </c>
      <c r="IN34" s="409">
        <v>-1.5</v>
      </c>
      <c r="IO34" s="387">
        <v>6.7</v>
      </c>
      <c r="IP34" s="324">
        <v>63116416</v>
      </c>
      <c r="IQ34" s="410">
        <v>69.3</v>
      </c>
      <c r="IR34" s="410">
        <v>44.3</v>
      </c>
      <c r="IS34" s="350" t="s">
        <v>608</v>
      </c>
      <c r="IT34" s="350" t="s">
        <v>608</v>
      </c>
      <c r="IU34" s="410" t="s">
        <v>608</v>
      </c>
      <c r="IV34" s="144" t="s">
        <v>1081</v>
      </c>
      <c r="IW34" s="324">
        <v>3617</v>
      </c>
      <c r="IX34" s="144" t="s">
        <v>1081</v>
      </c>
      <c r="IY34" s="410">
        <v>23.82</v>
      </c>
      <c r="IZ34" s="386">
        <v>82789</v>
      </c>
      <c r="JA34" s="386">
        <v>1159</v>
      </c>
      <c r="JB34" s="386">
        <v>1539</v>
      </c>
      <c r="JC34" s="386">
        <v>6575</v>
      </c>
      <c r="JD34" s="386">
        <v>7707</v>
      </c>
      <c r="JE34" s="386">
        <v>7526</v>
      </c>
      <c r="JF34" s="386">
        <v>8623</v>
      </c>
      <c r="JG34" s="386">
        <v>10666</v>
      </c>
      <c r="JH34" s="386">
        <v>9562</v>
      </c>
      <c r="JI34" s="386">
        <v>8556</v>
      </c>
      <c r="JJ34" s="386">
        <v>7148</v>
      </c>
      <c r="JK34" s="386">
        <v>5892</v>
      </c>
      <c r="JL34" s="386">
        <v>4277</v>
      </c>
      <c r="JM34" s="386">
        <v>1929</v>
      </c>
      <c r="JN34" s="386">
        <v>866</v>
      </c>
      <c r="JO34" s="386">
        <v>400</v>
      </c>
      <c r="JP34" s="386">
        <v>175</v>
      </c>
      <c r="JQ34" s="386">
        <v>9346</v>
      </c>
      <c r="JR34" s="386">
        <v>8873</v>
      </c>
      <c r="JS34" s="386">
        <v>10019</v>
      </c>
      <c r="JT34" s="386">
        <v>11411</v>
      </c>
      <c r="JU34" s="386">
        <v>12766</v>
      </c>
      <c r="JV34" s="386">
        <v>14478</v>
      </c>
      <c r="JW34" s="386">
        <v>12464</v>
      </c>
      <c r="JX34" s="386">
        <v>11389</v>
      </c>
      <c r="JY34" s="386">
        <v>10608</v>
      </c>
      <c r="JZ34" s="386">
        <v>11622</v>
      </c>
      <c r="KA34" s="386">
        <v>13115</v>
      </c>
      <c r="KB34" s="386">
        <v>9932</v>
      </c>
      <c r="KC34" s="386">
        <v>7538</v>
      </c>
      <c r="KD34" s="386">
        <v>6551</v>
      </c>
      <c r="KE34" s="386">
        <v>7243</v>
      </c>
      <c r="KF34" s="399"/>
      <c r="KG34" s="399"/>
    </row>
    <row r="35" spans="1:293" s="305" customFormat="1" ht="12">
      <c r="A35" s="3">
        <v>232114</v>
      </c>
      <c r="B35" s="2" t="s">
        <v>928</v>
      </c>
      <c r="C35" s="318">
        <v>918.32</v>
      </c>
      <c r="D35" s="319">
        <v>422947</v>
      </c>
      <c r="E35" s="325">
        <v>14.5</v>
      </c>
      <c r="F35" s="325">
        <v>64.3</v>
      </c>
      <c r="G35" s="325">
        <v>21.2</v>
      </c>
      <c r="H35" s="292">
        <v>23667</v>
      </c>
      <c r="I35" s="292">
        <v>48427</v>
      </c>
      <c r="J35" s="292">
        <v>74447</v>
      </c>
      <c r="K35" s="328">
        <v>36789</v>
      </c>
      <c r="L35" s="292">
        <v>173621</v>
      </c>
      <c r="M35" s="292">
        <v>14287</v>
      </c>
      <c r="N35" s="292">
        <v>17645</v>
      </c>
      <c r="O35" s="292">
        <v>17321</v>
      </c>
      <c r="P35" s="326">
        <v>422968</v>
      </c>
      <c r="Q35" s="292">
        <v>422542</v>
      </c>
      <c r="R35" s="292">
        <v>466836</v>
      </c>
      <c r="S35" s="328">
        <v>2726681</v>
      </c>
      <c r="T35" s="328">
        <v>3456937</v>
      </c>
      <c r="U35" s="328">
        <v>1437825</v>
      </c>
      <c r="V35" s="328">
        <v>1755916</v>
      </c>
      <c r="W35" s="328">
        <v>25</v>
      </c>
      <c r="X35" s="328">
        <v>65</v>
      </c>
      <c r="Y35" s="328">
        <v>22</v>
      </c>
      <c r="Z35" s="328">
        <v>136285</v>
      </c>
      <c r="AA35" s="318">
        <v>3886.31</v>
      </c>
      <c r="AB35" s="333">
        <v>5332.71</v>
      </c>
      <c r="AC35" s="328">
        <v>2712</v>
      </c>
      <c r="AD35" s="328">
        <v>332580</v>
      </c>
      <c r="AE35" s="328">
        <v>0</v>
      </c>
      <c r="AF35" s="328">
        <v>27</v>
      </c>
      <c r="AG35" s="328">
        <v>3353</v>
      </c>
      <c r="AH35" s="328">
        <v>75</v>
      </c>
      <c r="AI35" s="328">
        <v>24501</v>
      </c>
      <c r="AJ35" s="328">
        <v>1540</v>
      </c>
      <c r="AK35" s="328">
        <v>88</v>
      </c>
      <c r="AL35" s="328">
        <v>28</v>
      </c>
      <c r="AM35" s="328">
        <v>12362</v>
      </c>
      <c r="AN35" s="328">
        <v>849</v>
      </c>
      <c r="AO35" s="328">
        <v>26</v>
      </c>
      <c r="AP35" s="328">
        <v>364</v>
      </c>
      <c r="AQ35" s="328">
        <v>26</v>
      </c>
      <c r="AR35" s="328">
        <v>757</v>
      </c>
      <c r="AS35" s="330">
        <v>100</v>
      </c>
      <c r="AT35" s="330">
        <v>92</v>
      </c>
      <c r="AU35" s="330">
        <v>85.2</v>
      </c>
      <c r="AV35" s="328">
        <v>19</v>
      </c>
      <c r="AW35" s="328">
        <v>20</v>
      </c>
      <c r="AX35" s="328">
        <v>14</v>
      </c>
      <c r="AY35" s="328">
        <v>8</v>
      </c>
      <c r="AZ35" s="328">
        <v>8</v>
      </c>
      <c r="BA35" s="328">
        <v>19</v>
      </c>
      <c r="BB35" s="328">
        <v>13</v>
      </c>
      <c r="BC35" s="328">
        <v>14</v>
      </c>
      <c r="BD35" s="328">
        <v>55138</v>
      </c>
      <c r="BE35" s="328">
        <v>1</v>
      </c>
      <c r="BF35" s="328">
        <v>28000</v>
      </c>
      <c r="BG35" s="328">
        <v>2</v>
      </c>
      <c r="BH35" s="328">
        <v>33870</v>
      </c>
      <c r="BI35" s="328">
        <v>7</v>
      </c>
      <c r="BJ35" s="328">
        <v>3476</v>
      </c>
      <c r="BK35" s="330">
        <v>56.2</v>
      </c>
      <c r="BL35" s="328">
        <v>0</v>
      </c>
      <c r="BM35" s="328">
        <v>4</v>
      </c>
      <c r="BN35" s="328">
        <v>0</v>
      </c>
      <c r="BO35" s="328">
        <v>11071</v>
      </c>
      <c r="BP35" s="144" t="s">
        <v>1081</v>
      </c>
      <c r="BQ35" s="333">
        <v>0.95899999999999996</v>
      </c>
      <c r="BR35" s="330">
        <v>26.71</v>
      </c>
      <c r="BS35" s="333">
        <v>2.8015969926049911</v>
      </c>
      <c r="BT35" s="330">
        <v>64.156949962150335</v>
      </c>
      <c r="BU35" s="328">
        <v>16</v>
      </c>
      <c r="BV35" s="328">
        <v>2921</v>
      </c>
      <c r="BW35" s="328">
        <v>222</v>
      </c>
      <c r="BX35" s="328">
        <v>667</v>
      </c>
      <c r="BY35" s="328">
        <v>2990</v>
      </c>
      <c r="BZ35" s="328">
        <v>911</v>
      </c>
      <c r="CA35" s="328">
        <v>234</v>
      </c>
      <c r="CB35" s="328">
        <v>289</v>
      </c>
      <c r="CC35" s="346">
        <v>1.66</v>
      </c>
      <c r="CD35" s="328" t="s">
        <v>608</v>
      </c>
      <c r="CE35" s="328">
        <v>3</v>
      </c>
      <c r="CF35" s="328">
        <v>26</v>
      </c>
      <c r="CG35" s="328">
        <v>2</v>
      </c>
      <c r="CH35" s="328">
        <v>1</v>
      </c>
      <c r="CI35" s="328">
        <v>50</v>
      </c>
      <c r="CJ35" s="328">
        <v>20</v>
      </c>
      <c r="CK35" s="328">
        <v>1172</v>
      </c>
      <c r="CL35" s="328">
        <v>7</v>
      </c>
      <c r="CM35" s="328">
        <v>674</v>
      </c>
      <c r="CN35" s="328">
        <v>27</v>
      </c>
      <c r="CO35" s="328">
        <v>438</v>
      </c>
      <c r="CP35" s="328">
        <v>11</v>
      </c>
      <c r="CQ35" s="328">
        <v>120</v>
      </c>
      <c r="CR35" s="328">
        <v>2</v>
      </c>
      <c r="CS35" s="328">
        <v>44</v>
      </c>
      <c r="CT35" s="328">
        <v>8006</v>
      </c>
      <c r="CU35" s="328">
        <v>910</v>
      </c>
      <c r="CV35" s="328">
        <v>1809</v>
      </c>
      <c r="CW35" s="328">
        <v>805348.071</v>
      </c>
      <c r="CX35" s="328">
        <v>199469.42499999999</v>
      </c>
      <c r="CY35" s="328">
        <v>464452.446</v>
      </c>
      <c r="CZ35" s="328">
        <v>89983</v>
      </c>
      <c r="DA35" s="328">
        <v>25</v>
      </c>
      <c r="DB35" s="328">
        <v>13468</v>
      </c>
      <c r="DC35" s="328">
        <v>1546</v>
      </c>
      <c r="DD35" s="328">
        <v>1307</v>
      </c>
      <c r="DE35" s="328">
        <v>473</v>
      </c>
      <c r="DF35" s="328">
        <v>2359</v>
      </c>
      <c r="DG35" s="328">
        <v>27157</v>
      </c>
      <c r="DH35" s="328">
        <v>13068</v>
      </c>
      <c r="DI35" s="328">
        <v>3081</v>
      </c>
      <c r="DJ35" s="328">
        <v>2502</v>
      </c>
      <c r="DK35" s="328">
        <v>149</v>
      </c>
      <c r="DL35" s="328">
        <v>225</v>
      </c>
      <c r="DM35" s="328">
        <v>1</v>
      </c>
      <c r="DN35" s="328">
        <v>1262</v>
      </c>
      <c r="DO35" s="328">
        <v>27</v>
      </c>
      <c r="DP35" s="328">
        <v>17505</v>
      </c>
      <c r="DQ35" s="328">
        <v>71</v>
      </c>
      <c r="DR35" s="328">
        <v>11298</v>
      </c>
      <c r="DS35" s="328">
        <v>7860</v>
      </c>
      <c r="DT35" s="328">
        <v>0</v>
      </c>
      <c r="DU35" s="328">
        <v>700</v>
      </c>
      <c r="DV35" s="328">
        <v>62</v>
      </c>
      <c r="DW35" s="328">
        <v>57</v>
      </c>
      <c r="DX35" s="330">
        <v>51.6</v>
      </c>
      <c r="DY35" s="328">
        <v>61</v>
      </c>
      <c r="DZ35" s="328">
        <v>139</v>
      </c>
      <c r="EA35" s="328">
        <v>1149</v>
      </c>
      <c r="EB35" s="328">
        <v>199</v>
      </c>
      <c r="EC35" s="328">
        <v>79</v>
      </c>
      <c r="ED35" s="328">
        <v>3870</v>
      </c>
      <c r="EE35" s="328">
        <v>4017</v>
      </c>
      <c r="EF35" s="330">
        <v>96.6</v>
      </c>
      <c r="EG35" s="330">
        <v>95.2</v>
      </c>
      <c r="EH35" s="328">
        <v>85</v>
      </c>
      <c r="EI35" s="330">
        <v>5.7</v>
      </c>
      <c r="EJ35" s="328">
        <v>92450</v>
      </c>
      <c r="EK35" s="330">
        <v>37.1</v>
      </c>
      <c r="EL35" s="328">
        <v>326980.35410492157</v>
      </c>
      <c r="EM35" s="380">
        <v>4.4619027002833862</v>
      </c>
      <c r="EN35" s="328">
        <v>820</v>
      </c>
      <c r="EO35" s="328">
        <v>156</v>
      </c>
      <c r="EP35" s="348">
        <v>11324</v>
      </c>
      <c r="EQ35" s="328">
        <v>203</v>
      </c>
      <c r="ER35" s="328">
        <v>2478</v>
      </c>
      <c r="ES35" s="330">
        <v>95</v>
      </c>
      <c r="ET35" s="328">
        <v>149992</v>
      </c>
      <c r="EU35" s="328">
        <v>19884</v>
      </c>
      <c r="EV35" s="328">
        <v>8332</v>
      </c>
      <c r="EW35" s="328">
        <v>124660</v>
      </c>
      <c r="EX35" s="328">
        <v>104603</v>
      </c>
      <c r="EY35" s="328">
        <v>17898</v>
      </c>
      <c r="EZ35" s="328">
        <v>2159</v>
      </c>
      <c r="FA35" s="328">
        <v>5448</v>
      </c>
      <c r="FB35" s="330">
        <v>21.02578804202891</v>
      </c>
      <c r="FC35" s="328">
        <v>182</v>
      </c>
      <c r="FD35" s="330">
        <v>10.98</v>
      </c>
      <c r="FE35" s="328">
        <v>9592</v>
      </c>
      <c r="FF35" s="328">
        <v>80</v>
      </c>
      <c r="FG35" s="328">
        <v>86</v>
      </c>
      <c r="FH35" s="328">
        <v>365</v>
      </c>
      <c r="FI35" s="350">
        <v>4</v>
      </c>
      <c r="FJ35" s="350">
        <v>148</v>
      </c>
      <c r="FK35" s="333">
        <v>65.129234662259861</v>
      </c>
      <c r="FL35" s="330">
        <v>99.95</v>
      </c>
      <c r="FM35" s="330">
        <v>90.01</v>
      </c>
      <c r="FN35" s="330">
        <v>68.032637659092032</v>
      </c>
      <c r="FO35" s="330">
        <v>23.8</v>
      </c>
      <c r="FP35" s="328">
        <v>152</v>
      </c>
      <c r="FQ35" s="328">
        <v>16</v>
      </c>
      <c r="FR35" s="328">
        <v>108</v>
      </c>
      <c r="FS35" s="328">
        <v>2000</v>
      </c>
      <c r="FT35" s="328">
        <v>13</v>
      </c>
      <c r="FU35" s="328">
        <v>3408</v>
      </c>
      <c r="FV35" s="328">
        <v>2695</v>
      </c>
      <c r="FW35" s="328">
        <v>7</v>
      </c>
      <c r="FX35" s="328">
        <v>10734559</v>
      </c>
      <c r="FY35" s="328">
        <v>3018</v>
      </c>
      <c r="FZ35" s="328" t="s">
        <v>608</v>
      </c>
      <c r="GA35" s="328" t="s">
        <v>608</v>
      </c>
      <c r="GB35" s="328">
        <v>13981</v>
      </c>
      <c r="GC35" s="328">
        <v>72</v>
      </c>
      <c r="GD35" s="328">
        <v>3009</v>
      </c>
      <c r="GE35" s="328">
        <v>10900</v>
      </c>
      <c r="GF35" s="328">
        <v>253165</v>
      </c>
      <c r="GG35" s="328">
        <v>1007</v>
      </c>
      <c r="GH35" s="328">
        <v>123237</v>
      </c>
      <c r="GI35" s="328">
        <v>128921</v>
      </c>
      <c r="GJ35" s="328">
        <v>435</v>
      </c>
      <c r="GK35" s="328">
        <v>5470</v>
      </c>
      <c r="GL35" s="328">
        <v>1331115</v>
      </c>
      <c r="GM35" s="328">
        <v>1862</v>
      </c>
      <c r="GN35" s="328">
        <v>16288</v>
      </c>
      <c r="GO35" s="328">
        <v>341753</v>
      </c>
      <c r="GP35" s="328">
        <v>860</v>
      </c>
      <c r="GQ35" s="328">
        <v>105996</v>
      </c>
      <c r="GR35" s="327">
        <v>13084732</v>
      </c>
      <c r="GS35" s="328">
        <v>813</v>
      </c>
      <c r="GT35" s="328">
        <v>26940</v>
      </c>
      <c r="GU35" s="328">
        <v>874952</v>
      </c>
      <c r="GV35" s="333">
        <v>73.42</v>
      </c>
      <c r="GW35" s="328">
        <v>5174</v>
      </c>
      <c r="GX35" s="328">
        <v>6322</v>
      </c>
      <c r="GY35" s="328">
        <v>2581</v>
      </c>
      <c r="GZ35" s="322">
        <v>261</v>
      </c>
      <c r="HA35" s="328">
        <v>198</v>
      </c>
      <c r="HB35" s="328">
        <v>2540255</v>
      </c>
      <c r="HC35" s="328">
        <v>16957767</v>
      </c>
      <c r="HD35" s="328">
        <v>1894480</v>
      </c>
      <c r="HE35" s="328">
        <v>2417005</v>
      </c>
      <c r="HF35" s="328">
        <v>417705</v>
      </c>
      <c r="HG35" s="328">
        <v>8790</v>
      </c>
      <c r="HH35" s="328">
        <v>4070</v>
      </c>
      <c r="HI35" s="328">
        <v>307320</v>
      </c>
      <c r="HJ35" s="328">
        <v>197210</v>
      </c>
      <c r="HK35" s="292">
        <v>24147</v>
      </c>
      <c r="HL35" s="292">
        <v>2378744</v>
      </c>
      <c r="HM35" s="292">
        <v>2500369</v>
      </c>
      <c r="HN35" s="292">
        <v>55</v>
      </c>
      <c r="HO35" s="292">
        <v>53</v>
      </c>
      <c r="HP35" s="292">
        <v>22</v>
      </c>
      <c r="HQ35" s="292">
        <v>53</v>
      </c>
      <c r="HR35" s="292">
        <v>53348</v>
      </c>
      <c r="HS35" s="328">
        <v>280009</v>
      </c>
      <c r="HT35" s="292">
        <v>320</v>
      </c>
      <c r="HU35" s="328">
        <v>0</v>
      </c>
      <c r="HV35" s="333">
        <v>41.04</v>
      </c>
      <c r="HW35" s="328">
        <v>244914</v>
      </c>
      <c r="HX35" s="407">
        <v>4.5</v>
      </c>
      <c r="HY35" s="333">
        <v>7.4</v>
      </c>
      <c r="HZ35" s="333">
        <v>5.9</v>
      </c>
      <c r="IA35" s="328">
        <v>266.60000000000002</v>
      </c>
      <c r="IB35" s="328">
        <v>882.3</v>
      </c>
      <c r="IC35" s="328">
        <v>108700</v>
      </c>
      <c r="ID35" s="330">
        <v>65.599999999999994</v>
      </c>
      <c r="IE35" s="330">
        <v>68.599999999999994</v>
      </c>
      <c r="IF35" s="330">
        <v>44.8</v>
      </c>
      <c r="IG35" s="330">
        <v>71.599999999999994</v>
      </c>
      <c r="IH35" s="330">
        <v>24.9</v>
      </c>
      <c r="II35" s="144" t="s">
        <v>1081</v>
      </c>
      <c r="IJ35" s="144" t="s">
        <v>1081</v>
      </c>
      <c r="IK35" s="328">
        <v>81.8</v>
      </c>
      <c r="IL35" s="408">
        <v>1.109</v>
      </c>
      <c r="IM35" s="387">
        <v>66.489865841792081</v>
      </c>
      <c r="IN35" s="409">
        <v>4.3</v>
      </c>
      <c r="IO35" s="387">
        <v>4.8164366321386352</v>
      </c>
      <c r="IP35" s="324">
        <v>72939778</v>
      </c>
      <c r="IQ35" s="410">
        <v>72.599999999999994</v>
      </c>
      <c r="IR35" s="410">
        <v>37.200000000000003</v>
      </c>
      <c r="IS35" s="350" t="s">
        <v>608</v>
      </c>
      <c r="IT35" s="350" t="s">
        <v>608</v>
      </c>
      <c r="IU35" s="410" t="s">
        <v>608</v>
      </c>
      <c r="IV35" s="144" t="s">
        <v>1081</v>
      </c>
      <c r="IW35" s="324">
        <v>3327</v>
      </c>
      <c r="IX35" s="144" t="s">
        <v>1081</v>
      </c>
      <c r="IY35" s="410">
        <v>22.5</v>
      </c>
      <c r="IZ35" s="386">
        <v>97819</v>
      </c>
      <c r="JA35" s="386">
        <v>1459</v>
      </c>
      <c r="JB35" s="386">
        <v>1602</v>
      </c>
      <c r="JC35" s="386">
        <v>7086</v>
      </c>
      <c r="JD35" s="386">
        <v>8202</v>
      </c>
      <c r="JE35" s="386">
        <v>7411</v>
      </c>
      <c r="JF35" s="386">
        <v>8758</v>
      </c>
      <c r="JG35" s="386">
        <v>11157</v>
      </c>
      <c r="JH35" s="386">
        <v>9925</v>
      </c>
      <c r="JI35" s="386">
        <v>8310</v>
      </c>
      <c r="JJ35" s="386">
        <v>7209</v>
      </c>
      <c r="JK35" s="386">
        <v>6149</v>
      </c>
      <c r="JL35" s="386">
        <v>4525</v>
      </c>
      <c r="JM35" s="386">
        <v>1974</v>
      </c>
      <c r="JN35" s="386">
        <v>873</v>
      </c>
      <c r="JO35" s="386">
        <v>372</v>
      </c>
      <c r="JP35" s="386">
        <v>182</v>
      </c>
      <c r="JQ35" s="386">
        <v>9929</v>
      </c>
      <c r="JR35" s="386">
        <v>9754</v>
      </c>
      <c r="JS35" s="386">
        <v>10657</v>
      </c>
      <c r="JT35" s="386">
        <v>11612</v>
      </c>
      <c r="JU35" s="386">
        <v>12969</v>
      </c>
      <c r="JV35" s="386">
        <v>15251</v>
      </c>
      <c r="JW35" s="386">
        <v>12976</v>
      </c>
      <c r="JX35" s="386">
        <v>11249</v>
      </c>
      <c r="JY35" s="386">
        <v>10892</v>
      </c>
      <c r="JZ35" s="386">
        <v>12523</v>
      </c>
      <c r="KA35" s="386">
        <v>14425</v>
      </c>
      <c r="KB35" s="386">
        <v>10856</v>
      </c>
      <c r="KC35" s="386">
        <v>7476</v>
      </c>
      <c r="KD35" s="386">
        <v>5594</v>
      </c>
      <c r="KE35" s="386">
        <v>6467</v>
      </c>
      <c r="KF35" s="399"/>
      <c r="KG35" s="399"/>
    </row>
    <row r="36" spans="1:293" s="305" customFormat="1" ht="12">
      <c r="A36" s="3">
        <v>252018</v>
      </c>
      <c r="B36" s="2" t="s">
        <v>929</v>
      </c>
      <c r="C36" s="318">
        <v>464.51</v>
      </c>
      <c r="D36" s="319">
        <v>342163</v>
      </c>
      <c r="E36" s="325">
        <v>14.2</v>
      </c>
      <c r="F36" s="325">
        <v>61</v>
      </c>
      <c r="G36" s="325">
        <v>24.7</v>
      </c>
      <c r="H36" s="292">
        <v>18523</v>
      </c>
      <c r="I36" s="292">
        <v>38197</v>
      </c>
      <c r="J36" s="292">
        <v>59229</v>
      </c>
      <c r="K36" s="328">
        <v>38595</v>
      </c>
      <c r="L36" s="292">
        <v>144143</v>
      </c>
      <c r="M36" s="292">
        <v>3959</v>
      </c>
      <c r="N36" s="292">
        <v>11677</v>
      </c>
      <c r="O36" s="292">
        <v>12071</v>
      </c>
      <c r="P36" s="326">
        <v>340593</v>
      </c>
      <c r="Q36" s="292">
        <v>340973</v>
      </c>
      <c r="R36" s="292">
        <v>310543</v>
      </c>
      <c r="S36" s="328">
        <v>974908</v>
      </c>
      <c r="T36" s="328">
        <v>1698012</v>
      </c>
      <c r="U36" s="328">
        <v>540013</v>
      </c>
      <c r="V36" s="328">
        <v>861167</v>
      </c>
      <c r="W36" s="328">
        <v>8</v>
      </c>
      <c r="X36" s="328">
        <v>44</v>
      </c>
      <c r="Y36" s="328" t="s">
        <v>608</v>
      </c>
      <c r="Z36" s="328">
        <v>0</v>
      </c>
      <c r="AA36" s="318">
        <v>2161</v>
      </c>
      <c r="AB36" s="333">
        <v>850</v>
      </c>
      <c r="AC36" s="328">
        <v>1839</v>
      </c>
      <c r="AD36" s="328">
        <v>108148</v>
      </c>
      <c r="AE36" s="328">
        <v>1848</v>
      </c>
      <c r="AF36" s="328">
        <v>42</v>
      </c>
      <c r="AG36" s="328">
        <v>3191</v>
      </c>
      <c r="AH36" s="328">
        <v>37</v>
      </c>
      <c r="AI36" s="328">
        <v>18721</v>
      </c>
      <c r="AJ36" s="328">
        <v>1065</v>
      </c>
      <c r="AK36" s="328">
        <v>115</v>
      </c>
      <c r="AL36" s="328">
        <v>18</v>
      </c>
      <c r="AM36" s="328">
        <v>9196</v>
      </c>
      <c r="AN36" s="328">
        <v>690</v>
      </c>
      <c r="AO36" s="328">
        <v>10</v>
      </c>
      <c r="AP36" s="328">
        <v>237</v>
      </c>
      <c r="AQ36" s="328">
        <v>16</v>
      </c>
      <c r="AR36" s="328">
        <v>31</v>
      </c>
      <c r="AS36" s="330">
        <v>100</v>
      </c>
      <c r="AT36" s="330">
        <v>84.6</v>
      </c>
      <c r="AU36" s="330">
        <v>66.2</v>
      </c>
      <c r="AV36" s="328">
        <v>3</v>
      </c>
      <c r="AW36" s="328">
        <v>3</v>
      </c>
      <c r="AX36" s="328">
        <v>7</v>
      </c>
      <c r="AY36" s="328">
        <v>3</v>
      </c>
      <c r="AZ36" s="328">
        <v>2</v>
      </c>
      <c r="BA36" s="328">
        <v>2</v>
      </c>
      <c r="BB36" s="328">
        <v>7</v>
      </c>
      <c r="BC36" s="328">
        <v>4</v>
      </c>
      <c r="BD36" s="328">
        <v>4721</v>
      </c>
      <c r="BE36" s="328">
        <v>1</v>
      </c>
      <c r="BF36" s="328">
        <v>31852</v>
      </c>
      <c r="BG36" s="328">
        <v>1</v>
      </c>
      <c r="BH36" s="328">
        <v>21446</v>
      </c>
      <c r="BI36" s="328">
        <v>7</v>
      </c>
      <c r="BJ36" s="328">
        <v>4607</v>
      </c>
      <c r="BK36" s="330">
        <v>46.6</v>
      </c>
      <c r="BL36" s="328">
        <v>1</v>
      </c>
      <c r="BM36" s="328">
        <v>5</v>
      </c>
      <c r="BN36" s="328">
        <v>641</v>
      </c>
      <c r="BO36" s="328">
        <v>9964</v>
      </c>
      <c r="BP36" s="144" t="s">
        <v>1081</v>
      </c>
      <c r="BQ36" s="333">
        <v>0.95</v>
      </c>
      <c r="BR36" s="330">
        <v>33.700000000000003</v>
      </c>
      <c r="BS36" s="333">
        <v>3.7948041340747021</v>
      </c>
      <c r="BT36" s="330">
        <v>58.239052163222297</v>
      </c>
      <c r="BU36" s="328">
        <v>15</v>
      </c>
      <c r="BV36" s="328">
        <v>4043</v>
      </c>
      <c r="BW36" s="328">
        <v>283</v>
      </c>
      <c r="BX36" s="328">
        <v>1169</v>
      </c>
      <c r="BY36" s="328">
        <v>2861</v>
      </c>
      <c r="BZ36" s="328">
        <v>856</v>
      </c>
      <c r="CA36" s="328">
        <v>206</v>
      </c>
      <c r="CB36" s="328">
        <v>506</v>
      </c>
      <c r="CC36" s="346">
        <v>1.5</v>
      </c>
      <c r="CD36" s="328" t="s">
        <v>608</v>
      </c>
      <c r="CE36" s="328">
        <v>3</v>
      </c>
      <c r="CF36" s="328">
        <v>39</v>
      </c>
      <c r="CG36" s="328">
        <v>5</v>
      </c>
      <c r="CH36" s="328">
        <v>2</v>
      </c>
      <c r="CI36" s="328">
        <v>165</v>
      </c>
      <c r="CJ36" s="328">
        <v>13</v>
      </c>
      <c r="CK36" s="328">
        <v>1104</v>
      </c>
      <c r="CL36" s="328">
        <v>8</v>
      </c>
      <c r="CM36" s="328">
        <v>549</v>
      </c>
      <c r="CN36" s="328">
        <v>36</v>
      </c>
      <c r="CO36" s="328">
        <v>612</v>
      </c>
      <c r="CP36" s="328">
        <v>15</v>
      </c>
      <c r="CQ36" s="328">
        <v>160</v>
      </c>
      <c r="CR36" s="328">
        <v>15</v>
      </c>
      <c r="CS36" s="328">
        <v>366</v>
      </c>
      <c r="CT36" s="328">
        <v>10908</v>
      </c>
      <c r="CU36" s="328">
        <v>1121</v>
      </c>
      <c r="CV36" s="328">
        <v>1848</v>
      </c>
      <c r="CW36" s="328">
        <v>1074895.345</v>
      </c>
      <c r="CX36" s="328">
        <v>239832.696</v>
      </c>
      <c r="CY36" s="328">
        <v>494480.82199999999</v>
      </c>
      <c r="CZ36" s="328">
        <v>84809</v>
      </c>
      <c r="DA36" s="328">
        <v>7</v>
      </c>
      <c r="DB36" s="328">
        <v>15987</v>
      </c>
      <c r="DC36" s="328">
        <v>1730</v>
      </c>
      <c r="DD36" s="328">
        <v>1255</v>
      </c>
      <c r="DE36" s="328">
        <v>129</v>
      </c>
      <c r="DF36" s="328">
        <v>1472</v>
      </c>
      <c r="DG36" s="328">
        <v>9810</v>
      </c>
      <c r="DH36" s="292">
        <v>13687</v>
      </c>
      <c r="DI36" s="292">
        <v>2677</v>
      </c>
      <c r="DJ36" s="292">
        <v>2073</v>
      </c>
      <c r="DK36" s="292">
        <v>239</v>
      </c>
      <c r="DL36" s="292">
        <v>157</v>
      </c>
      <c r="DM36" s="292">
        <v>6</v>
      </c>
      <c r="DN36" s="328">
        <v>1360</v>
      </c>
      <c r="DO36" s="328">
        <v>15</v>
      </c>
      <c r="DP36" s="328" t="s">
        <v>608</v>
      </c>
      <c r="DQ36" s="328">
        <v>70</v>
      </c>
      <c r="DR36" s="328">
        <v>7681</v>
      </c>
      <c r="DS36" s="328">
        <v>7677</v>
      </c>
      <c r="DT36" s="328">
        <v>0</v>
      </c>
      <c r="DU36" s="328">
        <v>1197</v>
      </c>
      <c r="DV36" s="328">
        <v>89</v>
      </c>
      <c r="DW36" s="328">
        <v>92</v>
      </c>
      <c r="DX36" s="330">
        <v>75</v>
      </c>
      <c r="DY36" s="328">
        <v>73</v>
      </c>
      <c r="DZ36" s="328">
        <v>319</v>
      </c>
      <c r="EA36" s="328">
        <v>1368</v>
      </c>
      <c r="EB36" s="328">
        <v>382</v>
      </c>
      <c r="EC36" s="328">
        <v>297</v>
      </c>
      <c r="ED36" s="328">
        <v>2789</v>
      </c>
      <c r="EE36" s="328">
        <v>2953</v>
      </c>
      <c r="EF36" s="330">
        <v>94.4</v>
      </c>
      <c r="EG36" s="330">
        <v>89.3</v>
      </c>
      <c r="EH36" s="328">
        <v>104</v>
      </c>
      <c r="EI36" s="330">
        <v>12.3</v>
      </c>
      <c r="EJ36" s="328">
        <v>77641</v>
      </c>
      <c r="EK36" s="330">
        <v>37.9</v>
      </c>
      <c r="EL36" s="328">
        <v>363470.16703803401</v>
      </c>
      <c r="EM36" s="333">
        <v>5.38</v>
      </c>
      <c r="EN36" s="328">
        <v>445</v>
      </c>
      <c r="EO36" s="328">
        <v>1</v>
      </c>
      <c r="EP36" s="348">
        <v>1339</v>
      </c>
      <c r="EQ36" s="328">
        <v>85</v>
      </c>
      <c r="ER36" s="328">
        <v>1587</v>
      </c>
      <c r="ES36" s="330">
        <v>77.8</v>
      </c>
      <c r="ET36" s="328">
        <v>105729</v>
      </c>
      <c r="EU36" s="328">
        <v>2520</v>
      </c>
      <c r="EV36" s="328">
        <v>0</v>
      </c>
      <c r="EW36" s="328">
        <v>93940</v>
      </c>
      <c r="EX36" s="328">
        <v>83357</v>
      </c>
      <c r="EY36" s="328">
        <v>7048</v>
      </c>
      <c r="EZ36" s="328">
        <v>3535</v>
      </c>
      <c r="FA36" s="328">
        <v>9269</v>
      </c>
      <c r="FB36" s="330">
        <v>17.2</v>
      </c>
      <c r="FC36" s="328">
        <v>241</v>
      </c>
      <c r="FD36" s="330">
        <v>10.5</v>
      </c>
      <c r="FE36" s="328">
        <v>6155</v>
      </c>
      <c r="FF36" s="328">
        <v>129</v>
      </c>
      <c r="FG36" s="328">
        <v>139</v>
      </c>
      <c r="FH36" s="328">
        <v>277</v>
      </c>
      <c r="FI36" s="350">
        <v>16</v>
      </c>
      <c r="FJ36" s="350">
        <v>436</v>
      </c>
      <c r="FK36" s="333">
        <v>73.044282369084385</v>
      </c>
      <c r="FL36" s="330">
        <v>100</v>
      </c>
      <c r="FM36" s="330">
        <v>93.4</v>
      </c>
      <c r="FN36" s="330">
        <v>98.3</v>
      </c>
      <c r="FO36" s="330">
        <v>74.599999999999994</v>
      </c>
      <c r="FP36" s="328">
        <v>72</v>
      </c>
      <c r="FQ36" s="328">
        <v>10</v>
      </c>
      <c r="FR36" s="328">
        <v>55</v>
      </c>
      <c r="FS36" s="328">
        <v>1198</v>
      </c>
      <c r="FT36" s="328">
        <v>7</v>
      </c>
      <c r="FU36" s="328">
        <v>2570</v>
      </c>
      <c r="FV36" s="328">
        <v>2795</v>
      </c>
      <c r="FW36" s="328">
        <v>6</v>
      </c>
      <c r="FX36" s="328">
        <v>12418700</v>
      </c>
      <c r="FY36" s="328">
        <v>3868</v>
      </c>
      <c r="FZ36" s="328" t="s">
        <v>608</v>
      </c>
      <c r="GA36" s="328" t="s">
        <v>608</v>
      </c>
      <c r="GB36" s="328">
        <v>11560</v>
      </c>
      <c r="GC36" s="328">
        <v>24</v>
      </c>
      <c r="GD36" s="328">
        <v>1695</v>
      </c>
      <c r="GE36" s="328">
        <v>9841</v>
      </c>
      <c r="GF36" s="328">
        <v>116977</v>
      </c>
      <c r="GG36" s="328">
        <v>243</v>
      </c>
      <c r="GH36" s="328">
        <v>20848</v>
      </c>
      <c r="GI36" s="328">
        <v>95886</v>
      </c>
      <c r="GJ36" s="328">
        <v>342</v>
      </c>
      <c r="GK36" s="328">
        <v>2940</v>
      </c>
      <c r="GL36" s="328">
        <v>267541</v>
      </c>
      <c r="GM36" s="328">
        <v>1486</v>
      </c>
      <c r="GN36" s="328">
        <v>13979</v>
      </c>
      <c r="GO36" s="328">
        <v>251402</v>
      </c>
      <c r="GP36" s="328">
        <v>222</v>
      </c>
      <c r="GQ36" s="328">
        <v>11223</v>
      </c>
      <c r="GR36" s="327">
        <v>337468</v>
      </c>
      <c r="GS36" s="328">
        <v>215</v>
      </c>
      <c r="GT36" s="328">
        <v>6438</v>
      </c>
      <c r="GU36" s="328">
        <v>155577</v>
      </c>
      <c r="GV36" s="347">
        <v>32.786999999999999</v>
      </c>
      <c r="GW36" s="328">
        <v>1040</v>
      </c>
      <c r="GX36" s="328">
        <v>2955</v>
      </c>
      <c r="GY36" s="328">
        <v>1588</v>
      </c>
      <c r="GZ36" s="322">
        <v>26</v>
      </c>
      <c r="HA36" s="328">
        <v>50</v>
      </c>
      <c r="HB36" s="328">
        <v>1452585</v>
      </c>
      <c r="HC36" s="328">
        <v>9901427</v>
      </c>
      <c r="HD36" s="328">
        <v>1036987.3</v>
      </c>
      <c r="HE36" s="328">
        <v>1390909.9</v>
      </c>
      <c r="HF36" s="328">
        <v>195888.59999999998</v>
      </c>
      <c r="HG36" s="328">
        <v>4430</v>
      </c>
      <c r="HH36" s="328">
        <v>8010</v>
      </c>
      <c r="HI36" s="328">
        <v>202120</v>
      </c>
      <c r="HJ36" s="328">
        <v>71010</v>
      </c>
      <c r="HK36" s="292">
        <v>108763</v>
      </c>
      <c r="HL36" s="292">
        <v>10361985</v>
      </c>
      <c r="HM36" s="292" t="s">
        <v>608</v>
      </c>
      <c r="HN36" s="292">
        <v>204</v>
      </c>
      <c r="HO36" s="292" t="s">
        <v>608</v>
      </c>
      <c r="HP36" s="292">
        <v>65</v>
      </c>
      <c r="HQ36" s="292" t="s">
        <v>608</v>
      </c>
      <c r="HR36" s="292">
        <v>44150</v>
      </c>
      <c r="HS36" s="292">
        <v>152829</v>
      </c>
      <c r="HT36" s="292" t="s">
        <v>608</v>
      </c>
      <c r="HU36" s="292">
        <v>3495</v>
      </c>
      <c r="HV36" s="333">
        <v>38.880000000000003</v>
      </c>
      <c r="HW36" s="292">
        <v>268627</v>
      </c>
      <c r="HX36" s="407">
        <v>6.47</v>
      </c>
      <c r="HY36" s="333">
        <v>2.1</v>
      </c>
      <c r="HZ36" s="333">
        <v>2.1</v>
      </c>
      <c r="IA36" s="328">
        <v>854.17</v>
      </c>
      <c r="IB36" s="328">
        <v>778.13</v>
      </c>
      <c r="IC36" s="328">
        <v>30753</v>
      </c>
      <c r="ID36" s="330">
        <v>70.5</v>
      </c>
      <c r="IE36" s="330">
        <v>68</v>
      </c>
      <c r="IF36" s="330">
        <v>44.4</v>
      </c>
      <c r="IG36" s="330">
        <v>74</v>
      </c>
      <c r="IH36" s="330">
        <v>26.9</v>
      </c>
      <c r="II36" s="144" t="s">
        <v>1081</v>
      </c>
      <c r="IJ36" s="144" t="s">
        <v>1081</v>
      </c>
      <c r="IK36" s="328">
        <v>63</v>
      </c>
      <c r="IL36" s="408">
        <v>0.79900000000000004</v>
      </c>
      <c r="IM36" s="387">
        <v>89.9</v>
      </c>
      <c r="IN36" s="409">
        <v>6.2</v>
      </c>
      <c r="IO36" s="387">
        <v>2</v>
      </c>
      <c r="IP36" s="324">
        <v>116121640</v>
      </c>
      <c r="IQ36" s="410">
        <v>52</v>
      </c>
      <c r="IR36" s="410">
        <v>54.4</v>
      </c>
      <c r="IS36" s="350" t="s">
        <v>608</v>
      </c>
      <c r="IT36" s="350" t="s">
        <v>608</v>
      </c>
      <c r="IU36" s="410">
        <v>23.5</v>
      </c>
      <c r="IV36" s="144" t="s">
        <v>1081</v>
      </c>
      <c r="IW36" s="324">
        <v>3024</v>
      </c>
      <c r="IX36" s="144" t="s">
        <v>1081</v>
      </c>
      <c r="IY36" s="410">
        <v>27.1</v>
      </c>
      <c r="IZ36" s="386">
        <v>63674</v>
      </c>
      <c r="JA36" s="386">
        <v>1121</v>
      </c>
      <c r="JB36" s="386">
        <v>1150</v>
      </c>
      <c r="JC36" s="386">
        <v>4946</v>
      </c>
      <c r="JD36" s="386">
        <v>6031</v>
      </c>
      <c r="JE36" s="386">
        <v>6009</v>
      </c>
      <c r="JF36" s="386">
        <v>7192</v>
      </c>
      <c r="JG36" s="386">
        <v>9281</v>
      </c>
      <c r="JH36" s="386">
        <v>8634</v>
      </c>
      <c r="JI36" s="386">
        <v>7901</v>
      </c>
      <c r="JJ36" s="386">
        <v>6581</v>
      </c>
      <c r="JK36" s="386">
        <v>5116</v>
      </c>
      <c r="JL36" s="386">
        <v>3754</v>
      </c>
      <c r="JM36" s="386">
        <v>1496</v>
      </c>
      <c r="JN36" s="386">
        <v>686</v>
      </c>
      <c r="JO36" s="386">
        <v>280</v>
      </c>
      <c r="JP36" s="386">
        <v>137</v>
      </c>
      <c r="JQ36" s="386">
        <v>8148</v>
      </c>
      <c r="JR36" s="386">
        <v>7485</v>
      </c>
      <c r="JS36" s="386">
        <v>7494</v>
      </c>
      <c r="JT36" s="386">
        <v>8764</v>
      </c>
      <c r="JU36" s="386">
        <v>10612</v>
      </c>
      <c r="JV36" s="386">
        <v>12766</v>
      </c>
      <c r="JW36" s="386">
        <v>11361</v>
      </c>
      <c r="JX36" s="386">
        <v>10721</v>
      </c>
      <c r="JY36" s="386">
        <v>10057</v>
      </c>
      <c r="JZ36" s="386">
        <v>10815</v>
      </c>
      <c r="KA36" s="386">
        <v>13156</v>
      </c>
      <c r="KB36" s="386">
        <v>10014</v>
      </c>
      <c r="KC36" s="386">
        <v>7871</v>
      </c>
      <c r="KD36" s="386">
        <v>6604</v>
      </c>
      <c r="KE36" s="386">
        <v>7681</v>
      </c>
      <c r="KF36" s="399"/>
      <c r="KG36" s="399"/>
    </row>
    <row r="37" spans="1:293" s="305" customFormat="1" ht="12">
      <c r="A37" s="3">
        <v>272035</v>
      </c>
      <c r="B37" s="2" t="s">
        <v>930</v>
      </c>
      <c r="C37" s="318">
        <v>36.6</v>
      </c>
      <c r="D37" s="319">
        <v>402453</v>
      </c>
      <c r="E37" s="325">
        <v>13.8</v>
      </c>
      <c r="F37" s="325">
        <v>61.2</v>
      </c>
      <c r="G37" s="325">
        <v>25.1</v>
      </c>
      <c r="H37" s="292">
        <v>22307</v>
      </c>
      <c r="I37" s="292">
        <v>44227</v>
      </c>
      <c r="J37" s="292">
        <v>67088</v>
      </c>
      <c r="K37" s="328">
        <v>48000</v>
      </c>
      <c r="L37" s="292">
        <v>186166</v>
      </c>
      <c r="M37" s="292">
        <v>4772</v>
      </c>
      <c r="N37" s="292">
        <v>21892</v>
      </c>
      <c r="O37" s="292">
        <v>20006</v>
      </c>
      <c r="P37" s="381">
        <v>394672</v>
      </c>
      <c r="Q37" s="292">
        <v>395479</v>
      </c>
      <c r="R37" s="292">
        <v>349896</v>
      </c>
      <c r="S37" s="328">
        <v>448818</v>
      </c>
      <c r="T37" s="328">
        <v>3693087</v>
      </c>
      <c r="U37" s="328">
        <v>1076030</v>
      </c>
      <c r="V37" s="328">
        <v>1123599</v>
      </c>
      <c r="W37" s="328">
        <v>40</v>
      </c>
      <c r="X37" s="328">
        <v>41</v>
      </c>
      <c r="Y37" s="328">
        <v>41</v>
      </c>
      <c r="Z37" s="328" t="s">
        <v>608</v>
      </c>
      <c r="AA37" s="318">
        <v>53.4</v>
      </c>
      <c r="AB37" s="333">
        <v>1774.45</v>
      </c>
      <c r="AC37" s="328" t="s">
        <v>608</v>
      </c>
      <c r="AD37" s="328">
        <v>88041</v>
      </c>
      <c r="AE37" s="328">
        <v>0</v>
      </c>
      <c r="AF37" s="328">
        <v>23</v>
      </c>
      <c r="AG37" s="328">
        <v>4990</v>
      </c>
      <c r="AH37" s="328">
        <v>41</v>
      </c>
      <c r="AI37" s="328">
        <v>21272</v>
      </c>
      <c r="AJ37" s="328">
        <v>1253</v>
      </c>
      <c r="AK37" s="328">
        <v>108</v>
      </c>
      <c r="AL37" s="328">
        <v>18</v>
      </c>
      <c r="AM37" s="328">
        <v>9632</v>
      </c>
      <c r="AN37" s="328">
        <v>650</v>
      </c>
      <c r="AO37" s="328">
        <v>11</v>
      </c>
      <c r="AP37" s="328">
        <v>318</v>
      </c>
      <c r="AQ37" s="328">
        <v>0</v>
      </c>
      <c r="AR37" s="328">
        <v>86</v>
      </c>
      <c r="AS37" s="330">
        <v>96.3</v>
      </c>
      <c r="AT37" s="330">
        <v>135.4</v>
      </c>
      <c r="AU37" s="330">
        <v>127.9</v>
      </c>
      <c r="AV37" s="328">
        <v>10</v>
      </c>
      <c r="AW37" s="328">
        <v>10</v>
      </c>
      <c r="AX37" s="328">
        <v>6</v>
      </c>
      <c r="AY37" s="328">
        <v>2</v>
      </c>
      <c r="AZ37" s="328">
        <v>2</v>
      </c>
      <c r="BA37" s="328">
        <v>3</v>
      </c>
      <c r="BB37" s="328">
        <v>3</v>
      </c>
      <c r="BC37" s="328">
        <v>6</v>
      </c>
      <c r="BD37" s="328">
        <v>27511</v>
      </c>
      <c r="BE37" s="328" t="s">
        <v>608</v>
      </c>
      <c r="BF37" s="328" t="s">
        <v>608</v>
      </c>
      <c r="BG37" s="328">
        <v>4</v>
      </c>
      <c r="BH37" s="328">
        <v>40189</v>
      </c>
      <c r="BI37" s="328">
        <v>2</v>
      </c>
      <c r="BJ37" s="328">
        <v>1181</v>
      </c>
      <c r="BK37" s="330">
        <v>35.700000000000003</v>
      </c>
      <c r="BL37" s="328">
        <v>1</v>
      </c>
      <c r="BM37" s="328">
        <v>1</v>
      </c>
      <c r="BN37" s="328">
        <v>249</v>
      </c>
      <c r="BO37" s="328">
        <v>10390</v>
      </c>
      <c r="BP37" s="144" t="s">
        <v>1081</v>
      </c>
      <c r="BQ37" s="333">
        <v>0.79</v>
      </c>
      <c r="BR37" s="330">
        <v>27.8</v>
      </c>
      <c r="BS37" s="333">
        <v>4.4686681157288621</v>
      </c>
      <c r="BT37" s="330">
        <v>58.022150998501779</v>
      </c>
      <c r="BU37" s="328">
        <v>20</v>
      </c>
      <c r="BV37" s="328">
        <v>4062</v>
      </c>
      <c r="BW37" s="328">
        <v>428</v>
      </c>
      <c r="BX37" s="328">
        <v>836</v>
      </c>
      <c r="BY37" s="328">
        <v>3495</v>
      </c>
      <c r="BZ37" s="328">
        <v>1164</v>
      </c>
      <c r="CA37" s="328">
        <v>199</v>
      </c>
      <c r="CB37" s="328">
        <v>597</v>
      </c>
      <c r="CC37" s="346">
        <v>1.51</v>
      </c>
      <c r="CD37" s="328" t="s">
        <v>608</v>
      </c>
      <c r="CE37" s="328">
        <v>4</v>
      </c>
      <c r="CF37" s="328">
        <v>35</v>
      </c>
      <c r="CG37" s="328">
        <v>4</v>
      </c>
      <c r="CH37" s="328">
        <v>1</v>
      </c>
      <c r="CI37" s="328">
        <v>70</v>
      </c>
      <c r="CJ37" s="328">
        <v>14</v>
      </c>
      <c r="CK37" s="328">
        <v>1160</v>
      </c>
      <c r="CL37" s="328">
        <v>10</v>
      </c>
      <c r="CM37" s="328">
        <v>809</v>
      </c>
      <c r="CN37" s="328">
        <v>30</v>
      </c>
      <c r="CO37" s="328">
        <v>505</v>
      </c>
      <c r="CP37" s="328">
        <v>9</v>
      </c>
      <c r="CQ37" s="328">
        <v>66</v>
      </c>
      <c r="CR37" s="328">
        <v>21</v>
      </c>
      <c r="CS37" s="328">
        <v>514</v>
      </c>
      <c r="CT37" s="328">
        <v>14200</v>
      </c>
      <c r="CU37" s="328">
        <v>1105</v>
      </c>
      <c r="CV37" s="328">
        <v>1945</v>
      </c>
      <c r="CW37" s="328">
        <v>1495169.2350000001</v>
      </c>
      <c r="CX37" s="328">
        <v>243386.087</v>
      </c>
      <c r="CY37" s="328">
        <v>520740.84899999999</v>
      </c>
      <c r="CZ37" s="328">
        <v>101244</v>
      </c>
      <c r="DA37" s="328">
        <v>7</v>
      </c>
      <c r="DB37" s="328">
        <v>21204</v>
      </c>
      <c r="DC37" s="328">
        <v>2086</v>
      </c>
      <c r="DD37" s="328">
        <v>1769</v>
      </c>
      <c r="DE37" s="328">
        <v>45</v>
      </c>
      <c r="DF37" s="328">
        <v>1719</v>
      </c>
      <c r="DG37" s="328">
        <v>10042</v>
      </c>
      <c r="DH37" s="292">
        <v>14235</v>
      </c>
      <c r="DI37" s="328">
        <v>2875</v>
      </c>
      <c r="DJ37" s="328">
        <v>3242</v>
      </c>
      <c r="DK37" s="328">
        <v>245</v>
      </c>
      <c r="DL37" s="328">
        <v>217</v>
      </c>
      <c r="DM37" s="328">
        <v>6</v>
      </c>
      <c r="DN37" s="328">
        <v>2015</v>
      </c>
      <c r="DO37" s="328">
        <v>45</v>
      </c>
      <c r="DP37" s="328">
        <v>5989</v>
      </c>
      <c r="DQ37" s="328">
        <v>74</v>
      </c>
      <c r="DR37" s="328">
        <v>8565</v>
      </c>
      <c r="DS37" s="328">
        <v>8445</v>
      </c>
      <c r="DT37" s="328">
        <v>217</v>
      </c>
      <c r="DU37" s="328">
        <v>522</v>
      </c>
      <c r="DV37" s="328">
        <v>72</v>
      </c>
      <c r="DW37" s="328">
        <v>71</v>
      </c>
      <c r="DX37" s="330">
        <v>25</v>
      </c>
      <c r="DY37" s="328">
        <v>53</v>
      </c>
      <c r="DZ37" s="328">
        <v>338</v>
      </c>
      <c r="EA37" s="328">
        <v>1567</v>
      </c>
      <c r="EB37" s="328">
        <v>381</v>
      </c>
      <c r="EC37" s="328">
        <v>119</v>
      </c>
      <c r="ED37" s="328">
        <v>3277</v>
      </c>
      <c r="EE37" s="328">
        <v>3683</v>
      </c>
      <c r="EF37" s="330">
        <v>95.7</v>
      </c>
      <c r="EG37" s="330">
        <v>91.6</v>
      </c>
      <c r="EH37" s="328">
        <v>259</v>
      </c>
      <c r="EI37" s="330">
        <v>26.25</v>
      </c>
      <c r="EJ37" s="328">
        <v>97559</v>
      </c>
      <c r="EK37" s="330">
        <v>31.4</v>
      </c>
      <c r="EL37" s="328">
        <v>379605.93088285037</v>
      </c>
      <c r="EM37" s="333">
        <v>5.4200489323472807</v>
      </c>
      <c r="EN37" s="328">
        <v>449</v>
      </c>
      <c r="EO37" s="328">
        <v>20</v>
      </c>
      <c r="EP37" s="348">
        <v>983</v>
      </c>
      <c r="EQ37" s="328">
        <v>94</v>
      </c>
      <c r="ER37" s="328">
        <v>917</v>
      </c>
      <c r="ES37" s="330">
        <v>67</v>
      </c>
      <c r="ET37" s="328">
        <v>120797</v>
      </c>
      <c r="EU37" s="328">
        <v>6278</v>
      </c>
      <c r="EV37" s="328">
        <v>34</v>
      </c>
      <c r="EW37" s="328">
        <v>108035</v>
      </c>
      <c r="EX37" s="328">
        <v>94249</v>
      </c>
      <c r="EY37" s="328">
        <v>10072</v>
      </c>
      <c r="EZ37" s="328">
        <v>3714</v>
      </c>
      <c r="FA37" s="328">
        <v>6484</v>
      </c>
      <c r="FB37" s="330">
        <v>13.7</v>
      </c>
      <c r="FC37" s="328">
        <v>406</v>
      </c>
      <c r="FD37" s="330">
        <v>2.5</v>
      </c>
      <c r="FE37" s="328">
        <v>17171</v>
      </c>
      <c r="FF37" s="328">
        <v>250</v>
      </c>
      <c r="FG37" s="328">
        <v>167</v>
      </c>
      <c r="FH37" s="328">
        <v>863</v>
      </c>
      <c r="FI37" s="350">
        <v>27</v>
      </c>
      <c r="FJ37" s="350">
        <v>1210</v>
      </c>
      <c r="FK37" s="333">
        <v>55.44856363344568</v>
      </c>
      <c r="FL37" s="330">
        <v>100</v>
      </c>
      <c r="FM37" s="330">
        <v>96.2</v>
      </c>
      <c r="FN37" s="330">
        <v>99.9</v>
      </c>
      <c r="FO37" s="330">
        <v>81.8</v>
      </c>
      <c r="FP37" s="328">
        <v>94</v>
      </c>
      <c r="FQ37" s="328">
        <v>10</v>
      </c>
      <c r="FR37" s="328">
        <v>73</v>
      </c>
      <c r="FS37" s="328">
        <v>1269</v>
      </c>
      <c r="FT37" s="328">
        <v>3</v>
      </c>
      <c r="FU37" s="328">
        <v>3868</v>
      </c>
      <c r="FV37" s="328">
        <v>2945</v>
      </c>
      <c r="FW37" s="328">
        <v>7</v>
      </c>
      <c r="FX37" s="328" t="s">
        <v>917</v>
      </c>
      <c r="FY37" s="328">
        <v>1235</v>
      </c>
      <c r="FZ37" s="328" t="s">
        <v>608</v>
      </c>
      <c r="GA37" s="328" t="s">
        <v>608</v>
      </c>
      <c r="GB37" s="328">
        <v>13632</v>
      </c>
      <c r="GC37" s="328">
        <v>9</v>
      </c>
      <c r="GD37" s="328">
        <v>2123</v>
      </c>
      <c r="GE37" s="328">
        <v>11500</v>
      </c>
      <c r="GF37" s="328">
        <v>130814</v>
      </c>
      <c r="GG37" s="328">
        <v>57</v>
      </c>
      <c r="GH37" s="328">
        <v>21636</v>
      </c>
      <c r="GI37" s="328">
        <v>109121</v>
      </c>
      <c r="GJ37" s="328">
        <v>448</v>
      </c>
      <c r="GK37" s="328">
        <v>4300</v>
      </c>
      <c r="GL37" s="328">
        <v>965417</v>
      </c>
      <c r="GM37" s="328">
        <v>1612</v>
      </c>
      <c r="GN37" s="328">
        <v>13652</v>
      </c>
      <c r="GO37" s="328">
        <v>261511</v>
      </c>
      <c r="GP37" s="328">
        <v>532</v>
      </c>
      <c r="GQ37" s="328">
        <v>10132</v>
      </c>
      <c r="GR37" s="327">
        <v>254799</v>
      </c>
      <c r="GS37" s="328">
        <v>528</v>
      </c>
      <c r="GT37" s="328">
        <v>8226</v>
      </c>
      <c r="GU37" s="328">
        <v>18688</v>
      </c>
      <c r="GV37" s="347">
        <v>0.71</v>
      </c>
      <c r="GW37" s="328">
        <v>0</v>
      </c>
      <c r="GX37" s="328">
        <v>275</v>
      </c>
      <c r="GY37" s="328">
        <v>76</v>
      </c>
      <c r="GZ37" s="322">
        <v>0</v>
      </c>
      <c r="HA37" s="328">
        <v>0</v>
      </c>
      <c r="HB37" s="328">
        <v>620500</v>
      </c>
      <c r="HC37" s="328">
        <v>4121209</v>
      </c>
      <c r="HD37" s="328">
        <v>483138</v>
      </c>
      <c r="HE37" s="328">
        <v>612301</v>
      </c>
      <c r="HF37" s="328">
        <v>213468</v>
      </c>
      <c r="HG37" s="328">
        <v>2980</v>
      </c>
      <c r="HH37" s="328">
        <v>0</v>
      </c>
      <c r="HI37" s="328">
        <v>78340</v>
      </c>
      <c r="HJ37" s="328">
        <v>68516</v>
      </c>
      <c r="HK37" s="292">
        <v>77600</v>
      </c>
      <c r="HL37" s="292">
        <v>18725960</v>
      </c>
      <c r="HM37" s="292">
        <v>0</v>
      </c>
      <c r="HN37" s="292">
        <v>101</v>
      </c>
      <c r="HO37" s="292">
        <v>0</v>
      </c>
      <c r="HP37" s="292">
        <v>56</v>
      </c>
      <c r="HQ37" s="292">
        <v>0</v>
      </c>
      <c r="HR37" s="292">
        <v>29860</v>
      </c>
      <c r="HS37" s="292">
        <v>110411</v>
      </c>
      <c r="HT37" s="292">
        <v>1000</v>
      </c>
      <c r="HU37" s="328">
        <v>212</v>
      </c>
      <c r="HV37" s="333">
        <v>36.39</v>
      </c>
      <c r="HW37" s="292">
        <v>395479</v>
      </c>
      <c r="HX37" s="407" t="s">
        <v>608</v>
      </c>
      <c r="HY37" s="333">
        <v>1.8</v>
      </c>
      <c r="HZ37" s="333">
        <v>1.8</v>
      </c>
      <c r="IA37" s="328">
        <v>153.80000000000001</v>
      </c>
      <c r="IB37" s="328">
        <v>153.80000000000001</v>
      </c>
      <c r="IC37" s="328">
        <v>148170</v>
      </c>
      <c r="ID37" s="330">
        <v>72.900000000000006</v>
      </c>
      <c r="IE37" s="330">
        <v>65</v>
      </c>
      <c r="IF37" s="330">
        <v>37.200000000000003</v>
      </c>
      <c r="IG37" s="330">
        <v>68.599999999999994</v>
      </c>
      <c r="IH37" s="330">
        <v>28.5</v>
      </c>
      <c r="II37" s="144" t="s">
        <v>1081</v>
      </c>
      <c r="IJ37" s="144" t="s">
        <v>1081</v>
      </c>
      <c r="IK37" s="328">
        <v>45</v>
      </c>
      <c r="IL37" s="408">
        <v>0.90200000000000002</v>
      </c>
      <c r="IM37" s="387">
        <v>90.8</v>
      </c>
      <c r="IN37" s="409">
        <v>7.4</v>
      </c>
      <c r="IO37" s="387">
        <v>2.46</v>
      </c>
      <c r="IP37" s="324">
        <v>89786386</v>
      </c>
      <c r="IQ37" s="410">
        <v>56.1</v>
      </c>
      <c r="IR37" s="410">
        <v>57.3</v>
      </c>
      <c r="IS37" s="350" t="s">
        <v>608</v>
      </c>
      <c r="IT37" s="350" t="s">
        <v>608</v>
      </c>
      <c r="IU37" s="410">
        <v>10.7</v>
      </c>
      <c r="IV37" s="144" t="s">
        <v>1081</v>
      </c>
      <c r="IW37" s="324">
        <v>3649</v>
      </c>
      <c r="IX37" s="144" t="s">
        <v>1081</v>
      </c>
      <c r="IY37" s="410">
        <v>27.8</v>
      </c>
      <c r="IZ37" s="386">
        <v>72032</v>
      </c>
      <c r="JA37" s="386">
        <v>1276</v>
      </c>
      <c r="JB37" s="386">
        <v>1200</v>
      </c>
      <c r="JC37" s="386">
        <v>5279</v>
      </c>
      <c r="JD37" s="386">
        <v>7094</v>
      </c>
      <c r="JE37" s="386">
        <v>7198</v>
      </c>
      <c r="JF37" s="386">
        <v>8140</v>
      </c>
      <c r="JG37" s="386">
        <v>10539</v>
      </c>
      <c r="JH37" s="386">
        <v>10390</v>
      </c>
      <c r="JI37" s="386">
        <v>9086</v>
      </c>
      <c r="JJ37" s="386">
        <v>6762</v>
      </c>
      <c r="JK37" s="386">
        <v>5517</v>
      </c>
      <c r="JL37" s="386">
        <v>4480</v>
      </c>
      <c r="JM37" s="386">
        <v>2359</v>
      </c>
      <c r="JN37" s="386">
        <v>1052</v>
      </c>
      <c r="JO37" s="386">
        <v>500</v>
      </c>
      <c r="JP37" s="386">
        <v>198</v>
      </c>
      <c r="JQ37" s="386">
        <v>8745</v>
      </c>
      <c r="JR37" s="386">
        <v>8242</v>
      </c>
      <c r="JS37" s="386">
        <v>9013</v>
      </c>
      <c r="JT37" s="386">
        <v>10764</v>
      </c>
      <c r="JU37" s="386">
        <v>13052</v>
      </c>
      <c r="JV37" s="386">
        <v>15896</v>
      </c>
      <c r="JW37" s="386">
        <v>14647</v>
      </c>
      <c r="JX37" s="386">
        <v>12715</v>
      </c>
      <c r="JY37" s="386">
        <v>10541</v>
      </c>
      <c r="JZ37" s="386">
        <v>11330</v>
      </c>
      <c r="KA37" s="386">
        <v>14554</v>
      </c>
      <c r="KB37" s="386">
        <v>13046</v>
      </c>
      <c r="KC37" s="386">
        <v>10588</v>
      </c>
      <c r="KD37" s="386">
        <v>8081</v>
      </c>
      <c r="KE37" s="386">
        <v>8193</v>
      </c>
      <c r="KF37" s="399"/>
      <c r="KG37" s="399"/>
    </row>
    <row r="38" spans="1:293" s="305" customFormat="1" ht="12">
      <c r="A38" s="3">
        <v>272078</v>
      </c>
      <c r="B38" s="2" t="s">
        <v>931</v>
      </c>
      <c r="C38" s="318">
        <v>105.29</v>
      </c>
      <c r="D38" s="319">
        <v>354771</v>
      </c>
      <c r="E38" s="325">
        <v>13.1</v>
      </c>
      <c r="F38" s="325">
        <v>59.1</v>
      </c>
      <c r="G38" s="325">
        <v>27.8</v>
      </c>
      <c r="H38" s="292">
        <v>17421</v>
      </c>
      <c r="I38" s="292">
        <v>36518</v>
      </c>
      <c r="J38" s="292">
        <v>56735</v>
      </c>
      <c r="K38" s="328">
        <v>45238</v>
      </c>
      <c r="L38" s="292">
        <v>158274</v>
      </c>
      <c r="M38" s="292">
        <v>2920</v>
      </c>
      <c r="N38" s="292">
        <v>11389</v>
      </c>
      <c r="O38" s="292">
        <v>11513</v>
      </c>
      <c r="P38" s="382">
        <v>351376</v>
      </c>
      <c r="Q38" s="292">
        <v>351829</v>
      </c>
      <c r="R38" s="292">
        <v>309389</v>
      </c>
      <c r="S38" s="328">
        <v>617252</v>
      </c>
      <c r="T38" s="328">
        <v>3158489</v>
      </c>
      <c r="U38" s="328">
        <v>1025374</v>
      </c>
      <c r="V38" s="328">
        <v>1615149</v>
      </c>
      <c r="W38" s="328">
        <v>18</v>
      </c>
      <c r="X38" s="328">
        <v>66</v>
      </c>
      <c r="Y38" s="328">
        <v>22</v>
      </c>
      <c r="Z38" s="328" t="s">
        <v>608</v>
      </c>
      <c r="AA38" s="318">
        <v>1597.8</v>
      </c>
      <c r="AB38" s="333">
        <v>2175.75</v>
      </c>
      <c r="AC38" s="328">
        <v>1564</v>
      </c>
      <c r="AD38" s="328" t="s">
        <v>608</v>
      </c>
      <c r="AE38" s="328" t="s">
        <v>608</v>
      </c>
      <c r="AF38" s="328">
        <v>30</v>
      </c>
      <c r="AG38" s="328">
        <v>3379</v>
      </c>
      <c r="AH38" s="328">
        <v>41</v>
      </c>
      <c r="AI38" s="328">
        <v>18621</v>
      </c>
      <c r="AJ38" s="328">
        <v>1194</v>
      </c>
      <c r="AK38" s="328">
        <v>76</v>
      </c>
      <c r="AL38" s="328">
        <v>18</v>
      </c>
      <c r="AM38" s="328">
        <v>8976</v>
      </c>
      <c r="AN38" s="328">
        <v>631</v>
      </c>
      <c r="AO38" s="328">
        <v>10</v>
      </c>
      <c r="AP38" s="328">
        <v>218</v>
      </c>
      <c r="AQ38" s="328">
        <v>23</v>
      </c>
      <c r="AR38" s="328">
        <v>59</v>
      </c>
      <c r="AS38" s="330">
        <v>100</v>
      </c>
      <c r="AT38" s="330">
        <v>110</v>
      </c>
      <c r="AU38" s="330">
        <v>104.3</v>
      </c>
      <c r="AV38" s="328">
        <v>4</v>
      </c>
      <c r="AW38" s="328">
        <v>4</v>
      </c>
      <c r="AX38" s="328">
        <v>27</v>
      </c>
      <c r="AY38" s="328">
        <v>0</v>
      </c>
      <c r="AZ38" s="328">
        <v>0</v>
      </c>
      <c r="BA38" s="328">
        <v>0</v>
      </c>
      <c r="BB38" s="328">
        <v>0</v>
      </c>
      <c r="BC38" s="328">
        <v>3</v>
      </c>
      <c r="BD38" s="328">
        <v>14893</v>
      </c>
      <c r="BE38" s="328">
        <v>1</v>
      </c>
      <c r="BF38" s="328">
        <v>24719</v>
      </c>
      <c r="BG38" s="328">
        <v>3</v>
      </c>
      <c r="BH38" s="328">
        <v>33943</v>
      </c>
      <c r="BI38" s="328">
        <v>4</v>
      </c>
      <c r="BJ38" s="328">
        <v>3973</v>
      </c>
      <c r="BK38" s="330">
        <v>22.2</v>
      </c>
      <c r="BL38" s="328">
        <v>1</v>
      </c>
      <c r="BM38" s="328">
        <v>4</v>
      </c>
      <c r="BN38" s="328" t="s">
        <v>608</v>
      </c>
      <c r="BO38" s="328" t="s">
        <v>608</v>
      </c>
      <c r="BP38" s="144" t="s">
        <v>1081</v>
      </c>
      <c r="BQ38" s="333">
        <v>1.02</v>
      </c>
      <c r="BR38" s="330">
        <v>29.283852647138914</v>
      </c>
      <c r="BS38" s="333">
        <v>4.6550892426435118</v>
      </c>
      <c r="BT38" s="330">
        <v>55.306197672581746</v>
      </c>
      <c r="BU38" s="328">
        <v>19</v>
      </c>
      <c r="BV38" s="328">
        <v>4404</v>
      </c>
      <c r="BW38" s="328">
        <v>277</v>
      </c>
      <c r="BX38" s="328">
        <v>1324</v>
      </c>
      <c r="BY38" s="328">
        <v>3073</v>
      </c>
      <c r="BZ38" s="328">
        <v>1035</v>
      </c>
      <c r="CA38" s="328">
        <v>190</v>
      </c>
      <c r="CB38" s="328">
        <v>469</v>
      </c>
      <c r="CC38" s="346">
        <v>1.42</v>
      </c>
      <c r="CD38" s="328">
        <v>32178390</v>
      </c>
      <c r="CE38" s="328">
        <v>1</v>
      </c>
      <c r="CF38" s="328">
        <v>4</v>
      </c>
      <c r="CG38" s="328">
        <v>5</v>
      </c>
      <c r="CH38" s="328">
        <v>2</v>
      </c>
      <c r="CI38" s="328">
        <v>100</v>
      </c>
      <c r="CJ38" s="328">
        <v>22</v>
      </c>
      <c r="CK38" s="328">
        <v>1458</v>
      </c>
      <c r="CL38" s="328">
        <v>8</v>
      </c>
      <c r="CM38" s="328">
        <v>742</v>
      </c>
      <c r="CN38" s="328">
        <v>26</v>
      </c>
      <c r="CO38" s="328">
        <v>380</v>
      </c>
      <c r="CP38" s="328">
        <v>10</v>
      </c>
      <c r="CQ38" s="328">
        <v>101</v>
      </c>
      <c r="CR38" s="328">
        <v>9</v>
      </c>
      <c r="CS38" s="328">
        <v>225</v>
      </c>
      <c r="CT38" s="328">
        <v>10901</v>
      </c>
      <c r="CU38" s="328">
        <v>868</v>
      </c>
      <c r="CV38" s="328">
        <v>1744</v>
      </c>
      <c r="CW38" s="328">
        <v>1021977.838</v>
      </c>
      <c r="CX38" s="328">
        <v>191062.72500000001</v>
      </c>
      <c r="CY38" s="328">
        <v>452824.63</v>
      </c>
      <c r="CZ38" s="328">
        <v>98739</v>
      </c>
      <c r="DA38" s="328">
        <v>12</v>
      </c>
      <c r="DB38" s="328">
        <v>16037</v>
      </c>
      <c r="DC38" s="328">
        <v>1222</v>
      </c>
      <c r="DD38" s="328">
        <v>1120</v>
      </c>
      <c r="DE38" s="328">
        <v>73</v>
      </c>
      <c r="DF38" s="328">
        <v>1179</v>
      </c>
      <c r="DG38" s="328">
        <v>14231</v>
      </c>
      <c r="DH38" s="328">
        <v>12795</v>
      </c>
      <c r="DI38" s="328">
        <v>3091</v>
      </c>
      <c r="DJ38" s="328">
        <v>3072</v>
      </c>
      <c r="DK38" s="328">
        <v>304</v>
      </c>
      <c r="DL38" s="328">
        <v>215</v>
      </c>
      <c r="DM38" s="328">
        <v>4</v>
      </c>
      <c r="DN38" s="328">
        <v>1598</v>
      </c>
      <c r="DO38" s="328">
        <v>53</v>
      </c>
      <c r="DP38" s="328">
        <v>10432</v>
      </c>
      <c r="DQ38" s="328">
        <v>51</v>
      </c>
      <c r="DR38" s="328">
        <v>5979</v>
      </c>
      <c r="DS38" s="328">
        <v>6334</v>
      </c>
      <c r="DT38" s="328">
        <v>0</v>
      </c>
      <c r="DU38" s="328">
        <v>1259</v>
      </c>
      <c r="DV38" s="328">
        <v>66</v>
      </c>
      <c r="DW38" s="328">
        <v>64</v>
      </c>
      <c r="DX38" s="379">
        <v>31.1</v>
      </c>
      <c r="DY38" s="328">
        <v>36</v>
      </c>
      <c r="DZ38" s="328">
        <v>98</v>
      </c>
      <c r="EA38" s="328">
        <v>1956</v>
      </c>
      <c r="EB38" s="328">
        <v>529</v>
      </c>
      <c r="EC38" s="328">
        <v>312</v>
      </c>
      <c r="ED38" s="328">
        <v>2285</v>
      </c>
      <c r="EE38" s="328">
        <v>2928</v>
      </c>
      <c r="EF38" s="330">
        <v>97.3</v>
      </c>
      <c r="EG38" s="330">
        <v>95.5</v>
      </c>
      <c r="EH38" s="328">
        <v>412</v>
      </c>
      <c r="EI38" s="330">
        <v>17.64</v>
      </c>
      <c r="EJ38" s="328">
        <v>89335</v>
      </c>
      <c r="EK38" s="330">
        <v>41.4</v>
      </c>
      <c r="EL38" s="328">
        <v>399862</v>
      </c>
      <c r="EM38" s="333">
        <v>5.9</v>
      </c>
      <c r="EN38" s="328">
        <v>158</v>
      </c>
      <c r="EO38" s="328">
        <v>4</v>
      </c>
      <c r="EP38" s="348">
        <v>4913</v>
      </c>
      <c r="EQ38" s="328">
        <v>92</v>
      </c>
      <c r="ER38" s="328">
        <v>616</v>
      </c>
      <c r="ES38" s="330">
        <v>100</v>
      </c>
      <c r="ET38" s="328">
        <v>118322</v>
      </c>
      <c r="EU38" s="328">
        <v>5792</v>
      </c>
      <c r="EV38" s="328">
        <v>0</v>
      </c>
      <c r="EW38" s="328">
        <v>101189</v>
      </c>
      <c r="EX38" s="328">
        <v>90066</v>
      </c>
      <c r="EY38" s="328">
        <v>4406</v>
      </c>
      <c r="EZ38" s="328">
        <v>6717</v>
      </c>
      <c r="FA38" s="328">
        <v>11341</v>
      </c>
      <c r="FB38" s="330">
        <v>13.1</v>
      </c>
      <c r="FC38" s="328">
        <v>219</v>
      </c>
      <c r="FD38" s="330">
        <v>5.2</v>
      </c>
      <c r="FE38" s="328">
        <v>15702</v>
      </c>
      <c r="FF38" s="328">
        <v>0</v>
      </c>
      <c r="FG38" s="328">
        <v>2</v>
      </c>
      <c r="FH38" s="328">
        <v>118</v>
      </c>
      <c r="FI38" s="350">
        <v>8</v>
      </c>
      <c r="FJ38" s="350">
        <v>389</v>
      </c>
      <c r="FK38" s="333">
        <v>65.118339537631016</v>
      </c>
      <c r="FL38" s="330">
        <v>99.99</v>
      </c>
      <c r="FM38" s="330">
        <v>95.55</v>
      </c>
      <c r="FN38" s="330">
        <v>99.6</v>
      </c>
      <c r="FO38" s="330">
        <v>46.9</v>
      </c>
      <c r="FP38" s="328">
        <v>75</v>
      </c>
      <c r="FQ38" s="328">
        <v>9</v>
      </c>
      <c r="FR38" s="328">
        <v>55</v>
      </c>
      <c r="FS38" s="328">
        <v>1175</v>
      </c>
      <c r="FT38" s="328">
        <v>4</v>
      </c>
      <c r="FU38" s="328">
        <v>2826</v>
      </c>
      <c r="FV38" s="328">
        <v>3567</v>
      </c>
      <c r="FW38" s="328">
        <v>5</v>
      </c>
      <c r="FX38" s="328">
        <v>938663</v>
      </c>
      <c r="FY38" s="328">
        <v>282</v>
      </c>
      <c r="FZ38" s="328" t="s">
        <v>608</v>
      </c>
      <c r="GA38" s="328" t="s">
        <v>608</v>
      </c>
      <c r="GB38" s="328">
        <v>9680</v>
      </c>
      <c r="GC38" s="328">
        <v>14</v>
      </c>
      <c r="GD38" s="328">
        <v>1223</v>
      </c>
      <c r="GE38" s="328">
        <v>8443</v>
      </c>
      <c r="GF38" s="328">
        <v>104175</v>
      </c>
      <c r="GG38" s="328">
        <v>83</v>
      </c>
      <c r="GH38" s="328">
        <v>16948</v>
      </c>
      <c r="GI38" s="328">
        <v>87144</v>
      </c>
      <c r="GJ38" s="328">
        <v>235</v>
      </c>
      <c r="GK38" s="328">
        <v>2622</v>
      </c>
      <c r="GL38" s="328">
        <v>237814</v>
      </c>
      <c r="GM38" s="328">
        <v>1348</v>
      </c>
      <c r="GN38" s="328">
        <v>14310</v>
      </c>
      <c r="GO38" s="328">
        <v>278082</v>
      </c>
      <c r="GP38" s="328">
        <v>213</v>
      </c>
      <c r="GQ38" s="328">
        <v>10708</v>
      </c>
      <c r="GR38" s="327">
        <v>383785</v>
      </c>
      <c r="GS38" s="328">
        <v>206</v>
      </c>
      <c r="GT38" s="328">
        <v>6069</v>
      </c>
      <c r="GU38" s="328">
        <v>155877</v>
      </c>
      <c r="GV38" s="347">
        <v>6.6</v>
      </c>
      <c r="GW38" s="328">
        <v>43.4</v>
      </c>
      <c r="GX38" s="328">
        <v>1343</v>
      </c>
      <c r="GY38" s="328">
        <v>495</v>
      </c>
      <c r="GZ38" s="322">
        <v>6</v>
      </c>
      <c r="HA38" s="328">
        <v>0</v>
      </c>
      <c r="HB38" s="328">
        <v>884064</v>
      </c>
      <c r="HC38" s="328">
        <v>5487756</v>
      </c>
      <c r="HD38" s="328">
        <v>670466</v>
      </c>
      <c r="HE38" s="328">
        <v>789167</v>
      </c>
      <c r="HF38" s="328">
        <v>109833</v>
      </c>
      <c r="HG38" s="328">
        <v>5290</v>
      </c>
      <c r="HH38" s="328">
        <v>9630</v>
      </c>
      <c r="HI38" s="328">
        <v>115180</v>
      </c>
      <c r="HJ38" s="328">
        <v>54911</v>
      </c>
      <c r="HK38" s="292">
        <v>50029</v>
      </c>
      <c r="HL38" s="328">
        <v>6480257</v>
      </c>
      <c r="HM38" s="292">
        <v>19452435</v>
      </c>
      <c r="HN38" s="292">
        <v>55</v>
      </c>
      <c r="HO38" s="292">
        <v>167</v>
      </c>
      <c r="HP38" s="292">
        <v>32</v>
      </c>
      <c r="HQ38" s="292">
        <v>117</v>
      </c>
      <c r="HR38" s="292">
        <v>996</v>
      </c>
      <c r="HS38" s="292">
        <v>109065</v>
      </c>
      <c r="HT38" s="292">
        <v>1100</v>
      </c>
      <c r="HU38" s="328">
        <v>0</v>
      </c>
      <c r="HV38" s="333">
        <v>33</v>
      </c>
      <c r="HW38" s="292">
        <v>339094</v>
      </c>
      <c r="HX38" s="407">
        <v>-9.98</v>
      </c>
      <c r="HY38" s="333">
        <v>5.6</v>
      </c>
      <c r="HZ38" s="333">
        <v>5.6</v>
      </c>
      <c r="IA38" s="328">
        <v>21</v>
      </c>
      <c r="IB38" s="328">
        <v>21</v>
      </c>
      <c r="IC38" s="328">
        <v>38777</v>
      </c>
      <c r="ID38" s="330">
        <v>79.099999999999994</v>
      </c>
      <c r="IE38" s="330">
        <v>54.5</v>
      </c>
      <c r="IF38" s="330">
        <v>57.5</v>
      </c>
      <c r="IG38" s="330">
        <v>68.7</v>
      </c>
      <c r="IH38" s="330">
        <v>30.6</v>
      </c>
      <c r="II38" s="144" t="s">
        <v>1081</v>
      </c>
      <c r="IJ38" s="144" t="s">
        <v>1081</v>
      </c>
      <c r="IK38" s="328">
        <v>63.3</v>
      </c>
      <c r="IL38" s="408">
        <v>0.79</v>
      </c>
      <c r="IM38" s="387">
        <v>93.3</v>
      </c>
      <c r="IN38" s="409">
        <v>0.1</v>
      </c>
      <c r="IO38" s="387">
        <v>1</v>
      </c>
      <c r="IP38" s="324">
        <v>51773901</v>
      </c>
      <c r="IQ38" s="410">
        <v>50.4</v>
      </c>
      <c r="IR38" s="410">
        <v>52.1</v>
      </c>
      <c r="IS38" s="350" t="s">
        <v>608</v>
      </c>
      <c r="IT38" s="350" t="s">
        <v>608</v>
      </c>
      <c r="IU38" s="410" t="s">
        <v>608</v>
      </c>
      <c r="IV38" s="144" t="s">
        <v>1081</v>
      </c>
      <c r="IW38" s="324">
        <v>2573</v>
      </c>
      <c r="IX38" s="144" t="s">
        <v>1081</v>
      </c>
      <c r="IY38" s="410">
        <v>28.5</v>
      </c>
      <c r="IZ38" s="386">
        <v>62733</v>
      </c>
      <c r="JA38" s="386">
        <v>1145</v>
      </c>
      <c r="JB38" s="386">
        <v>1136</v>
      </c>
      <c r="JC38" s="386">
        <v>5097</v>
      </c>
      <c r="JD38" s="386">
        <v>6266</v>
      </c>
      <c r="JE38" s="386">
        <v>6530</v>
      </c>
      <c r="JF38" s="386">
        <v>7458</v>
      </c>
      <c r="JG38" s="386">
        <v>9855</v>
      </c>
      <c r="JH38" s="386">
        <v>8812</v>
      </c>
      <c r="JI38" s="386">
        <v>7055</v>
      </c>
      <c r="JJ38" s="386">
        <v>5612</v>
      </c>
      <c r="JK38" s="386">
        <v>4838</v>
      </c>
      <c r="JL38" s="386">
        <v>3571</v>
      </c>
      <c r="JM38" s="386">
        <v>1644</v>
      </c>
      <c r="JN38" s="386">
        <v>595</v>
      </c>
      <c r="JO38" s="386">
        <v>235</v>
      </c>
      <c r="JP38" s="386">
        <v>116</v>
      </c>
      <c r="JQ38" s="386">
        <v>7520</v>
      </c>
      <c r="JR38" s="386">
        <v>7623</v>
      </c>
      <c r="JS38" s="386">
        <v>7677</v>
      </c>
      <c r="JT38" s="386">
        <v>9032</v>
      </c>
      <c r="JU38" s="386">
        <v>10928</v>
      </c>
      <c r="JV38" s="386">
        <v>13836</v>
      </c>
      <c r="JW38" s="386">
        <v>12022</v>
      </c>
      <c r="JX38" s="386">
        <v>10033</v>
      </c>
      <c r="JY38" s="386">
        <v>9071</v>
      </c>
      <c r="JZ38" s="386">
        <v>11080</v>
      </c>
      <c r="KA38" s="386">
        <v>14778</v>
      </c>
      <c r="KB38" s="386">
        <v>13300</v>
      </c>
      <c r="KC38" s="386">
        <v>9917</v>
      </c>
      <c r="KD38" s="386">
        <v>7236</v>
      </c>
      <c r="KE38" s="386">
        <v>7221</v>
      </c>
      <c r="KF38" s="399"/>
      <c r="KG38" s="399"/>
    </row>
    <row r="39" spans="1:293" s="305" customFormat="1" ht="12">
      <c r="A39" s="3">
        <v>272108</v>
      </c>
      <c r="B39" s="2" t="s">
        <v>932</v>
      </c>
      <c r="C39" s="318">
        <v>65.12</v>
      </c>
      <c r="D39" s="319">
        <v>404939</v>
      </c>
      <c r="E39" s="325">
        <v>13.356826583757059</v>
      </c>
      <c r="F39" s="325">
        <v>60.527635026510161</v>
      </c>
      <c r="G39" s="325">
        <v>26.115538389732773</v>
      </c>
      <c r="H39" s="292">
        <v>19611</v>
      </c>
      <c r="I39" s="292">
        <v>42081</v>
      </c>
      <c r="J39" s="292">
        <v>66715</v>
      </c>
      <c r="K39" s="328">
        <v>45375</v>
      </c>
      <c r="L39" s="292">
        <v>176663</v>
      </c>
      <c r="M39" s="292">
        <v>4022</v>
      </c>
      <c r="N39" s="292">
        <v>13171</v>
      </c>
      <c r="O39" s="292">
        <v>14197</v>
      </c>
      <c r="P39" s="382">
        <v>405501</v>
      </c>
      <c r="Q39" s="292">
        <v>404152</v>
      </c>
      <c r="R39" s="292">
        <v>359078</v>
      </c>
      <c r="S39" s="328">
        <v>851924</v>
      </c>
      <c r="T39" s="328">
        <v>3638370</v>
      </c>
      <c r="U39" s="328">
        <v>977070</v>
      </c>
      <c r="V39" s="328">
        <v>1274732</v>
      </c>
      <c r="W39" s="328">
        <v>19</v>
      </c>
      <c r="X39" s="328">
        <v>45</v>
      </c>
      <c r="Y39" s="328">
        <v>64</v>
      </c>
      <c r="Z39" s="328" t="s">
        <v>608</v>
      </c>
      <c r="AA39" s="318">
        <v>1381.09</v>
      </c>
      <c r="AB39" s="333">
        <v>4664.6099999999997</v>
      </c>
      <c r="AC39" s="328">
        <v>1448</v>
      </c>
      <c r="AD39" s="328" t="s">
        <v>608</v>
      </c>
      <c r="AE39" s="328" t="s">
        <v>608</v>
      </c>
      <c r="AF39" s="328">
        <v>22</v>
      </c>
      <c r="AG39" s="328">
        <v>4266</v>
      </c>
      <c r="AH39" s="328">
        <v>45</v>
      </c>
      <c r="AI39" s="328">
        <v>21928</v>
      </c>
      <c r="AJ39" s="328">
        <v>1290</v>
      </c>
      <c r="AK39" s="328">
        <v>79</v>
      </c>
      <c r="AL39" s="328">
        <v>19</v>
      </c>
      <c r="AM39" s="328">
        <v>10790</v>
      </c>
      <c r="AN39" s="328">
        <v>688</v>
      </c>
      <c r="AO39" s="328">
        <v>11</v>
      </c>
      <c r="AP39" s="328">
        <v>385</v>
      </c>
      <c r="AQ39" s="328">
        <v>40</v>
      </c>
      <c r="AR39" s="328">
        <v>51</v>
      </c>
      <c r="AS39" s="330">
        <v>100</v>
      </c>
      <c r="AT39" s="330">
        <v>79.900000000000006</v>
      </c>
      <c r="AU39" s="330">
        <v>97.3</v>
      </c>
      <c r="AV39" s="328">
        <v>20</v>
      </c>
      <c r="AW39" s="328">
        <v>20</v>
      </c>
      <c r="AX39" s="328">
        <v>14</v>
      </c>
      <c r="AY39" s="328">
        <v>3</v>
      </c>
      <c r="AZ39" s="328">
        <v>3</v>
      </c>
      <c r="BA39" s="328">
        <v>1</v>
      </c>
      <c r="BB39" s="328">
        <v>5</v>
      </c>
      <c r="BC39" s="328">
        <v>4</v>
      </c>
      <c r="BD39" s="328">
        <v>17904</v>
      </c>
      <c r="BE39" s="328">
        <v>1</v>
      </c>
      <c r="BF39" s="328">
        <v>25462</v>
      </c>
      <c r="BG39" s="328">
        <v>4</v>
      </c>
      <c r="BH39" s="328">
        <v>37178</v>
      </c>
      <c r="BI39" s="328">
        <v>2</v>
      </c>
      <c r="BJ39" s="328">
        <v>2792</v>
      </c>
      <c r="BK39" s="330">
        <v>37.6</v>
      </c>
      <c r="BL39" s="328">
        <v>0</v>
      </c>
      <c r="BM39" s="328">
        <v>6</v>
      </c>
      <c r="BN39" s="328">
        <v>0</v>
      </c>
      <c r="BO39" s="328">
        <v>18000</v>
      </c>
      <c r="BP39" s="144" t="s">
        <v>1081</v>
      </c>
      <c r="BQ39" s="333">
        <v>0.6</v>
      </c>
      <c r="BR39" s="330">
        <v>32.6</v>
      </c>
      <c r="BS39" s="333">
        <v>4.7295391731062102</v>
      </c>
      <c r="BT39" s="330">
        <v>56.15187516034117</v>
      </c>
      <c r="BU39" s="328">
        <v>25</v>
      </c>
      <c r="BV39" s="328">
        <v>5608</v>
      </c>
      <c r="BW39" s="328">
        <v>277</v>
      </c>
      <c r="BX39" s="328">
        <v>1138</v>
      </c>
      <c r="BY39" s="328">
        <v>3392</v>
      </c>
      <c r="BZ39" s="328">
        <v>1109</v>
      </c>
      <c r="CA39" s="328">
        <v>248</v>
      </c>
      <c r="CB39" s="328">
        <v>542</v>
      </c>
      <c r="CC39" s="346">
        <v>1.27</v>
      </c>
      <c r="CD39" s="328" t="s">
        <v>608</v>
      </c>
      <c r="CE39" s="328">
        <v>2</v>
      </c>
      <c r="CF39" s="328">
        <v>21</v>
      </c>
      <c r="CG39" s="328">
        <v>2</v>
      </c>
      <c r="CH39" s="328">
        <v>1</v>
      </c>
      <c r="CI39" s="328">
        <v>100</v>
      </c>
      <c r="CJ39" s="328">
        <v>21</v>
      </c>
      <c r="CK39" s="328">
        <v>1284</v>
      </c>
      <c r="CL39" s="328">
        <v>9</v>
      </c>
      <c r="CM39" s="328">
        <v>973</v>
      </c>
      <c r="CN39" s="328">
        <v>32</v>
      </c>
      <c r="CO39" s="328">
        <v>437</v>
      </c>
      <c r="CP39" s="328">
        <v>10</v>
      </c>
      <c r="CQ39" s="328">
        <v>37</v>
      </c>
      <c r="CR39" s="328">
        <v>6</v>
      </c>
      <c r="CS39" s="328">
        <v>136</v>
      </c>
      <c r="CT39" s="328">
        <v>12856</v>
      </c>
      <c r="CU39" s="328">
        <v>711</v>
      </c>
      <c r="CV39" s="328">
        <v>1970</v>
      </c>
      <c r="CW39" s="328">
        <v>1349218.6189999999</v>
      </c>
      <c r="CX39" s="328">
        <v>166043.88200000001</v>
      </c>
      <c r="CY39" s="328">
        <v>530806.64199999999</v>
      </c>
      <c r="CZ39" s="328">
        <v>105806</v>
      </c>
      <c r="DA39" s="328">
        <v>13</v>
      </c>
      <c r="DB39" s="328">
        <v>19603</v>
      </c>
      <c r="DC39" s="328">
        <v>1932</v>
      </c>
      <c r="DD39" s="328">
        <v>1679</v>
      </c>
      <c r="DE39" s="328">
        <v>85</v>
      </c>
      <c r="DF39" s="328">
        <v>2581</v>
      </c>
      <c r="DG39" s="328">
        <v>13688</v>
      </c>
      <c r="DH39" s="328">
        <v>14819</v>
      </c>
      <c r="DI39" s="328">
        <v>3043</v>
      </c>
      <c r="DJ39" s="328">
        <v>2848</v>
      </c>
      <c r="DK39" s="328">
        <v>310</v>
      </c>
      <c r="DL39" s="328">
        <v>193</v>
      </c>
      <c r="DM39" s="328">
        <v>6</v>
      </c>
      <c r="DN39" s="328">
        <v>1708</v>
      </c>
      <c r="DO39" s="328">
        <v>38</v>
      </c>
      <c r="DP39" s="328">
        <v>11116</v>
      </c>
      <c r="DQ39" s="328">
        <v>61</v>
      </c>
      <c r="DR39" s="328">
        <v>8765</v>
      </c>
      <c r="DS39" s="328">
        <v>8920</v>
      </c>
      <c r="DT39" s="328">
        <v>0</v>
      </c>
      <c r="DU39" s="328">
        <v>882</v>
      </c>
      <c r="DV39" s="328">
        <v>58</v>
      </c>
      <c r="DW39" s="328">
        <v>62</v>
      </c>
      <c r="DX39" s="330">
        <v>59.5</v>
      </c>
      <c r="DY39" s="328">
        <v>70</v>
      </c>
      <c r="DZ39" s="328">
        <v>163</v>
      </c>
      <c r="EA39" s="328">
        <v>1441</v>
      </c>
      <c r="EB39" s="328">
        <v>265</v>
      </c>
      <c r="EC39" s="328">
        <v>103</v>
      </c>
      <c r="ED39" s="328">
        <v>2225</v>
      </c>
      <c r="EE39" s="328">
        <v>2998</v>
      </c>
      <c r="EF39" s="330">
        <v>95.7</v>
      </c>
      <c r="EG39" s="330">
        <v>86.3</v>
      </c>
      <c r="EH39" s="328">
        <v>368</v>
      </c>
      <c r="EI39" s="330">
        <v>19.489999999999998</v>
      </c>
      <c r="EJ39" s="328">
        <v>101346</v>
      </c>
      <c r="EK39" s="330">
        <v>32.200000000000003</v>
      </c>
      <c r="EL39" s="328">
        <v>374352</v>
      </c>
      <c r="EM39" s="333">
        <v>4.0199999999999996</v>
      </c>
      <c r="EN39" s="328">
        <v>332</v>
      </c>
      <c r="EO39" s="328">
        <v>10</v>
      </c>
      <c r="EP39" s="348">
        <v>1994</v>
      </c>
      <c r="EQ39" s="328">
        <v>79</v>
      </c>
      <c r="ER39" s="328">
        <v>999</v>
      </c>
      <c r="ES39" s="330">
        <v>67</v>
      </c>
      <c r="ET39" s="328">
        <v>126900.88</v>
      </c>
      <c r="EU39" s="328">
        <v>1014</v>
      </c>
      <c r="EV39" s="328">
        <v>0</v>
      </c>
      <c r="EW39" s="328">
        <v>108259</v>
      </c>
      <c r="EX39" s="328">
        <v>93216</v>
      </c>
      <c r="EY39" s="328">
        <v>8426</v>
      </c>
      <c r="EZ39" s="328">
        <v>6617</v>
      </c>
      <c r="FA39" s="328">
        <v>17628</v>
      </c>
      <c r="FB39" s="330">
        <v>21.2</v>
      </c>
      <c r="FC39" s="328">
        <v>483</v>
      </c>
      <c r="FD39" s="330">
        <v>5.3</v>
      </c>
      <c r="FE39" s="328">
        <v>15417</v>
      </c>
      <c r="FF39" s="328">
        <v>0</v>
      </c>
      <c r="FG39" s="328">
        <v>3</v>
      </c>
      <c r="FH39" s="328">
        <v>22</v>
      </c>
      <c r="FI39" s="350">
        <v>26</v>
      </c>
      <c r="FJ39" s="350">
        <v>1199</v>
      </c>
      <c r="FK39" s="333">
        <v>68.062570103374057</v>
      </c>
      <c r="FL39" s="330">
        <v>100</v>
      </c>
      <c r="FM39" s="330">
        <v>93</v>
      </c>
      <c r="FN39" s="330">
        <v>95</v>
      </c>
      <c r="FO39" s="330">
        <v>32.6</v>
      </c>
      <c r="FP39" s="328">
        <v>96</v>
      </c>
      <c r="FQ39" s="328">
        <v>11</v>
      </c>
      <c r="FR39" s="328">
        <v>43</v>
      </c>
      <c r="FS39" s="328">
        <v>1601</v>
      </c>
      <c r="FT39" s="328">
        <v>8</v>
      </c>
      <c r="FU39" s="328">
        <v>3142</v>
      </c>
      <c r="FV39" s="328">
        <v>3261</v>
      </c>
      <c r="FW39" s="328">
        <v>6</v>
      </c>
      <c r="FX39" s="328" t="s">
        <v>917</v>
      </c>
      <c r="FY39" s="328">
        <v>429</v>
      </c>
      <c r="FZ39" s="328" t="s">
        <v>608</v>
      </c>
      <c r="GA39" s="328" t="s">
        <v>608</v>
      </c>
      <c r="GB39" s="328">
        <v>10484</v>
      </c>
      <c r="GC39" s="328">
        <v>8</v>
      </c>
      <c r="GD39" s="328">
        <v>1405</v>
      </c>
      <c r="GE39" s="328">
        <v>9071</v>
      </c>
      <c r="GF39" s="328">
        <v>121368</v>
      </c>
      <c r="GG39" s="328">
        <v>28</v>
      </c>
      <c r="GH39" s="328">
        <v>24829</v>
      </c>
      <c r="GI39" s="328">
        <v>96511</v>
      </c>
      <c r="GJ39" s="328">
        <v>241</v>
      </c>
      <c r="GK39" s="328">
        <v>2234</v>
      </c>
      <c r="GL39" s="328">
        <v>162004</v>
      </c>
      <c r="GM39" s="328">
        <v>1471</v>
      </c>
      <c r="GN39" s="328">
        <v>13972</v>
      </c>
      <c r="GO39" s="328">
        <v>262768</v>
      </c>
      <c r="GP39" s="328">
        <v>297</v>
      </c>
      <c r="GQ39" s="328">
        <v>17070</v>
      </c>
      <c r="GR39" s="327">
        <v>736614</v>
      </c>
      <c r="GS39" s="328">
        <v>291</v>
      </c>
      <c r="GT39" s="328" t="s">
        <v>608</v>
      </c>
      <c r="GU39" s="328" t="s">
        <v>608</v>
      </c>
      <c r="GV39" s="347">
        <v>6.4729999999999999</v>
      </c>
      <c r="GW39" s="328">
        <v>38</v>
      </c>
      <c r="GX39" s="328">
        <v>1224</v>
      </c>
      <c r="GY39" s="328">
        <v>460</v>
      </c>
      <c r="GZ39" s="322">
        <v>7</v>
      </c>
      <c r="HA39" s="328">
        <v>0</v>
      </c>
      <c r="HB39" s="328">
        <v>759199</v>
      </c>
      <c r="HC39" s="328">
        <v>4958016</v>
      </c>
      <c r="HD39" s="328">
        <v>632882</v>
      </c>
      <c r="HE39" s="328">
        <v>740740</v>
      </c>
      <c r="HF39" s="328">
        <v>169499</v>
      </c>
      <c r="HG39" s="328">
        <v>380</v>
      </c>
      <c r="HH39" s="328">
        <v>0</v>
      </c>
      <c r="HI39" s="328">
        <v>105860</v>
      </c>
      <c r="HJ39" s="328">
        <v>65170</v>
      </c>
      <c r="HK39" s="292">
        <v>63980</v>
      </c>
      <c r="HL39" s="328">
        <v>36649155</v>
      </c>
      <c r="HM39" s="292">
        <v>0</v>
      </c>
      <c r="HN39" s="292">
        <v>184</v>
      </c>
      <c r="HO39" s="292">
        <v>0</v>
      </c>
      <c r="HP39" s="292">
        <v>121</v>
      </c>
      <c r="HQ39" s="292">
        <v>0</v>
      </c>
      <c r="HR39" s="292">
        <v>0</v>
      </c>
      <c r="HS39" s="292">
        <v>139087</v>
      </c>
      <c r="HT39" s="292">
        <v>3969</v>
      </c>
      <c r="HU39" s="328">
        <v>0</v>
      </c>
      <c r="HV39" s="333">
        <v>40.81</v>
      </c>
      <c r="HW39" s="292">
        <v>391023</v>
      </c>
      <c r="HX39" s="407" t="s">
        <v>608</v>
      </c>
      <c r="HY39" s="333">
        <v>3.56</v>
      </c>
      <c r="HZ39" s="333">
        <v>3.56</v>
      </c>
      <c r="IA39" s="328">
        <v>561.1</v>
      </c>
      <c r="IB39" s="328">
        <v>557.83000000000004</v>
      </c>
      <c r="IC39" s="328" t="s">
        <v>608</v>
      </c>
      <c r="ID39" s="330">
        <v>69.099999999999994</v>
      </c>
      <c r="IE39" s="330">
        <v>60.9</v>
      </c>
      <c r="IF39" s="330">
        <v>45.4</v>
      </c>
      <c r="IG39" s="330">
        <v>71.900000000000006</v>
      </c>
      <c r="IH39" s="330">
        <v>21.3</v>
      </c>
      <c r="II39" s="144" t="s">
        <v>1081</v>
      </c>
      <c r="IJ39" s="144" t="s">
        <v>1081</v>
      </c>
      <c r="IK39" s="328">
        <v>71</v>
      </c>
      <c r="IL39" s="408">
        <v>0.79300000000000004</v>
      </c>
      <c r="IM39" s="387">
        <v>89.9</v>
      </c>
      <c r="IN39" s="409">
        <v>0.4</v>
      </c>
      <c r="IO39" s="387">
        <v>2.5</v>
      </c>
      <c r="IP39" s="324">
        <v>99253382</v>
      </c>
      <c r="IQ39" s="410">
        <v>48.5</v>
      </c>
      <c r="IR39" s="410">
        <v>55.1</v>
      </c>
      <c r="IS39" s="350" t="s">
        <v>608</v>
      </c>
      <c r="IT39" s="350" t="s">
        <v>608</v>
      </c>
      <c r="IU39" s="410" t="s">
        <v>608</v>
      </c>
      <c r="IV39" s="144" t="s">
        <v>1081</v>
      </c>
      <c r="IW39" s="324">
        <v>2856</v>
      </c>
      <c r="IX39" s="144" t="s">
        <v>1081</v>
      </c>
      <c r="IY39" s="410">
        <v>35.4</v>
      </c>
      <c r="IZ39" s="386">
        <v>70904</v>
      </c>
      <c r="JA39" s="386">
        <v>1352</v>
      </c>
      <c r="JB39" s="386">
        <v>1455</v>
      </c>
      <c r="JC39" s="386">
        <v>5909</v>
      </c>
      <c r="JD39" s="386">
        <v>6611</v>
      </c>
      <c r="JE39" s="386">
        <v>6768</v>
      </c>
      <c r="JF39" s="386">
        <v>7991</v>
      </c>
      <c r="JG39" s="386">
        <v>10620</v>
      </c>
      <c r="JH39" s="386">
        <v>9776</v>
      </c>
      <c r="JI39" s="386">
        <v>8480</v>
      </c>
      <c r="JJ39" s="386">
        <v>6729</v>
      </c>
      <c r="JK39" s="386">
        <v>5694</v>
      </c>
      <c r="JL39" s="386">
        <v>4175</v>
      </c>
      <c r="JM39" s="386">
        <v>1809</v>
      </c>
      <c r="JN39" s="386">
        <v>732</v>
      </c>
      <c r="JO39" s="386">
        <v>310</v>
      </c>
      <c r="JP39" s="386">
        <v>148</v>
      </c>
      <c r="JQ39" s="386">
        <v>9601</v>
      </c>
      <c r="JR39" s="386">
        <v>9231</v>
      </c>
      <c r="JS39" s="386">
        <v>8119</v>
      </c>
      <c r="JT39" s="386">
        <v>9523</v>
      </c>
      <c r="JU39" s="386">
        <v>11980</v>
      </c>
      <c r="JV39" s="386">
        <v>15185</v>
      </c>
      <c r="JW39" s="386">
        <v>13583</v>
      </c>
      <c r="JX39" s="386">
        <v>11934</v>
      </c>
      <c r="JY39" s="386">
        <v>10809</v>
      </c>
      <c r="JZ39" s="386">
        <v>13112</v>
      </c>
      <c r="KA39" s="386">
        <v>16741</v>
      </c>
      <c r="KB39" s="386">
        <v>13654</v>
      </c>
      <c r="KC39" s="386">
        <v>9666</v>
      </c>
      <c r="KD39" s="386">
        <v>6962</v>
      </c>
      <c r="KE39" s="386">
        <v>7614</v>
      </c>
      <c r="KF39" s="399"/>
      <c r="KG39" s="399"/>
    </row>
    <row r="40" spans="1:293" s="305" customFormat="1" ht="12">
      <c r="A40" s="3">
        <v>272124</v>
      </c>
      <c r="B40" s="2" t="s">
        <v>992</v>
      </c>
      <c r="C40" s="147" t="s">
        <v>616</v>
      </c>
      <c r="D40" s="147" t="s">
        <v>616</v>
      </c>
      <c r="E40" s="147" t="s">
        <v>616</v>
      </c>
      <c r="F40" s="147" t="s">
        <v>616</v>
      </c>
      <c r="G40" s="147" t="s">
        <v>616</v>
      </c>
      <c r="H40" s="147" t="s">
        <v>616</v>
      </c>
      <c r="I40" s="147" t="s">
        <v>616</v>
      </c>
      <c r="J40" s="147" t="s">
        <v>616</v>
      </c>
      <c r="K40" s="147" t="s">
        <v>616</v>
      </c>
      <c r="L40" s="147" t="s">
        <v>616</v>
      </c>
      <c r="M40" s="147" t="s">
        <v>616</v>
      </c>
      <c r="N40" s="147" t="s">
        <v>616</v>
      </c>
      <c r="O40" s="147" t="s">
        <v>616</v>
      </c>
      <c r="P40" s="147" t="s">
        <v>616</v>
      </c>
      <c r="Q40" s="147" t="s">
        <v>616</v>
      </c>
      <c r="R40" s="147" t="s">
        <v>616</v>
      </c>
      <c r="S40" s="147" t="s">
        <v>616</v>
      </c>
      <c r="T40" s="147" t="s">
        <v>616</v>
      </c>
      <c r="U40" s="147" t="s">
        <v>616</v>
      </c>
      <c r="V40" s="147" t="s">
        <v>616</v>
      </c>
      <c r="W40" s="147" t="s">
        <v>616</v>
      </c>
      <c r="X40" s="147" t="s">
        <v>616</v>
      </c>
      <c r="Y40" s="147" t="s">
        <v>616</v>
      </c>
      <c r="Z40" s="147" t="s">
        <v>616</v>
      </c>
      <c r="AA40" s="147" t="s">
        <v>616</v>
      </c>
      <c r="AB40" s="147" t="s">
        <v>616</v>
      </c>
      <c r="AC40" s="147" t="s">
        <v>616</v>
      </c>
      <c r="AD40" s="147" t="s">
        <v>616</v>
      </c>
      <c r="AE40" s="147" t="s">
        <v>616</v>
      </c>
      <c r="AF40" s="147" t="s">
        <v>616</v>
      </c>
      <c r="AG40" s="147" t="s">
        <v>616</v>
      </c>
      <c r="AH40" s="147" t="s">
        <v>616</v>
      </c>
      <c r="AI40" s="147" t="s">
        <v>616</v>
      </c>
      <c r="AJ40" s="147" t="s">
        <v>616</v>
      </c>
      <c r="AK40" s="147" t="s">
        <v>616</v>
      </c>
      <c r="AL40" s="147" t="s">
        <v>616</v>
      </c>
      <c r="AM40" s="147" t="s">
        <v>616</v>
      </c>
      <c r="AN40" s="147" t="s">
        <v>616</v>
      </c>
      <c r="AO40" s="147" t="s">
        <v>616</v>
      </c>
      <c r="AP40" s="147" t="s">
        <v>616</v>
      </c>
      <c r="AQ40" s="147" t="s">
        <v>616</v>
      </c>
      <c r="AR40" s="147" t="s">
        <v>616</v>
      </c>
      <c r="AS40" s="147" t="s">
        <v>616</v>
      </c>
      <c r="AT40" s="147" t="s">
        <v>616</v>
      </c>
      <c r="AU40" s="147" t="s">
        <v>616</v>
      </c>
      <c r="AV40" s="147" t="s">
        <v>616</v>
      </c>
      <c r="AW40" s="147" t="s">
        <v>616</v>
      </c>
      <c r="AX40" s="147" t="s">
        <v>616</v>
      </c>
      <c r="AY40" s="147" t="s">
        <v>616</v>
      </c>
      <c r="AZ40" s="147" t="s">
        <v>616</v>
      </c>
      <c r="BA40" s="147" t="s">
        <v>616</v>
      </c>
      <c r="BB40" s="147" t="s">
        <v>616</v>
      </c>
      <c r="BC40" s="147" t="s">
        <v>616</v>
      </c>
      <c r="BD40" s="147" t="s">
        <v>616</v>
      </c>
      <c r="BE40" s="147" t="s">
        <v>616</v>
      </c>
      <c r="BF40" s="147" t="s">
        <v>616</v>
      </c>
      <c r="BG40" s="147" t="s">
        <v>616</v>
      </c>
      <c r="BH40" s="147" t="s">
        <v>616</v>
      </c>
      <c r="BI40" s="147" t="s">
        <v>616</v>
      </c>
      <c r="BJ40" s="147" t="s">
        <v>616</v>
      </c>
      <c r="BK40" s="147" t="s">
        <v>616</v>
      </c>
      <c r="BL40" s="147" t="s">
        <v>616</v>
      </c>
      <c r="BM40" s="147" t="s">
        <v>616</v>
      </c>
      <c r="BN40" s="147" t="s">
        <v>616</v>
      </c>
      <c r="BO40" s="147" t="s">
        <v>616</v>
      </c>
      <c r="BP40" s="144" t="s">
        <v>1081</v>
      </c>
      <c r="BQ40" s="147" t="s">
        <v>616</v>
      </c>
      <c r="BR40" s="147" t="s">
        <v>616</v>
      </c>
      <c r="BS40" s="147" t="s">
        <v>616</v>
      </c>
      <c r="BT40" s="147" t="s">
        <v>616</v>
      </c>
      <c r="BU40" s="147" t="s">
        <v>616</v>
      </c>
      <c r="BV40" s="147" t="s">
        <v>616</v>
      </c>
      <c r="BW40" s="147" t="s">
        <v>616</v>
      </c>
      <c r="BX40" s="147" t="s">
        <v>616</v>
      </c>
      <c r="BY40" s="147" t="s">
        <v>616</v>
      </c>
      <c r="BZ40" s="147" t="s">
        <v>616</v>
      </c>
      <c r="CA40" s="147" t="s">
        <v>616</v>
      </c>
      <c r="CB40" s="147" t="s">
        <v>616</v>
      </c>
      <c r="CC40" s="147" t="s">
        <v>616</v>
      </c>
      <c r="CD40" s="147" t="s">
        <v>616</v>
      </c>
      <c r="CE40" s="147" t="s">
        <v>616</v>
      </c>
      <c r="CF40" s="147" t="s">
        <v>616</v>
      </c>
      <c r="CG40" s="147" t="s">
        <v>616</v>
      </c>
      <c r="CH40" s="147" t="s">
        <v>616</v>
      </c>
      <c r="CI40" s="147" t="s">
        <v>616</v>
      </c>
      <c r="CJ40" s="147" t="s">
        <v>616</v>
      </c>
      <c r="CK40" s="147" t="s">
        <v>616</v>
      </c>
      <c r="CL40" s="147" t="s">
        <v>616</v>
      </c>
      <c r="CM40" s="147" t="s">
        <v>616</v>
      </c>
      <c r="CN40" s="147" t="s">
        <v>616</v>
      </c>
      <c r="CO40" s="147" t="s">
        <v>616</v>
      </c>
      <c r="CP40" s="147" t="s">
        <v>616</v>
      </c>
      <c r="CQ40" s="147" t="s">
        <v>616</v>
      </c>
      <c r="CR40" s="147" t="s">
        <v>616</v>
      </c>
      <c r="CS40" s="147" t="s">
        <v>616</v>
      </c>
      <c r="CT40" s="147" t="s">
        <v>616</v>
      </c>
      <c r="CU40" s="147" t="s">
        <v>616</v>
      </c>
      <c r="CV40" s="147" t="s">
        <v>616</v>
      </c>
      <c r="CW40" s="147" t="s">
        <v>616</v>
      </c>
      <c r="CX40" s="147" t="s">
        <v>616</v>
      </c>
      <c r="CY40" s="147" t="s">
        <v>616</v>
      </c>
      <c r="CZ40" s="147" t="s">
        <v>616</v>
      </c>
      <c r="DA40" s="147" t="s">
        <v>616</v>
      </c>
      <c r="DB40" s="147" t="s">
        <v>616</v>
      </c>
      <c r="DC40" s="147" t="s">
        <v>616</v>
      </c>
      <c r="DD40" s="147" t="s">
        <v>616</v>
      </c>
      <c r="DE40" s="147" t="s">
        <v>616</v>
      </c>
      <c r="DF40" s="147" t="s">
        <v>616</v>
      </c>
      <c r="DG40" s="147" t="s">
        <v>616</v>
      </c>
      <c r="DH40" s="147" t="s">
        <v>616</v>
      </c>
      <c r="DI40" s="147" t="s">
        <v>616</v>
      </c>
      <c r="DJ40" s="147" t="s">
        <v>616</v>
      </c>
      <c r="DK40" s="147" t="s">
        <v>616</v>
      </c>
      <c r="DL40" s="147" t="s">
        <v>616</v>
      </c>
      <c r="DM40" s="147" t="s">
        <v>616</v>
      </c>
      <c r="DN40" s="147" t="s">
        <v>616</v>
      </c>
      <c r="DO40" s="147" t="s">
        <v>616</v>
      </c>
      <c r="DP40" s="147" t="s">
        <v>616</v>
      </c>
      <c r="DQ40" s="147" t="s">
        <v>616</v>
      </c>
      <c r="DR40" s="147" t="s">
        <v>616</v>
      </c>
      <c r="DS40" s="147" t="s">
        <v>616</v>
      </c>
      <c r="DT40" s="147" t="s">
        <v>616</v>
      </c>
      <c r="DU40" s="147" t="s">
        <v>616</v>
      </c>
      <c r="DV40" s="147" t="s">
        <v>616</v>
      </c>
      <c r="DW40" s="147" t="s">
        <v>616</v>
      </c>
      <c r="DX40" s="147" t="s">
        <v>616</v>
      </c>
      <c r="DY40" s="147" t="s">
        <v>616</v>
      </c>
      <c r="DZ40" s="147" t="s">
        <v>616</v>
      </c>
      <c r="EA40" s="147" t="s">
        <v>616</v>
      </c>
      <c r="EB40" s="147" t="s">
        <v>616</v>
      </c>
      <c r="EC40" s="147" t="s">
        <v>616</v>
      </c>
      <c r="ED40" s="147" t="s">
        <v>616</v>
      </c>
      <c r="EE40" s="147" t="s">
        <v>616</v>
      </c>
      <c r="EF40" s="147" t="s">
        <v>616</v>
      </c>
      <c r="EG40" s="147" t="s">
        <v>616</v>
      </c>
      <c r="EH40" s="147" t="s">
        <v>616</v>
      </c>
      <c r="EI40" s="147" t="s">
        <v>616</v>
      </c>
      <c r="EJ40" s="147" t="s">
        <v>616</v>
      </c>
      <c r="EK40" s="147" t="s">
        <v>616</v>
      </c>
      <c r="EL40" s="147" t="s">
        <v>616</v>
      </c>
      <c r="EM40" s="147" t="s">
        <v>616</v>
      </c>
      <c r="EN40" s="147" t="s">
        <v>616</v>
      </c>
      <c r="EO40" s="147" t="s">
        <v>616</v>
      </c>
      <c r="EP40" s="147" t="s">
        <v>616</v>
      </c>
      <c r="EQ40" s="147" t="s">
        <v>616</v>
      </c>
      <c r="ER40" s="147" t="s">
        <v>616</v>
      </c>
      <c r="ES40" s="147" t="s">
        <v>616</v>
      </c>
      <c r="ET40" s="147" t="s">
        <v>616</v>
      </c>
      <c r="EU40" s="147" t="s">
        <v>616</v>
      </c>
      <c r="EV40" s="147" t="s">
        <v>616</v>
      </c>
      <c r="EW40" s="147" t="s">
        <v>616</v>
      </c>
      <c r="EX40" s="147" t="s">
        <v>616</v>
      </c>
      <c r="EY40" s="147" t="s">
        <v>616</v>
      </c>
      <c r="EZ40" s="147" t="s">
        <v>616</v>
      </c>
      <c r="FA40" s="147" t="s">
        <v>616</v>
      </c>
      <c r="FB40" s="147" t="s">
        <v>616</v>
      </c>
      <c r="FC40" s="147" t="s">
        <v>616</v>
      </c>
      <c r="FD40" s="147" t="s">
        <v>616</v>
      </c>
      <c r="FE40" s="147" t="s">
        <v>616</v>
      </c>
      <c r="FF40" s="147" t="s">
        <v>616</v>
      </c>
      <c r="FG40" s="147" t="s">
        <v>616</v>
      </c>
      <c r="FH40" s="147" t="s">
        <v>616</v>
      </c>
      <c r="FI40" s="147" t="s">
        <v>616</v>
      </c>
      <c r="FJ40" s="147" t="s">
        <v>616</v>
      </c>
      <c r="FK40" s="147" t="s">
        <v>616</v>
      </c>
      <c r="FL40" s="147" t="s">
        <v>616</v>
      </c>
      <c r="FM40" s="147" t="s">
        <v>616</v>
      </c>
      <c r="FN40" s="147" t="s">
        <v>616</v>
      </c>
      <c r="FO40" s="147" t="s">
        <v>616</v>
      </c>
      <c r="FP40" s="147" t="s">
        <v>616</v>
      </c>
      <c r="FQ40" s="147" t="s">
        <v>616</v>
      </c>
      <c r="FR40" s="147" t="s">
        <v>616</v>
      </c>
      <c r="FS40" s="147" t="s">
        <v>616</v>
      </c>
      <c r="FT40" s="147" t="s">
        <v>616</v>
      </c>
      <c r="FU40" s="147" t="s">
        <v>616</v>
      </c>
      <c r="FV40" s="147" t="s">
        <v>616</v>
      </c>
      <c r="FW40" s="147" t="s">
        <v>616</v>
      </c>
      <c r="FX40" s="147" t="s">
        <v>616</v>
      </c>
      <c r="FY40" s="147" t="s">
        <v>616</v>
      </c>
      <c r="FZ40" s="147" t="s">
        <v>616</v>
      </c>
      <c r="GA40" s="147" t="s">
        <v>616</v>
      </c>
      <c r="GB40" s="147" t="s">
        <v>616</v>
      </c>
      <c r="GC40" s="147" t="s">
        <v>616</v>
      </c>
      <c r="GD40" s="147" t="s">
        <v>616</v>
      </c>
      <c r="GE40" s="147" t="s">
        <v>616</v>
      </c>
      <c r="GF40" s="147" t="s">
        <v>616</v>
      </c>
      <c r="GG40" s="147" t="s">
        <v>616</v>
      </c>
      <c r="GH40" s="147" t="s">
        <v>616</v>
      </c>
      <c r="GI40" s="147" t="s">
        <v>616</v>
      </c>
      <c r="GJ40" s="147" t="s">
        <v>616</v>
      </c>
      <c r="GK40" s="147" t="s">
        <v>616</v>
      </c>
      <c r="GL40" s="147" t="s">
        <v>616</v>
      </c>
      <c r="GM40" s="147" t="s">
        <v>616</v>
      </c>
      <c r="GN40" s="147" t="s">
        <v>616</v>
      </c>
      <c r="GO40" s="147" t="s">
        <v>616</v>
      </c>
      <c r="GP40" s="147" t="s">
        <v>616</v>
      </c>
      <c r="GQ40" s="147" t="s">
        <v>616</v>
      </c>
      <c r="GR40" s="147" t="s">
        <v>616</v>
      </c>
      <c r="GS40" s="147" t="s">
        <v>616</v>
      </c>
      <c r="GT40" s="147" t="s">
        <v>616</v>
      </c>
      <c r="GU40" s="147" t="s">
        <v>616</v>
      </c>
      <c r="GV40" s="147" t="s">
        <v>616</v>
      </c>
      <c r="GW40" s="147" t="s">
        <v>616</v>
      </c>
      <c r="GX40" s="147" t="s">
        <v>616</v>
      </c>
      <c r="GY40" s="147" t="s">
        <v>616</v>
      </c>
      <c r="GZ40" s="147" t="s">
        <v>616</v>
      </c>
      <c r="HA40" s="147" t="s">
        <v>616</v>
      </c>
      <c r="HB40" s="147" t="s">
        <v>616</v>
      </c>
      <c r="HC40" s="147" t="s">
        <v>616</v>
      </c>
      <c r="HD40" s="147" t="s">
        <v>616</v>
      </c>
      <c r="HE40" s="147" t="s">
        <v>616</v>
      </c>
      <c r="HF40" s="147" t="s">
        <v>616</v>
      </c>
      <c r="HG40" s="147" t="s">
        <v>616</v>
      </c>
      <c r="HH40" s="147" t="s">
        <v>616</v>
      </c>
      <c r="HI40" s="147" t="s">
        <v>616</v>
      </c>
      <c r="HJ40" s="147" t="s">
        <v>616</v>
      </c>
      <c r="HK40" s="147" t="s">
        <v>616</v>
      </c>
      <c r="HL40" s="147" t="s">
        <v>616</v>
      </c>
      <c r="HM40" s="147" t="s">
        <v>616</v>
      </c>
      <c r="HN40" s="147" t="s">
        <v>616</v>
      </c>
      <c r="HO40" s="147" t="s">
        <v>616</v>
      </c>
      <c r="HP40" s="147" t="s">
        <v>616</v>
      </c>
      <c r="HQ40" s="147" t="s">
        <v>616</v>
      </c>
      <c r="HR40" s="147" t="s">
        <v>616</v>
      </c>
      <c r="HS40" s="147" t="s">
        <v>616</v>
      </c>
      <c r="HT40" s="147" t="s">
        <v>616</v>
      </c>
      <c r="HU40" s="147" t="s">
        <v>616</v>
      </c>
      <c r="HV40" s="147" t="s">
        <v>616</v>
      </c>
      <c r="HW40" s="147" t="s">
        <v>616</v>
      </c>
      <c r="HX40" s="147" t="s">
        <v>616</v>
      </c>
      <c r="HY40" s="147" t="s">
        <v>616</v>
      </c>
      <c r="HZ40" s="147" t="s">
        <v>616</v>
      </c>
      <c r="IA40" s="147" t="s">
        <v>616</v>
      </c>
      <c r="IB40" s="147" t="s">
        <v>616</v>
      </c>
      <c r="IC40" s="147" t="s">
        <v>616</v>
      </c>
      <c r="ID40" s="147" t="s">
        <v>616</v>
      </c>
      <c r="IE40" s="147" t="s">
        <v>616</v>
      </c>
      <c r="IF40" s="147" t="s">
        <v>616</v>
      </c>
      <c r="IG40" s="147" t="s">
        <v>616</v>
      </c>
      <c r="IH40" s="147" t="s">
        <v>616</v>
      </c>
      <c r="II40" s="144" t="s">
        <v>1081</v>
      </c>
      <c r="IJ40" s="144" t="s">
        <v>1081</v>
      </c>
      <c r="IK40" s="147" t="s">
        <v>616</v>
      </c>
      <c r="IL40" s="147" t="s">
        <v>616</v>
      </c>
      <c r="IM40" s="147" t="s">
        <v>616</v>
      </c>
      <c r="IN40" s="147" t="s">
        <v>616</v>
      </c>
      <c r="IO40" s="147" t="s">
        <v>616</v>
      </c>
      <c r="IP40" s="147" t="s">
        <v>616</v>
      </c>
      <c r="IQ40" s="147" t="s">
        <v>616</v>
      </c>
      <c r="IR40" s="147" t="s">
        <v>616</v>
      </c>
      <c r="IS40" s="147" t="s">
        <v>616</v>
      </c>
      <c r="IT40" s="147" t="s">
        <v>616</v>
      </c>
      <c r="IU40" s="147" t="s">
        <v>616</v>
      </c>
      <c r="IV40" s="144" t="s">
        <v>1081</v>
      </c>
      <c r="IW40" s="147" t="s">
        <v>616</v>
      </c>
      <c r="IX40" s="144" t="s">
        <v>1081</v>
      </c>
      <c r="IY40" s="147" t="s">
        <v>616</v>
      </c>
      <c r="IZ40" s="147" t="s">
        <v>616</v>
      </c>
      <c r="JA40" s="147" t="s">
        <v>616</v>
      </c>
      <c r="JB40" s="147" t="s">
        <v>616</v>
      </c>
      <c r="JC40" s="147" t="s">
        <v>616</v>
      </c>
      <c r="JD40" s="147" t="s">
        <v>616</v>
      </c>
      <c r="JE40" s="147" t="s">
        <v>616</v>
      </c>
      <c r="JF40" s="147" t="s">
        <v>616</v>
      </c>
      <c r="JG40" s="147" t="s">
        <v>616</v>
      </c>
      <c r="JH40" s="147" t="s">
        <v>616</v>
      </c>
      <c r="JI40" s="147" t="s">
        <v>616</v>
      </c>
      <c r="JJ40" s="147" t="s">
        <v>616</v>
      </c>
      <c r="JK40" s="147" t="s">
        <v>616</v>
      </c>
      <c r="JL40" s="147" t="s">
        <v>616</v>
      </c>
      <c r="JM40" s="147" t="s">
        <v>616</v>
      </c>
      <c r="JN40" s="147" t="s">
        <v>616</v>
      </c>
      <c r="JO40" s="147" t="s">
        <v>616</v>
      </c>
      <c r="JP40" s="147" t="s">
        <v>616</v>
      </c>
      <c r="JQ40" s="147" t="s">
        <v>616</v>
      </c>
      <c r="JR40" s="147" t="s">
        <v>616</v>
      </c>
      <c r="JS40" s="147" t="s">
        <v>616</v>
      </c>
      <c r="JT40" s="147" t="s">
        <v>616</v>
      </c>
      <c r="JU40" s="147" t="s">
        <v>616</v>
      </c>
      <c r="JV40" s="147" t="s">
        <v>616</v>
      </c>
      <c r="JW40" s="147" t="s">
        <v>616</v>
      </c>
      <c r="JX40" s="147" t="s">
        <v>616</v>
      </c>
      <c r="JY40" s="147" t="s">
        <v>616</v>
      </c>
      <c r="JZ40" s="147" t="s">
        <v>616</v>
      </c>
      <c r="KA40" s="147" t="s">
        <v>616</v>
      </c>
      <c r="KB40" s="147" t="s">
        <v>616</v>
      </c>
      <c r="KC40" s="147" t="s">
        <v>616</v>
      </c>
      <c r="KD40" s="147" t="s">
        <v>616</v>
      </c>
      <c r="KE40" s="147" t="s">
        <v>616</v>
      </c>
      <c r="KF40" s="399"/>
      <c r="KG40" s="399"/>
    </row>
    <row r="41" spans="1:293" s="305" customFormat="1" ht="12">
      <c r="A41" s="3">
        <v>272159</v>
      </c>
      <c r="B41" s="639" t="s">
        <v>991</v>
      </c>
      <c r="C41" s="147" t="s">
        <v>1080</v>
      </c>
      <c r="D41" s="147" t="s">
        <v>1080</v>
      </c>
      <c r="E41" s="147" t="s">
        <v>1080</v>
      </c>
      <c r="F41" s="147" t="s">
        <v>1080</v>
      </c>
      <c r="G41" s="147" t="s">
        <v>1080</v>
      </c>
      <c r="H41" s="147" t="s">
        <v>1080</v>
      </c>
      <c r="I41" s="147" t="s">
        <v>1080</v>
      </c>
      <c r="J41" s="147" t="s">
        <v>1080</v>
      </c>
      <c r="K41" s="147" t="s">
        <v>1080</v>
      </c>
      <c r="L41" s="147" t="s">
        <v>1080</v>
      </c>
      <c r="M41" s="147" t="s">
        <v>1080</v>
      </c>
      <c r="N41" s="147" t="s">
        <v>1080</v>
      </c>
      <c r="O41" s="147" t="s">
        <v>1080</v>
      </c>
      <c r="P41" s="147" t="s">
        <v>1080</v>
      </c>
      <c r="Q41" s="147" t="s">
        <v>1080</v>
      </c>
      <c r="R41" s="147" t="s">
        <v>1080</v>
      </c>
      <c r="S41" s="147" t="s">
        <v>1080</v>
      </c>
      <c r="T41" s="147" t="s">
        <v>1080</v>
      </c>
      <c r="U41" s="147" t="s">
        <v>1080</v>
      </c>
      <c r="V41" s="147" t="s">
        <v>1080</v>
      </c>
      <c r="W41" s="147" t="s">
        <v>1080</v>
      </c>
      <c r="X41" s="147" t="s">
        <v>1080</v>
      </c>
      <c r="Y41" s="147" t="s">
        <v>1080</v>
      </c>
      <c r="Z41" s="147" t="s">
        <v>1080</v>
      </c>
      <c r="AA41" s="147" t="s">
        <v>1080</v>
      </c>
      <c r="AB41" s="147" t="s">
        <v>1080</v>
      </c>
      <c r="AC41" s="147" t="s">
        <v>1080</v>
      </c>
      <c r="AD41" s="147" t="s">
        <v>1080</v>
      </c>
      <c r="AE41" s="147" t="s">
        <v>1080</v>
      </c>
      <c r="AF41" s="147" t="s">
        <v>1080</v>
      </c>
      <c r="AG41" s="147" t="s">
        <v>1080</v>
      </c>
      <c r="AH41" s="147" t="s">
        <v>1080</v>
      </c>
      <c r="AI41" s="147" t="s">
        <v>1080</v>
      </c>
      <c r="AJ41" s="147" t="s">
        <v>1080</v>
      </c>
      <c r="AK41" s="147" t="s">
        <v>1080</v>
      </c>
      <c r="AL41" s="147" t="s">
        <v>1080</v>
      </c>
      <c r="AM41" s="147" t="s">
        <v>1080</v>
      </c>
      <c r="AN41" s="147" t="s">
        <v>1080</v>
      </c>
      <c r="AO41" s="147" t="s">
        <v>1080</v>
      </c>
      <c r="AP41" s="147" t="s">
        <v>1080</v>
      </c>
      <c r="AQ41" s="147" t="s">
        <v>1080</v>
      </c>
      <c r="AR41" s="147" t="s">
        <v>1080</v>
      </c>
      <c r="AS41" s="147" t="s">
        <v>1080</v>
      </c>
      <c r="AT41" s="147" t="s">
        <v>1080</v>
      </c>
      <c r="AU41" s="147" t="s">
        <v>1080</v>
      </c>
      <c r="AV41" s="147" t="s">
        <v>1080</v>
      </c>
      <c r="AW41" s="147" t="s">
        <v>1080</v>
      </c>
      <c r="AX41" s="147" t="s">
        <v>1080</v>
      </c>
      <c r="AY41" s="147" t="s">
        <v>1080</v>
      </c>
      <c r="AZ41" s="147" t="s">
        <v>1080</v>
      </c>
      <c r="BA41" s="147" t="s">
        <v>1080</v>
      </c>
      <c r="BB41" s="147" t="s">
        <v>1080</v>
      </c>
      <c r="BC41" s="147" t="s">
        <v>1080</v>
      </c>
      <c r="BD41" s="147" t="s">
        <v>1080</v>
      </c>
      <c r="BE41" s="147" t="s">
        <v>1080</v>
      </c>
      <c r="BF41" s="147" t="s">
        <v>1080</v>
      </c>
      <c r="BG41" s="147" t="s">
        <v>1080</v>
      </c>
      <c r="BH41" s="147" t="s">
        <v>1080</v>
      </c>
      <c r="BI41" s="147" t="s">
        <v>1080</v>
      </c>
      <c r="BJ41" s="147" t="s">
        <v>1080</v>
      </c>
      <c r="BK41" s="147" t="s">
        <v>1080</v>
      </c>
      <c r="BL41" s="147" t="s">
        <v>1080</v>
      </c>
      <c r="BM41" s="147" t="s">
        <v>1080</v>
      </c>
      <c r="BN41" s="147" t="s">
        <v>1080</v>
      </c>
      <c r="BO41" s="147" t="s">
        <v>1080</v>
      </c>
      <c r="BP41" s="144" t="s">
        <v>1081</v>
      </c>
      <c r="BQ41" s="147" t="s">
        <v>1080</v>
      </c>
      <c r="BR41" s="147" t="s">
        <v>1080</v>
      </c>
      <c r="BS41" s="147" t="s">
        <v>1080</v>
      </c>
      <c r="BT41" s="147" t="s">
        <v>1080</v>
      </c>
      <c r="BU41" s="147" t="s">
        <v>1080</v>
      </c>
      <c r="BV41" s="147" t="s">
        <v>1080</v>
      </c>
      <c r="BW41" s="147" t="s">
        <v>1080</v>
      </c>
      <c r="BX41" s="147" t="s">
        <v>1080</v>
      </c>
      <c r="BY41" s="147" t="s">
        <v>1080</v>
      </c>
      <c r="BZ41" s="147" t="s">
        <v>1080</v>
      </c>
      <c r="CA41" s="147" t="s">
        <v>1080</v>
      </c>
      <c r="CB41" s="147" t="s">
        <v>1080</v>
      </c>
      <c r="CC41" s="147" t="s">
        <v>1080</v>
      </c>
      <c r="CD41" s="147" t="s">
        <v>1080</v>
      </c>
      <c r="CE41" s="147" t="s">
        <v>1080</v>
      </c>
      <c r="CF41" s="147" t="s">
        <v>1080</v>
      </c>
      <c r="CG41" s="147" t="s">
        <v>1080</v>
      </c>
      <c r="CH41" s="147" t="s">
        <v>1080</v>
      </c>
      <c r="CI41" s="147" t="s">
        <v>1080</v>
      </c>
      <c r="CJ41" s="147" t="s">
        <v>1080</v>
      </c>
      <c r="CK41" s="147" t="s">
        <v>1080</v>
      </c>
      <c r="CL41" s="147" t="s">
        <v>1080</v>
      </c>
      <c r="CM41" s="147" t="s">
        <v>1080</v>
      </c>
      <c r="CN41" s="147" t="s">
        <v>1080</v>
      </c>
      <c r="CO41" s="147" t="s">
        <v>1080</v>
      </c>
      <c r="CP41" s="147" t="s">
        <v>1080</v>
      </c>
      <c r="CQ41" s="147" t="s">
        <v>1080</v>
      </c>
      <c r="CR41" s="147" t="s">
        <v>1080</v>
      </c>
      <c r="CS41" s="147" t="s">
        <v>1080</v>
      </c>
      <c r="CT41" s="147" t="s">
        <v>1080</v>
      </c>
      <c r="CU41" s="147" t="s">
        <v>1080</v>
      </c>
      <c r="CV41" s="147" t="s">
        <v>1080</v>
      </c>
      <c r="CW41" s="147" t="s">
        <v>1080</v>
      </c>
      <c r="CX41" s="147" t="s">
        <v>1080</v>
      </c>
      <c r="CY41" s="147" t="s">
        <v>1080</v>
      </c>
      <c r="CZ41" s="147" t="s">
        <v>1080</v>
      </c>
      <c r="DA41" s="147" t="s">
        <v>1080</v>
      </c>
      <c r="DB41" s="147" t="s">
        <v>1080</v>
      </c>
      <c r="DC41" s="147" t="s">
        <v>1080</v>
      </c>
      <c r="DD41" s="147" t="s">
        <v>1080</v>
      </c>
      <c r="DE41" s="147" t="s">
        <v>1080</v>
      </c>
      <c r="DF41" s="147" t="s">
        <v>1080</v>
      </c>
      <c r="DG41" s="147" t="s">
        <v>1080</v>
      </c>
      <c r="DH41" s="147" t="s">
        <v>1080</v>
      </c>
      <c r="DI41" s="147" t="s">
        <v>1080</v>
      </c>
      <c r="DJ41" s="147" t="s">
        <v>1080</v>
      </c>
      <c r="DK41" s="147" t="s">
        <v>1080</v>
      </c>
      <c r="DL41" s="147" t="s">
        <v>1080</v>
      </c>
      <c r="DM41" s="147" t="s">
        <v>1080</v>
      </c>
      <c r="DN41" s="147" t="s">
        <v>1080</v>
      </c>
      <c r="DO41" s="147" t="s">
        <v>1080</v>
      </c>
      <c r="DP41" s="147" t="s">
        <v>1080</v>
      </c>
      <c r="DQ41" s="147" t="s">
        <v>1080</v>
      </c>
      <c r="DR41" s="147" t="s">
        <v>1080</v>
      </c>
      <c r="DS41" s="147" t="s">
        <v>1080</v>
      </c>
      <c r="DT41" s="147" t="s">
        <v>1080</v>
      </c>
      <c r="DU41" s="147" t="s">
        <v>1080</v>
      </c>
      <c r="DV41" s="147" t="s">
        <v>1080</v>
      </c>
      <c r="DW41" s="147" t="s">
        <v>1080</v>
      </c>
      <c r="DX41" s="147" t="s">
        <v>1080</v>
      </c>
      <c r="DY41" s="147" t="s">
        <v>1080</v>
      </c>
      <c r="DZ41" s="147" t="s">
        <v>1080</v>
      </c>
      <c r="EA41" s="147" t="s">
        <v>1080</v>
      </c>
      <c r="EB41" s="147" t="s">
        <v>1080</v>
      </c>
      <c r="EC41" s="147" t="s">
        <v>1080</v>
      </c>
      <c r="ED41" s="147" t="s">
        <v>1080</v>
      </c>
      <c r="EE41" s="147" t="s">
        <v>1080</v>
      </c>
      <c r="EF41" s="147" t="s">
        <v>1080</v>
      </c>
      <c r="EG41" s="147" t="s">
        <v>1080</v>
      </c>
      <c r="EH41" s="147" t="s">
        <v>1080</v>
      </c>
      <c r="EI41" s="147" t="s">
        <v>1080</v>
      </c>
      <c r="EJ41" s="147" t="s">
        <v>1080</v>
      </c>
      <c r="EK41" s="147" t="s">
        <v>1080</v>
      </c>
      <c r="EL41" s="147" t="s">
        <v>1080</v>
      </c>
      <c r="EM41" s="147" t="s">
        <v>1080</v>
      </c>
      <c r="EN41" s="147" t="s">
        <v>1080</v>
      </c>
      <c r="EO41" s="147" t="s">
        <v>1080</v>
      </c>
      <c r="EP41" s="147" t="s">
        <v>1080</v>
      </c>
      <c r="EQ41" s="147" t="s">
        <v>1080</v>
      </c>
      <c r="ER41" s="147" t="s">
        <v>1080</v>
      </c>
      <c r="ES41" s="147" t="s">
        <v>1080</v>
      </c>
      <c r="ET41" s="147" t="s">
        <v>1080</v>
      </c>
      <c r="EU41" s="147" t="s">
        <v>1080</v>
      </c>
      <c r="EV41" s="147" t="s">
        <v>1080</v>
      </c>
      <c r="EW41" s="147" t="s">
        <v>1080</v>
      </c>
      <c r="EX41" s="147" t="s">
        <v>1080</v>
      </c>
      <c r="EY41" s="147" t="s">
        <v>1080</v>
      </c>
      <c r="EZ41" s="147" t="s">
        <v>1080</v>
      </c>
      <c r="FA41" s="147" t="s">
        <v>1080</v>
      </c>
      <c r="FB41" s="147" t="s">
        <v>1080</v>
      </c>
      <c r="FC41" s="147" t="s">
        <v>1080</v>
      </c>
      <c r="FD41" s="147" t="s">
        <v>1080</v>
      </c>
      <c r="FE41" s="147" t="s">
        <v>1080</v>
      </c>
      <c r="FF41" s="147" t="s">
        <v>1080</v>
      </c>
      <c r="FG41" s="147" t="s">
        <v>1080</v>
      </c>
      <c r="FH41" s="147" t="s">
        <v>1080</v>
      </c>
      <c r="FI41" s="147" t="s">
        <v>1080</v>
      </c>
      <c r="FJ41" s="147" t="s">
        <v>1080</v>
      </c>
      <c r="FK41" s="147" t="s">
        <v>1080</v>
      </c>
      <c r="FL41" s="147" t="s">
        <v>1080</v>
      </c>
      <c r="FM41" s="147" t="s">
        <v>1080</v>
      </c>
      <c r="FN41" s="147" t="s">
        <v>1080</v>
      </c>
      <c r="FO41" s="147" t="s">
        <v>1080</v>
      </c>
      <c r="FP41" s="147" t="s">
        <v>1080</v>
      </c>
      <c r="FQ41" s="147" t="s">
        <v>1080</v>
      </c>
      <c r="FR41" s="147" t="s">
        <v>1080</v>
      </c>
      <c r="FS41" s="147" t="s">
        <v>1080</v>
      </c>
      <c r="FT41" s="147" t="s">
        <v>1080</v>
      </c>
      <c r="FU41" s="147" t="s">
        <v>1080</v>
      </c>
      <c r="FV41" s="147" t="s">
        <v>1080</v>
      </c>
      <c r="FW41" s="147" t="s">
        <v>1080</v>
      </c>
      <c r="FX41" s="147" t="s">
        <v>1080</v>
      </c>
      <c r="FY41" s="147" t="s">
        <v>1080</v>
      </c>
      <c r="FZ41" s="147" t="s">
        <v>1080</v>
      </c>
      <c r="GA41" s="147" t="s">
        <v>1080</v>
      </c>
      <c r="GB41" s="147" t="s">
        <v>1080</v>
      </c>
      <c r="GC41" s="147" t="s">
        <v>1080</v>
      </c>
      <c r="GD41" s="147" t="s">
        <v>1080</v>
      </c>
      <c r="GE41" s="147" t="s">
        <v>1080</v>
      </c>
      <c r="GF41" s="147" t="s">
        <v>1080</v>
      </c>
      <c r="GG41" s="147" t="s">
        <v>1080</v>
      </c>
      <c r="GH41" s="147" t="s">
        <v>1080</v>
      </c>
      <c r="GI41" s="147" t="s">
        <v>1080</v>
      </c>
      <c r="GJ41" s="147" t="s">
        <v>1080</v>
      </c>
      <c r="GK41" s="147" t="s">
        <v>1080</v>
      </c>
      <c r="GL41" s="147" t="s">
        <v>1080</v>
      </c>
      <c r="GM41" s="147" t="s">
        <v>1080</v>
      </c>
      <c r="GN41" s="147" t="s">
        <v>1080</v>
      </c>
      <c r="GO41" s="147" t="s">
        <v>1080</v>
      </c>
      <c r="GP41" s="147" t="s">
        <v>1080</v>
      </c>
      <c r="GQ41" s="147" t="s">
        <v>1080</v>
      </c>
      <c r="GR41" s="147" t="s">
        <v>1080</v>
      </c>
      <c r="GS41" s="147" t="s">
        <v>1080</v>
      </c>
      <c r="GT41" s="147" t="s">
        <v>1080</v>
      </c>
      <c r="GU41" s="147" t="s">
        <v>1080</v>
      </c>
      <c r="GV41" s="147" t="s">
        <v>1080</v>
      </c>
      <c r="GW41" s="147" t="s">
        <v>1080</v>
      </c>
      <c r="GX41" s="147" t="s">
        <v>1080</v>
      </c>
      <c r="GY41" s="147" t="s">
        <v>1080</v>
      </c>
      <c r="GZ41" s="147" t="s">
        <v>1080</v>
      </c>
      <c r="HA41" s="147" t="s">
        <v>1080</v>
      </c>
      <c r="HB41" s="147" t="s">
        <v>1080</v>
      </c>
      <c r="HC41" s="147" t="s">
        <v>1080</v>
      </c>
      <c r="HD41" s="147" t="s">
        <v>1080</v>
      </c>
      <c r="HE41" s="147" t="s">
        <v>1080</v>
      </c>
      <c r="HF41" s="147" t="s">
        <v>1080</v>
      </c>
      <c r="HG41" s="147" t="s">
        <v>1080</v>
      </c>
      <c r="HH41" s="147" t="s">
        <v>1080</v>
      </c>
      <c r="HI41" s="147" t="s">
        <v>1080</v>
      </c>
      <c r="HJ41" s="147" t="s">
        <v>1080</v>
      </c>
      <c r="HK41" s="147" t="s">
        <v>1080</v>
      </c>
      <c r="HL41" s="147" t="s">
        <v>1080</v>
      </c>
      <c r="HM41" s="147" t="s">
        <v>1080</v>
      </c>
      <c r="HN41" s="147" t="s">
        <v>1080</v>
      </c>
      <c r="HO41" s="147" t="s">
        <v>1080</v>
      </c>
      <c r="HP41" s="147" t="s">
        <v>1080</v>
      </c>
      <c r="HQ41" s="147" t="s">
        <v>1080</v>
      </c>
      <c r="HR41" s="147" t="s">
        <v>1080</v>
      </c>
      <c r="HS41" s="147" t="s">
        <v>1080</v>
      </c>
      <c r="HT41" s="147" t="s">
        <v>1080</v>
      </c>
      <c r="HU41" s="147" t="s">
        <v>1080</v>
      </c>
      <c r="HV41" s="147" t="s">
        <v>1080</v>
      </c>
      <c r="HW41" s="147" t="s">
        <v>1080</v>
      </c>
      <c r="HX41" s="147" t="s">
        <v>1080</v>
      </c>
      <c r="HY41" s="147" t="s">
        <v>1080</v>
      </c>
      <c r="HZ41" s="147" t="s">
        <v>1080</v>
      </c>
      <c r="IA41" s="147" t="s">
        <v>1080</v>
      </c>
      <c r="IB41" s="147" t="s">
        <v>1080</v>
      </c>
      <c r="IC41" s="147" t="s">
        <v>1080</v>
      </c>
      <c r="ID41" s="147" t="s">
        <v>1080</v>
      </c>
      <c r="IE41" s="147" t="s">
        <v>1080</v>
      </c>
      <c r="IF41" s="147" t="s">
        <v>1080</v>
      </c>
      <c r="IG41" s="147" t="s">
        <v>1080</v>
      </c>
      <c r="IH41" s="147" t="s">
        <v>1080</v>
      </c>
      <c r="II41" s="144" t="s">
        <v>1081</v>
      </c>
      <c r="IJ41" s="144" t="s">
        <v>1081</v>
      </c>
      <c r="IK41" s="147" t="s">
        <v>1080</v>
      </c>
      <c r="IL41" s="147" t="s">
        <v>1080</v>
      </c>
      <c r="IM41" s="147" t="s">
        <v>1080</v>
      </c>
      <c r="IN41" s="147" t="s">
        <v>1080</v>
      </c>
      <c r="IO41" s="147" t="s">
        <v>1080</v>
      </c>
      <c r="IP41" s="147" t="s">
        <v>1080</v>
      </c>
      <c r="IQ41" s="147" t="s">
        <v>1080</v>
      </c>
      <c r="IR41" s="147" t="s">
        <v>1080</v>
      </c>
      <c r="IS41" s="147" t="s">
        <v>1080</v>
      </c>
      <c r="IT41" s="147" t="s">
        <v>1080</v>
      </c>
      <c r="IU41" s="147" t="s">
        <v>1080</v>
      </c>
      <c r="IV41" s="144" t="s">
        <v>1081</v>
      </c>
      <c r="IW41" s="147" t="s">
        <v>1080</v>
      </c>
      <c r="IX41" s="144" t="s">
        <v>1081</v>
      </c>
      <c r="IY41" s="147" t="s">
        <v>1080</v>
      </c>
      <c r="IZ41" s="147" t="s">
        <v>1080</v>
      </c>
      <c r="JA41" s="147" t="s">
        <v>1080</v>
      </c>
      <c r="JB41" s="147" t="s">
        <v>1080</v>
      </c>
      <c r="JC41" s="147" t="s">
        <v>1080</v>
      </c>
      <c r="JD41" s="147" t="s">
        <v>1080</v>
      </c>
      <c r="JE41" s="147" t="s">
        <v>1080</v>
      </c>
      <c r="JF41" s="147" t="s">
        <v>1080</v>
      </c>
      <c r="JG41" s="147" t="s">
        <v>1080</v>
      </c>
      <c r="JH41" s="147" t="s">
        <v>1080</v>
      </c>
      <c r="JI41" s="147" t="s">
        <v>1080</v>
      </c>
      <c r="JJ41" s="147" t="s">
        <v>1080</v>
      </c>
      <c r="JK41" s="147" t="s">
        <v>1080</v>
      </c>
      <c r="JL41" s="147" t="s">
        <v>1080</v>
      </c>
      <c r="JM41" s="147" t="s">
        <v>1080</v>
      </c>
      <c r="JN41" s="147" t="s">
        <v>1080</v>
      </c>
      <c r="JO41" s="147" t="s">
        <v>1080</v>
      </c>
      <c r="JP41" s="147" t="s">
        <v>1080</v>
      </c>
      <c r="JQ41" s="147" t="s">
        <v>1080</v>
      </c>
      <c r="JR41" s="147" t="s">
        <v>1080</v>
      </c>
      <c r="JS41" s="147" t="s">
        <v>1080</v>
      </c>
      <c r="JT41" s="147" t="s">
        <v>1080</v>
      </c>
      <c r="JU41" s="147" t="s">
        <v>1080</v>
      </c>
      <c r="JV41" s="147" t="s">
        <v>1080</v>
      </c>
      <c r="JW41" s="147" t="s">
        <v>1080</v>
      </c>
      <c r="JX41" s="147" t="s">
        <v>1080</v>
      </c>
      <c r="JY41" s="147" t="s">
        <v>1080</v>
      </c>
      <c r="JZ41" s="147" t="s">
        <v>1080</v>
      </c>
      <c r="KA41" s="147" t="s">
        <v>1080</v>
      </c>
      <c r="KB41" s="147" t="s">
        <v>1080</v>
      </c>
      <c r="KC41" s="147" t="s">
        <v>1080</v>
      </c>
      <c r="KD41" s="147" t="s">
        <v>1080</v>
      </c>
      <c r="KE41" s="147" t="s">
        <v>1080</v>
      </c>
      <c r="KF41" s="399"/>
      <c r="KG41" s="399"/>
    </row>
    <row r="42" spans="1:293" s="305" customFormat="1" ht="12">
      <c r="A42" s="3">
        <v>272272</v>
      </c>
      <c r="B42" s="2" t="s">
        <v>933</v>
      </c>
      <c r="C42" s="318">
        <v>61.78</v>
      </c>
      <c r="D42" s="319">
        <v>495615</v>
      </c>
      <c r="E42" s="383">
        <v>12.14</v>
      </c>
      <c r="F42" s="383">
        <v>60.77</v>
      </c>
      <c r="G42" s="383">
        <v>27.1</v>
      </c>
      <c r="H42" s="292">
        <v>21969</v>
      </c>
      <c r="I42" s="292">
        <v>46420</v>
      </c>
      <c r="J42" s="292">
        <v>75005</v>
      </c>
      <c r="K42" s="328">
        <v>60839</v>
      </c>
      <c r="L42" s="292">
        <v>234213</v>
      </c>
      <c r="M42" s="292">
        <v>16749</v>
      </c>
      <c r="N42" s="292">
        <v>15600</v>
      </c>
      <c r="O42" s="292">
        <v>15701</v>
      </c>
      <c r="P42" s="384">
        <v>500067</v>
      </c>
      <c r="Q42" s="292">
        <v>502784</v>
      </c>
      <c r="R42" s="292">
        <v>522051</v>
      </c>
      <c r="S42" s="328">
        <v>469087</v>
      </c>
      <c r="T42" s="328">
        <v>1939536</v>
      </c>
      <c r="U42" s="328">
        <v>636670</v>
      </c>
      <c r="V42" s="385">
        <v>713042</v>
      </c>
      <c r="W42" s="328">
        <v>25</v>
      </c>
      <c r="X42" s="328">
        <v>54</v>
      </c>
      <c r="Y42" s="328" t="s">
        <v>608</v>
      </c>
      <c r="Z42" s="328">
        <v>38557</v>
      </c>
      <c r="AA42" s="318">
        <v>565</v>
      </c>
      <c r="AB42" s="333">
        <v>2389</v>
      </c>
      <c r="AC42" s="386" t="s">
        <v>608</v>
      </c>
      <c r="AD42" s="328" t="s">
        <v>608</v>
      </c>
      <c r="AE42" s="328" t="s">
        <v>608</v>
      </c>
      <c r="AF42" s="324">
        <v>41</v>
      </c>
      <c r="AG42" s="324">
        <v>5785</v>
      </c>
      <c r="AH42" s="324">
        <v>52</v>
      </c>
      <c r="AI42" s="324">
        <v>23535</v>
      </c>
      <c r="AJ42" s="328">
        <v>1429</v>
      </c>
      <c r="AK42" s="328">
        <v>158</v>
      </c>
      <c r="AL42" s="324">
        <v>25</v>
      </c>
      <c r="AM42" s="385">
        <v>12001</v>
      </c>
      <c r="AN42" s="328">
        <v>835</v>
      </c>
      <c r="AO42" s="328">
        <v>0</v>
      </c>
      <c r="AP42" s="328">
        <v>488</v>
      </c>
      <c r="AQ42" s="328">
        <v>27</v>
      </c>
      <c r="AR42" s="328">
        <v>164</v>
      </c>
      <c r="AS42" s="330">
        <v>100</v>
      </c>
      <c r="AT42" s="330">
        <v>72.7</v>
      </c>
      <c r="AU42" s="330">
        <v>91.6</v>
      </c>
      <c r="AV42" s="328">
        <v>19</v>
      </c>
      <c r="AW42" s="328">
        <v>21</v>
      </c>
      <c r="AX42" s="328">
        <v>15</v>
      </c>
      <c r="AY42" s="328">
        <v>3</v>
      </c>
      <c r="AZ42" s="328">
        <v>3</v>
      </c>
      <c r="BA42" s="328">
        <v>8</v>
      </c>
      <c r="BB42" s="328">
        <v>6</v>
      </c>
      <c r="BC42" s="324">
        <v>2</v>
      </c>
      <c r="BD42" s="324">
        <v>16393</v>
      </c>
      <c r="BE42" s="324">
        <v>1</v>
      </c>
      <c r="BF42" s="324">
        <v>13500</v>
      </c>
      <c r="BG42" s="348">
        <v>6</v>
      </c>
      <c r="BH42" s="348">
        <v>46820</v>
      </c>
      <c r="BI42" s="348">
        <v>1</v>
      </c>
      <c r="BJ42" s="324">
        <v>850</v>
      </c>
      <c r="BK42" s="330" t="s">
        <v>608</v>
      </c>
      <c r="BL42" s="328">
        <v>2</v>
      </c>
      <c r="BM42" s="328">
        <v>4</v>
      </c>
      <c r="BN42" s="328">
        <v>372</v>
      </c>
      <c r="BO42" s="328">
        <v>30284</v>
      </c>
      <c r="BP42" s="144" t="s">
        <v>1081</v>
      </c>
      <c r="BQ42" s="333">
        <v>0.95</v>
      </c>
      <c r="BR42" s="330">
        <v>29.4</v>
      </c>
      <c r="BS42" s="333">
        <v>5.3264436716797547</v>
      </c>
      <c r="BT42" s="330">
        <v>59.381568523897542</v>
      </c>
      <c r="BU42" s="385">
        <v>23</v>
      </c>
      <c r="BV42" s="385">
        <v>4586</v>
      </c>
      <c r="BW42" s="385">
        <v>378</v>
      </c>
      <c r="BX42" s="324">
        <v>782</v>
      </c>
      <c r="BY42" s="328">
        <v>4771</v>
      </c>
      <c r="BZ42" s="328">
        <v>1524</v>
      </c>
      <c r="CA42" s="328">
        <v>332</v>
      </c>
      <c r="CB42" s="328">
        <v>819</v>
      </c>
      <c r="CC42" s="346">
        <v>1.27</v>
      </c>
      <c r="CD42" s="328" t="s">
        <v>608</v>
      </c>
      <c r="CE42" s="328">
        <v>5</v>
      </c>
      <c r="CF42" s="328">
        <v>50</v>
      </c>
      <c r="CG42" s="324">
        <v>6</v>
      </c>
      <c r="CH42" s="324">
        <v>1</v>
      </c>
      <c r="CI42" s="324">
        <v>150</v>
      </c>
      <c r="CJ42" s="324">
        <v>29</v>
      </c>
      <c r="CK42" s="324">
        <v>1901</v>
      </c>
      <c r="CL42" s="324">
        <v>12</v>
      </c>
      <c r="CM42" s="324">
        <v>1161</v>
      </c>
      <c r="CN42" s="328">
        <v>42</v>
      </c>
      <c r="CO42" s="328">
        <v>631</v>
      </c>
      <c r="CP42" s="328">
        <v>23</v>
      </c>
      <c r="CQ42" s="328">
        <v>207</v>
      </c>
      <c r="CR42" s="328">
        <v>6</v>
      </c>
      <c r="CS42" s="328">
        <v>149</v>
      </c>
      <c r="CT42" s="328">
        <v>19211</v>
      </c>
      <c r="CU42" s="328">
        <v>1096</v>
      </c>
      <c r="CV42" s="328">
        <v>3036</v>
      </c>
      <c r="CW42" s="328">
        <v>1980431.4069999999</v>
      </c>
      <c r="CX42" s="328">
        <v>218366.08799999999</v>
      </c>
      <c r="CY42" s="328">
        <v>804620.38100000005</v>
      </c>
      <c r="CZ42" s="386">
        <v>134306</v>
      </c>
      <c r="DA42" s="386">
        <v>22</v>
      </c>
      <c r="DB42" s="328">
        <v>27824</v>
      </c>
      <c r="DC42" s="328">
        <v>2780</v>
      </c>
      <c r="DD42" s="328">
        <v>2493</v>
      </c>
      <c r="DE42" s="328">
        <v>132</v>
      </c>
      <c r="DF42" s="328">
        <v>1601</v>
      </c>
      <c r="DG42" s="328">
        <v>32478</v>
      </c>
      <c r="DH42" s="328">
        <v>27105</v>
      </c>
      <c r="DI42" s="328">
        <v>4950</v>
      </c>
      <c r="DJ42" s="328">
        <v>4083</v>
      </c>
      <c r="DK42" s="328">
        <v>501</v>
      </c>
      <c r="DL42" s="328">
        <v>248</v>
      </c>
      <c r="DM42" s="328">
        <v>11</v>
      </c>
      <c r="DN42" s="328">
        <v>4074</v>
      </c>
      <c r="DO42" s="328">
        <v>33</v>
      </c>
      <c r="DP42" s="328">
        <v>10128</v>
      </c>
      <c r="DQ42" s="385">
        <v>74</v>
      </c>
      <c r="DR42" s="324">
        <v>9388</v>
      </c>
      <c r="DS42" s="385">
        <v>9351</v>
      </c>
      <c r="DT42" s="328">
        <v>127</v>
      </c>
      <c r="DU42" s="328">
        <v>1069</v>
      </c>
      <c r="DV42" s="328">
        <v>89</v>
      </c>
      <c r="DW42" s="328">
        <v>89</v>
      </c>
      <c r="DX42" s="330">
        <v>31.7</v>
      </c>
      <c r="DY42" s="328">
        <v>69</v>
      </c>
      <c r="DZ42" s="328">
        <v>397</v>
      </c>
      <c r="EA42" s="328">
        <v>310</v>
      </c>
      <c r="EB42" s="328">
        <v>137</v>
      </c>
      <c r="EC42" s="328">
        <v>31</v>
      </c>
      <c r="ED42" s="324">
        <v>3543</v>
      </c>
      <c r="EE42" s="328">
        <v>3496</v>
      </c>
      <c r="EF42" s="330">
        <v>96.8</v>
      </c>
      <c r="EG42" s="330">
        <v>93.4</v>
      </c>
      <c r="EH42" s="328">
        <v>193</v>
      </c>
      <c r="EI42" s="387">
        <v>40</v>
      </c>
      <c r="EJ42" s="328">
        <v>137501</v>
      </c>
      <c r="EK42" s="330">
        <v>27.5</v>
      </c>
      <c r="EL42" s="328">
        <v>373661</v>
      </c>
      <c r="EM42" s="333">
        <v>5.34</v>
      </c>
      <c r="EN42" s="328">
        <v>84</v>
      </c>
      <c r="EO42" s="328">
        <v>2</v>
      </c>
      <c r="EP42" s="348">
        <v>2026</v>
      </c>
      <c r="EQ42" s="328">
        <v>284</v>
      </c>
      <c r="ER42" s="328">
        <v>18727</v>
      </c>
      <c r="ES42" s="330">
        <v>95.8</v>
      </c>
      <c r="ET42" s="324">
        <v>200478</v>
      </c>
      <c r="EU42" s="324">
        <v>5864</v>
      </c>
      <c r="EV42" s="324">
        <v>0</v>
      </c>
      <c r="EW42" s="385">
        <v>181551</v>
      </c>
      <c r="EX42" s="324" t="s">
        <v>917</v>
      </c>
      <c r="EY42" s="324">
        <v>7129</v>
      </c>
      <c r="EZ42" s="385">
        <v>174422</v>
      </c>
      <c r="FA42" s="328">
        <v>13063</v>
      </c>
      <c r="FB42" s="330">
        <v>10</v>
      </c>
      <c r="FC42" s="324">
        <v>254</v>
      </c>
      <c r="FD42" s="387">
        <v>2.7</v>
      </c>
      <c r="FE42" s="324">
        <v>11306</v>
      </c>
      <c r="FF42" s="328">
        <v>15</v>
      </c>
      <c r="FG42" s="328">
        <v>49</v>
      </c>
      <c r="FH42" s="328">
        <v>263</v>
      </c>
      <c r="FI42" s="350">
        <v>44</v>
      </c>
      <c r="FJ42" s="350">
        <v>1464</v>
      </c>
      <c r="FK42" s="333">
        <v>58.668446898549412</v>
      </c>
      <c r="FL42" s="387">
        <v>99.9</v>
      </c>
      <c r="FM42" s="387">
        <v>93.5</v>
      </c>
      <c r="FN42" s="387">
        <v>98.5</v>
      </c>
      <c r="FO42" s="330">
        <v>91.9</v>
      </c>
      <c r="FP42" s="328">
        <v>136</v>
      </c>
      <c r="FQ42" s="385">
        <v>15</v>
      </c>
      <c r="FR42" s="385">
        <v>64</v>
      </c>
      <c r="FS42" s="328">
        <v>2479</v>
      </c>
      <c r="FT42" s="328">
        <v>16</v>
      </c>
      <c r="FU42" s="328">
        <v>8171</v>
      </c>
      <c r="FV42" s="328">
        <v>3923</v>
      </c>
      <c r="FW42" s="328">
        <v>6</v>
      </c>
      <c r="FX42" s="328" t="s">
        <v>917</v>
      </c>
      <c r="FY42" s="328">
        <v>1020</v>
      </c>
      <c r="FZ42" s="328" t="s">
        <v>608</v>
      </c>
      <c r="GA42" s="328" t="s">
        <v>608</v>
      </c>
      <c r="GB42" s="328">
        <v>25839</v>
      </c>
      <c r="GC42" s="328">
        <v>12</v>
      </c>
      <c r="GD42" s="328">
        <v>7838</v>
      </c>
      <c r="GE42" s="328">
        <v>17989</v>
      </c>
      <c r="GF42" s="328">
        <v>237677</v>
      </c>
      <c r="GG42" s="328">
        <v>58</v>
      </c>
      <c r="GH42" s="328">
        <v>74862</v>
      </c>
      <c r="GI42" s="328">
        <v>162757</v>
      </c>
      <c r="GJ42" s="385">
        <v>1516</v>
      </c>
      <c r="GK42" s="328">
        <v>18259</v>
      </c>
      <c r="GL42" s="324">
        <v>1405733</v>
      </c>
      <c r="GM42" s="385">
        <v>2444</v>
      </c>
      <c r="GN42" s="328">
        <v>19507</v>
      </c>
      <c r="GO42" s="385">
        <v>370362</v>
      </c>
      <c r="GP42" s="328">
        <v>2595</v>
      </c>
      <c r="GQ42" s="328">
        <v>48060</v>
      </c>
      <c r="GR42" s="327">
        <v>1033262</v>
      </c>
      <c r="GS42" s="328">
        <v>2586</v>
      </c>
      <c r="GT42" s="328">
        <v>43786</v>
      </c>
      <c r="GU42" s="328">
        <v>869417</v>
      </c>
      <c r="GV42" s="347">
        <v>2.17</v>
      </c>
      <c r="GW42" s="328" t="s">
        <v>608</v>
      </c>
      <c r="GX42" s="328">
        <v>556</v>
      </c>
      <c r="GY42" s="328">
        <v>131</v>
      </c>
      <c r="GZ42" s="322">
        <v>2</v>
      </c>
      <c r="HA42" s="328">
        <v>0</v>
      </c>
      <c r="HB42" s="328">
        <v>864523</v>
      </c>
      <c r="HC42" s="328">
        <v>5357644</v>
      </c>
      <c r="HD42" s="328">
        <v>588231</v>
      </c>
      <c r="HE42" s="328">
        <v>854013</v>
      </c>
      <c r="HF42" s="328">
        <v>167520</v>
      </c>
      <c r="HG42" s="328">
        <v>1078.45</v>
      </c>
      <c r="HH42" s="328" t="s">
        <v>608</v>
      </c>
      <c r="HI42" s="328">
        <v>114610</v>
      </c>
      <c r="HJ42" s="328">
        <v>74720</v>
      </c>
      <c r="HK42" s="292">
        <v>80896</v>
      </c>
      <c r="HL42" s="328">
        <v>20872000</v>
      </c>
      <c r="HM42" s="292" t="s">
        <v>608</v>
      </c>
      <c r="HN42" s="292">
        <v>283</v>
      </c>
      <c r="HO42" s="292" t="s">
        <v>608</v>
      </c>
      <c r="HP42" s="292">
        <v>111</v>
      </c>
      <c r="HQ42" s="292" t="s">
        <v>608</v>
      </c>
      <c r="HR42" s="292">
        <v>0</v>
      </c>
      <c r="HS42" s="292">
        <v>154705</v>
      </c>
      <c r="HT42" s="292" t="s">
        <v>608</v>
      </c>
      <c r="HU42" s="328">
        <v>0</v>
      </c>
      <c r="HV42" s="333">
        <v>49.5</v>
      </c>
      <c r="HW42" s="292">
        <v>501649</v>
      </c>
      <c r="HX42" s="407" t="s">
        <v>534</v>
      </c>
      <c r="HY42" s="333">
        <v>4</v>
      </c>
      <c r="HZ42" s="333">
        <v>4</v>
      </c>
      <c r="IA42" s="328">
        <v>873</v>
      </c>
      <c r="IB42" s="328">
        <v>873</v>
      </c>
      <c r="IC42" s="328">
        <v>55919</v>
      </c>
      <c r="ID42" s="330">
        <v>69.8</v>
      </c>
      <c r="IE42" s="330">
        <v>58.9</v>
      </c>
      <c r="IF42" s="330">
        <v>40.200000000000003</v>
      </c>
      <c r="IG42" s="330">
        <v>56.1</v>
      </c>
      <c r="IH42" s="330">
        <v>20.3</v>
      </c>
      <c r="II42" s="144" t="s">
        <v>1081</v>
      </c>
      <c r="IJ42" s="144" t="s">
        <v>1081</v>
      </c>
      <c r="IK42" s="328">
        <v>73.62</v>
      </c>
      <c r="IL42" s="408">
        <v>0.73499999999999999</v>
      </c>
      <c r="IM42" s="387">
        <v>92.8</v>
      </c>
      <c r="IN42" s="409">
        <v>4.9000000000000004</v>
      </c>
      <c r="IO42" s="387">
        <v>1.6</v>
      </c>
      <c r="IP42" s="324">
        <v>186485770</v>
      </c>
      <c r="IQ42" s="410">
        <v>42</v>
      </c>
      <c r="IR42" s="410">
        <v>57.2</v>
      </c>
      <c r="IS42" s="350" t="s">
        <v>608</v>
      </c>
      <c r="IT42" s="350" t="s">
        <v>608</v>
      </c>
      <c r="IU42" s="410">
        <v>2.5</v>
      </c>
      <c r="IV42" s="144" t="s">
        <v>1081</v>
      </c>
      <c r="IW42" s="324">
        <v>3689</v>
      </c>
      <c r="IX42" s="144" t="s">
        <v>1081</v>
      </c>
      <c r="IY42" s="410">
        <v>29.6</v>
      </c>
      <c r="IZ42" s="386">
        <v>86610</v>
      </c>
      <c r="JA42" s="386">
        <v>1518</v>
      </c>
      <c r="JB42" s="386">
        <v>1891</v>
      </c>
      <c r="JC42" s="386">
        <v>7313</v>
      </c>
      <c r="JD42" s="386">
        <v>8018</v>
      </c>
      <c r="JE42" s="386">
        <v>7679</v>
      </c>
      <c r="JF42" s="386">
        <v>9023</v>
      </c>
      <c r="JG42" s="386">
        <v>12904</v>
      </c>
      <c r="JH42" s="386">
        <v>12364</v>
      </c>
      <c r="JI42" s="386">
        <v>10395</v>
      </c>
      <c r="JJ42" s="386">
        <v>7880</v>
      </c>
      <c r="JK42" s="386">
        <v>7219</v>
      </c>
      <c r="JL42" s="386">
        <v>6459</v>
      </c>
      <c r="JM42" s="386">
        <v>3440</v>
      </c>
      <c r="JN42" s="386">
        <v>1461</v>
      </c>
      <c r="JO42" s="386">
        <v>598</v>
      </c>
      <c r="JP42" s="386">
        <v>287</v>
      </c>
      <c r="JQ42" s="386">
        <v>11045</v>
      </c>
      <c r="JR42" s="386">
        <v>10914</v>
      </c>
      <c r="JS42" s="386">
        <v>10117</v>
      </c>
      <c r="JT42" s="386">
        <v>10922</v>
      </c>
      <c r="JU42" s="386">
        <v>13019</v>
      </c>
      <c r="JV42" s="386">
        <v>17899</v>
      </c>
      <c r="JW42" s="386">
        <v>16590</v>
      </c>
      <c r="JX42" s="386">
        <v>14374</v>
      </c>
      <c r="JY42" s="386">
        <v>11989</v>
      </c>
      <c r="JZ42" s="386">
        <v>14217</v>
      </c>
      <c r="KA42" s="386">
        <v>19066</v>
      </c>
      <c r="KB42" s="386">
        <v>16833</v>
      </c>
      <c r="KC42" s="386">
        <v>13028</v>
      </c>
      <c r="KD42" s="386">
        <v>9128</v>
      </c>
      <c r="KE42" s="386">
        <v>8863</v>
      </c>
      <c r="KF42" s="399"/>
      <c r="KG42" s="399"/>
    </row>
    <row r="43" spans="1:293" s="305" customFormat="1" ht="12">
      <c r="A43" s="3">
        <v>282014</v>
      </c>
      <c r="B43" s="2" t="s">
        <v>934</v>
      </c>
      <c r="C43" s="388">
        <v>534.47</v>
      </c>
      <c r="D43" s="389">
        <v>540345</v>
      </c>
      <c r="E43" s="325">
        <v>14.006051689198568</v>
      </c>
      <c r="F43" s="325">
        <v>60.809112696517964</v>
      </c>
      <c r="G43" s="325">
        <v>25.184835614283468</v>
      </c>
      <c r="H43" s="292">
        <v>28795</v>
      </c>
      <c r="I43" s="292">
        <v>59268</v>
      </c>
      <c r="J43" s="292">
        <v>93229</v>
      </c>
      <c r="K43" s="328">
        <v>62832</v>
      </c>
      <c r="L43" s="292">
        <v>232058</v>
      </c>
      <c r="M43" s="292">
        <v>10220</v>
      </c>
      <c r="N43" s="292">
        <v>14220</v>
      </c>
      <c r="O43" s="292">
        <v>15244</v>
      </c>
      <c r="P43" s="326">
        <v>534462</v>
      </c>
      <c r="Q43" s="292">
        <v>535664</v>
      </c>
      <c r="R43" s="292">
        <v>538513</v>
      </c>
      <c r="S43" s="328">
        <v>550941</v>
      </c>
      <c r="T43" s="328">
        <v>2365983</v>
      </c>
      <c r="U43" s="328">
        <v>813152</v>
      </c>
      <c r="V43" s="328">
        <v>1308671</v>
      </c>
      <c r="W43" s="328">
        <v>0</v>
      </c>
      <c r="X43" s="328">
        <v>99</v>
      </c>
      <c r="Y43" s="328">
        <v>1</v>
      </c>
      <c r="Z43" s="328">
        <v>186162</v>
      </c>
      <c r="AA43" s="318">
        <v>204</v>
      </c>
      <c r="AB43" s="333">
        <v>1952</v>
      </c>
      <c r="AC43" s="328">
        <v>5189</v>
      </c>
      <c r="AD43" s="328">
        <v>280775</v>
      </c>
      <c r="AE43" s="328" t="s">
        <v>608</v>
      </c>
      <c r="AF43" s="328">
        <v>44</v>
      </c>
      <c r="AG43" s="328">
        <v>3336</v>
      </c>
      <c r="AH43" s="328">
        <v>69</v>
      </c>
      <c r="AI43" s="328">
        <v>30067</v>
      </c>
      <c r="AJ43" s="328">
        <v>1787</v>
      </c>
      <c r="AK43" s="328">
        <v>99</v>
      </c>
      <c r="AL43" s="328">
        <v>35</v>
      </c>
      <c r="AM43" s="328">
        <v>15168</v>
      </c>
      <c r="AN43" s="328">
        <v>1119</v>
      </c>
      <c r="AO43" s="328">
        <v>5</v>
      </c>
      <c r="AP43" s="328">
        <v>398</v>
      </c>
      <c r="AQ43" s="328">
        <v>18</v>
      </c>
      <c r="AR43" s="328">
        <v>234</v>
      </c>
      <c r="AS43" s="330">
        <v>100</v>
      </c>
      <c r="AT43" s="330">
        <v>101</v>
      </c>
      <c r="AU43" s="330">
        <v>103.4</v>
      </c>
      <c r="AV43" s="328">
        <v>37</v>
      </c>
      <c r="AW43" s="328">
        <v>37</v>
      </c>
      <c r="AX43" s="328">
        <v>35</v>
      </c>
      <c r="AY43" s="328">
        <v>2</v>
      </c>
      <c r="AZ43" s="328">
        <v>2</v>
      </c>
      <c r="BA43" s="328">
        <v>4</v>
      </c>
      <c r="BB43" s="328">
        <v>4</v>
      </c>
      <c r="BC43" s="328">
        <v>7</v>
      </c>
      <c r="BD43" s="328">
        <v>31733</v>
      </c>
      <c r="BE43" s="328">
        <v>1</v>
      </c>
      <c r="BF43" s="328">
        <v>39600</v>
      </c>
      <c r="BG43" s="328">
        <v>8</v>
      </c>
      <c r="BH43" s="328">
        <v>127755</v>
      </c>
      <c r="BI43" s="328">
        <v>5</v>
      </c>
      <c r="BJ43" s="328">
        <v>2079</v>
      </c>
      <c r="BK43" s="330">
        <v>41.6</v>
      </c>
      <c r="BL43" s="328">
        <v>3</v>
      </c>
      <c r="BM43" s="328">
        <v>5</v>
      </c>
      <c r="BN43" s="328">
        <v>541</v>
      </c>
      <c r="BO43" s="328">
        <v>8490</v>
      </c>
      <c r="BP43" s="144" t="s">
        <v>1081</v>
      </c>
      <c r="BQ43" s="333">
        <v>1.32</v>
      </c>
      <c r="BR43" s="330">
        <v>37</v>
      </c>
      <c r="BS43" s="333">
        <v>4.5015614487444244</v>
      </c>
      <c r="BT43" s="330">
        <v>58.408520961674746</v>
      </c>
      <c r="BU43" s="328">
        <v>35</v>
      </c>
      <c r="BV43" s="328">
        <v>6421</v>
      </c>
      <c r="BW43" s="328">
        <v>403</v>
      </c>
      <c r="BX43" s="328">
        <v>1122</v>
      </c>
      <c r="BY43" s="328">
        <v>5188</v>
      </c>
      <c r="BZ43" s="328">
        <v>1563</v>
      </c>
      <c r="CA43" s="328">
        <v>422</v>
      </c>
      <c r="CB43" s="328">
        <v>839</v>
      </c>
      <c r="CC43" s="346">
        <v>1.57</v>
      </c>
      <c r="CD43" s="328" t="s">
        <v>608</v>
      </c>
      <c r="CE43" s="328">
        <v>5</v>
      </c>
      <c r="CF43" s="328">
        <v>86</v>
      </c>
      <c r="CG43" s="328">
        <v>4</v>
      </c>
      <c r="CH43" s="328">
        <v>3</v>
      </c>
      <c r="CI43" s="328">
        <v>250</v>
      </c>
      <c r="CJ43" s="328">
        <v>46</v>
      </c>
      <c r="CK43" s="328">
        <v>2340</v>
      </c>
      <c r="CL43" s="328">
        <v>11</v>
      </c>
      <c r="CM43" s="328">
        <v>968</v>
      </c>
      <c r="CN43" s="328">
        <v>24</v>
      </c>
      <c r="CO43" s="328">
        <v>420</v>
      </c>
      <c r="CP43" s="328">
        <v>4</v>
      </c>
      <c r="CQ43" s="328">
        <v>42</v>
      </c>
      <c r="CR43" s="328">
        <v>22</v>
      </c>
      <c r="CS43" s="328">
        <v>614</v>
      </c>
      <c r="CT43" s="328">
        <v>18948</v>
      </c>
      <c r="CU43" s="328">
        <v>1293</v>
      </c>
      <c r="CV43" s="328">
        <v>3192</v>
      </c>
      <c r="CW43" s="328">
        <v>1838086.088</v>
      </c>
      <c r="CX43" s="328">
        <v>294001.26699999999</v>
      </c>
      <c r="CY43" s="328">
        <v>841628.61899999995</v>
      </c>
      <c r="CZ43" s="328">
        <v>136002</v>
      </c>
      <c r="DA43" s="328">
        <v>23</v>
      </c>
      <c r="DB43" s="328">
        <v>29295</v>
      </c>
      <c r="DC43" s="328">
        <v>2906</v>
      </c>
      <c r="DD43" s="328">
        <v>2388</v>
      </c>
      <c r="DE43" s="328">
        <v>0</v>
      </c>
      <c r="DF43" s="328">
        <v>2984</v>
      </c>
      <c r="DG43" s="328">
        <v>50381</v>
      </c>
      <c r="DH43" s="328">
        <v>22549</v>
      </c>
      <c r="DI43" s="328">
        <v>4253</v>
      </c>
      <c r="DJ43" s="328">
        <v>3198</v>
      </c>
      <c r="DK43" s="328">
        <v>250</v>
      </c>
      <c r="DL43" s="328">
        <v>615</v>
      </c>
      <c r="DM43" s="328">
        <v>3</v>
      </c>
      <c r="DN43" s="328">
        <v>2736</v>
      </c>
      <c r="DO43" s="328">
        <v>47</v>
      </c>
      <c r="DP43" s="328" t="s">
        <v>608</v>
      </c>
      <c r="DQ43" s="328">
        <v>101</v>
      </c>
      <c r="DR43" s="328">
        <v>15446</v>
      </c>
      <c r="DS43" s="328">
        <v>13048</v>
      </c>
      <c r="DT43" s="328">
        <v>46</v>
      </c>
      <c r="DU43" s="328">
        <v>1096</v>
      </c>
      <c r="DV43" s="328">
        <v>75</v>
      </c>
      <c r="DW43" s="328">
        <v>96</v>
      </c>
      <c r="DX43" s="330">
        <v>24.4</v>
      </c>
      <c r="DY43" s="328">
        <v>62</v>
      </c>
      <c r="DZ43" s="328">
        <v>145</v>
      </c>
      <c r="EA43" s="328">
        <v>1219</v>
      </c>
      <c r="EB43" s="328">
        <v>523</v>
      </c>
      <c r="EC43" s="328">
        <v>237</v>
      </c>
      <c r="ED43" s="328">
        <v>4575</v>
      </c>
      <c r="EE43" s="328">
        <v>4708</v>
      </c>
      <c r="EF43" s="330">
        <v>96.7</v>
      </c>
      <c r="EG43" s="330">
        <v>97.4</v>
      </c>
      <c r="EH43" s="328">
        <v>308</v>
      </c>
      <c r="EI43" s="330">
        <v>16.600000000000001</v>
      </c>
      <c r="EJ43" s="328">
        <v>133788</v>
      </c>
      <c r="EK43" s="330">
        <v>35.799999999999997</v>
      </c>
      <c r="EL43" s="328">
        <v>352911</v>
      </c>
      <c r="EM43" s="333">
        <v>4.46</v>
      </c>
      <c r="EN43" s="328">
        <v>593</v>
      </c>
      <c r="EO43" s="328">
        <v>18</v>
      </c>
      <c r="EP43" s="348">
        <v>4639</v>
      </c>
      <c r="EQ43" s="328">
        <v>215</v>
      </c>
      <c r="ER43" s="328">
        <v>3467</v>
      </c>
      <c r="ES43" s="330">
        <v>100</v>
      </c>
      <c r="ET43" s="328">
        <v>161917</v>
      </c>
      <c r="EU43" s="328">
        <v>21434</v>
      </c>
      <c r="EV43" s="328">
        <v>13</v>
      </c>
      <c r="EW43" s="328">
        <v>155933</v>
      </c>
      <c r="EX43" s="328">
        <v>135985</v>
      </c>
      <c r="EY43" s="328">
        <v>11064</v>
      </c>
      <c r="EZ43" s="328">
        <v>8884</v>
      </c>
      <c r="FA43" s="328">
        <v>5984</v>
      </c>
      <c r="FB43" s="330">
        <v>17.3</v>
      </c>
      <c r="FC43" s="328">
        <v>880</v>
      </c>
      <c r="FD43" s="330">
        <v>8.8000000000000007</v>
      </c>
      <c r="FE43" s="328">
        <v>12509</v>
      </c>
      <c r="FF43" s="328">
        <v>0</v>
      </c>
      <c r="FG43" s="328">
        <v>144</v>
      </c>
      <c r="FH43" s="328">
        <v>473</v>
      </c>
      <c r="FI43" s="350">
        <v>38</v>
      </c>
      <c r="FJ43" s="350">
        <v>1316</v>
      </c>
      <c r="FK43" s="333">
        <v>66.126828426366728</v>
      </c>
      <c r="FL43" s="330">
        <v>99.6</v>
      </c>
      <c r="FM43" s="330">
        <v>89.7</v>
      </c>
      <c r="FN43" s="330">
        <v>91.3</v>
      </c>
      <c r="FO43" s="330">
        <v>36.299999999999997</v>
      </c>
      <c r="FP43" s="328">
        <v>193</v>
      </c>
      <c r="FQ43" s="328">
        <v>20</v>
      </c>
      <c r="FR43" s="328">
        <v>85</v>
      </c>
      <c r="FS43" s="328">
        <v>3755</v>
      </c>
      <c r="FT43" s="328">
        <v>12</v>
      </c>
      <c r="FU43" s="328">
        <v>6729</v>
      </c>
      <c r="FV43" s="328">
        <v>3959</v>
      </c>
      <c r="FW43" s="328">
        <v>6</v>
      </c>
      <c r="FX43" s="328">
        <v>11902000</v>
      </c>
      <c r="FY43" s="328">
        <v>4792</v>
      </c>
      <c r="FZ43" s="328">
        <v>10263923</v>
      </c>
      <c r="GA43" s="328">
        <v>20135588</v>
      </c>
      <c r="GB43" s="328">
        <v>24939</v>
      </c>
      <c r="GC43" s="328">
        <v>61</v>
      </c>
      <c r="GD43" s="328">
        <v>4401</v>
      </c>
      <c r="GE43" s="328">
        <v>20477</v>
      </c>
      <c r="GF43" s="328">
        <v>249578</v>
      </c>
      <c r="GG43" s="328">
        <v>1032</v>
      </c>
      <c r="GH43" s="328">
        <v>70170</v>
      </c>
      <c r="GI43" s="328">
        <v>178376</v>
      </c>
      <c r="GJ43" s="328">
        <v>1320</v>
      </c>
      <c r="GK43" s="328">
        <v>11767</v>
      </c>
      <c r="GL43" s="328">
        <v>1034235</v>
      </c>
      <c r="GM43" s="328">
        <v>3622</v>
      </c>
      <c r="GN43" s="328">
        <v>26242</v>
      </c>
      <c r="GO43" s="328">
        <v>511763</v>
      </c>
      <c r="GP43" s="328">
        <v>1055</v>
      </c>
      <c r="GQ43" s="328">
        <v>46540</v>
      </c>
      <c r="GR43" s="327">
        <v>2408740</v>
      </c>
      <c r="GS43" s="328">
        <v>1031</v>
      </c>
      <c r="GT43" s="328">
        <v>26106</v>
      </c>
      <c r="GU43" s="328">
        <v>817363</v>
      </c>
      <c r="GV43" s="347">
        <v>52.951000000000001</v>
      </c>
      <c r="GW43" s="328">
        <v>2072</v>
      </c>
      <c r="GX43" s="328">
        <v>7144</v>
      </c>
      <c r="GY43" s="328">
        <v>2514</v>
      </c>
      <c r="GZ43" s="322">
        <v>52</v>
      </c>
      <c r="HA43" s="328">
        <v>8</v>
      </c>
      <c r="HB43" s="328">
        <v>2467427</v>
      </c>
      <c r="HC43" s="328">
        <v>16815255</v>
      </c>
      <c r="HD43" s="328">
        <v>1674323</v>
      </c>
      <c r="HE43" s="328">
        <v>2421759</v>
      </c>
      <c r="HF43" s="328">
        <v>454760</v>
      </c>
      <c r="HG43" s="328">
        <v>28413</v>
      </c>
      <c r="HH43" s="328">
        <v>36714</v>
      </c>
      <c r="HI43" s="328">
        <v>322370</v>
      </c>
      <c r="HJ43" s="328">
        <v>210160</v>
      </c>
      <c r="HK43" s="292">
        <v>44680</v>
      </c>
      <c r="HL43" s="292">
        <v>14233374</v>
      </c>
      <c r="HM43" s="292" t="s">
        <v>608</v>
      </c>
      <c r="HN43" s="292">
        <v>207</v>
      </c>
      <c r="HO43" s="292" t="s">
        <v>608</v>
      </c>
      <c r="HP43" s="292">
        <v>115</v>
      </c>
      <c r="HQ43" s="292" t="s">
        <v>608</v>
      </c>
      <c r="HR43" s="292">
        <v>229803</v>
      </c>
      <c r="HS43" s="292">
        <v>282566</v>
      </c>
      <c r="HT43" s="292">
        <v>3100</v>
      </c>
      <c r="HU43" s="292">
        <v>3150</v>
      </c>
      <c r="HV43" s="333">
        <v>93.42</v>
      </c>
      <c r="HW43" s="292">
        <v>390211</v>
      </c>
      <c r="HX43" s="407">
        <v>-1.2</v>
      </c>
      <c r="HY43" s="333">
        <v>2.41</v>
      </c>
      <c r="HZ43" s="333">
        <v>2.41</v>
      </c>
      <c r="IA43" s="328">
        <v>2886.1</v>
      </c>
      <c r="IB43" s="328">
        <v>2637.9</v>
      </c>
      <c r="IC43" s="328">
        <v>19065</v>
      </c>
      <c r="ID43" s="330">
        <v>74.3</v>
      </c>
      <c r="IE43" s="330">
        <v>58.3</v>
      </c>
      <c r="IF43" s="330">
        <v>42.8</v>
      </c>
      <c r="IG43" s="330">
        <v>64.599999999999994</v>
      </c>
      <c r="IH43" s="330">
        <v>19.2</v>
      </c>
      <c r="II43" s="144" t="s">
        <v>1081</v>
      </c>
      <c r="IJ43" s="144" t="s">
        <v>1081</v>
      </c>
      <c r="IK43" s="328">
        <v>90.2</v>
      </c>
      <c r="IL43" s="408">
        <v>0.86299999999999999</v>
      </c>
      <c r="IM43" s="387">
        <v>83.4</v>
      </c>
      <c r="IN43" s="409">
        <v>5.5</v>
      </c>
      <c r="IO43" s="387">
        <v>5</v>
      </c>
      <c r="IP43" s="324">
        <v>198294967</v>
      </c>
      <c r="IQ43" s="410">
        <v>56.9</v>
      </c>
      <c r="IR43" s="410">
        <v>50.7</v>
      </c>
      <c r="IS43" s="350" t="s">
        <v>608</v>
      </c>
      <c r="IT43" s="350" t="s">
        <v>608</v>
      </c>
      <c r="IU43" s="410">
        <v>9.6</v>
      </c>
      <c r="IV43" s="144" t="s">
        <v>1081</v>
      </c>
      <c r="IW43" s="324">
        <v>3829</v>
      </c>
      <c r="IX43" s="144" t="s">
        <v>1081</v>
      </c>
      <c r="IY43" s="410">
        <v>26</v>
      </c>
      <c r="IZ43" s="386">
        <v>104597</v>
      </c>
      <c r="JA43" s="386">
        <v>1885</v>
      </c>
      <c r="JB43" s="386">
        <v>1979</v>
      </c>
      <c r="JC43" s="386">
        <v>8259</v>
      </c>
      <c r="JD43" s="386">
        <v>9490</v>
      </c>
      <c r="JE43" s="386">
        <v>9730</v>
      </c>
      <c r="JF43" s="386">
        <v>11540</v>
      </c>
      <c r="JG43" s="386">
        <v>15419</v>
      </c>
      <c r="JH43" s="386">
        <v>13612</v>
      </c>
      <c r="JI43" s="386">
        <v>12265</v>
      </c>
      <c r="JJ43" s="386">
        <v>9521</v>
      </c>
      <c r="JK43" s="386">
        <v>7723</v>
      </c>
      <c r="JL43" s="386">
        <v>5808</v>
      </c>
      <c r="JM43" s="386">
        <v>2711</v>
      </c>
      <c r="JN43" s="386">
        <v>1116</v>
      </c>
      <c r="JO43" s="386">
        <v>516</v>
      </c>
      <c r="JP43" s="386">
        <v>194</v>
      </c>
      <c r="JQ43" s="386">
        <v>13500</v>
      </c>
      <c r="JR43" s="386">
        <v>11813</v>
      </c>
      <c r="JS43" s="386">
        <v>12401</v>
      </c>
      <c r="JT43" s="386">
        <v>14251</v>
      </c>
      <c r="JU43" s="386">
        <v>16675</v>
      </c>
      <c r="JV43" s="386">
        <v>20840</v>
      </c>
      <c r="JW43" s="386">
        <v>18079</v>
      </c>
      <c r="JX43" s="386">
        <v>16725</v>
      </c>
      <c r="JY43" s="386">
        <v>14881</v>
      </c>
      <c r="JZ43" s="386">
        <v>16765</v>
      </c>
      <c r="KA43" s="386">
        <v>20670</v>
      </c>
      <c r="KB43" s="386">
        <v>17680</v>
      </c>
      <c r="KC43" s="386">
        <v>13754</v>
      </c>
      <c r="KD43" s="386">
        <v>11386</v>
      </c>
      <c r="KE43" s="386">
        <v>11996</v>
      </c>
      <c r="KF43" s="399"/>
      <c r="KG43" s="399"/>
    </row>
    <row r="44" spans="1:293" s="305" customFormat="1" ht="12">
      <c r="A44" s="3">
        <v>282022</v>
      </c>
      <c r="B44" s="2" t="s">
        <v>935</v>
      </c>
      <c r="C44" s="388">
        <v>50.72</v>
      </c>
      <c r="D44" s="389">
        <v>463662</v>
      </c>
      <c r="E44" s="325">
        <v>12.1</v>
      </c>
      <c r="F44" s="325">
        <v>61.2</v>
      </c>
      <c r="G44" s="325">
        <v>26.7</v>
      </c>
      <c r="H44" s="292">
        <v>22476</v>
      </c>
      <c r="I44" s="292">
        <v>44571</v>
      </c>
      <c r="J44" s="292">
        <v>67932</v>
      </c>
      <c r="K44" s="328">
        <v>58228</v>
      </c>
      <c r="L44" s="292">
        <v>228229</v>
      </c>
      <c r="M44" s="292">
        <v>10961</v>
      </c>
      <c r="N44" s="292">
        <v>18342</v>
      </c>
      <c r="O44" s="292">
        <v>18783</v>
      </c>
      <c r="P44" s="326">
        <v>451915</v>
      </c>
      <c r="Q44" s="292">
        <v>452563</v>
      </c>
      <c r="R44" s="292">
        <v>435641</v>
      </c>
      <c r="S44" s="328">
        <v>278765</v>
      </c>
      <c r="T44" s="328">
        <v>1528362</v>
      </c>
      <c r="U44" s="328">
        <v>736257</v>
      </c>
      <c r="V44" s="292">
        <v>750785</v>
      </c>
      <c r="W44" s="328">
        <v>0</v>
      </c>
      <c r="X44" s="328">
        <v>60</v>
      </c>
      <c r="Y44" s="328">
        <v>42</v>
      </c>
      <c r="Z44" s="328"/>
      <c r="AA44" s="318">
        <v>744</v>
      </c>
      <c r="AB44" s="333">
        <v>1052</v>
      </c>
      <c r="AC44" s="328">
        <v>250</v>
      </c>
      <c r="AD44" s="328">
        <v>534779</v>
      </c>
      <c r="AE44" s="328"/>
      <c r="AF44" s="292">
        <v>27</v>
      </c>
      <c r="AG44" s="292">
        <v>3619</v>
      </c>
      <c r="AH44" s="292">
        <v>41</v>
      </c>
      <c r="AI44" s="292">
        <v>21488</v>
      </c>
      <c r="AJ44" s="328">
        <v>1216</v>
      </c>
      <c r="AK44" s="328">
        <v>121</v>
      </c>
      <c r="AL44" s="292">
        <v>17</v>
      </c>
      <c r="AM44" s="292">
        <v>9924</v>
      </c>
      <c r="AN44" s="328">
        <v>628</v>
      </c>
      <c r="AO44" s="328">
        <v>3</v>
      </c>
      <c r="AP44" s="328">
        <v>421</v>
      </c>
      <c r="AQ44" s="328">
        <v>10</v>
      </c>
      <c r="AR44" s="328">
        <v>53</v>
      </c>
      <c r="AS44" s="330">
        <v>96.5</v>
      </c>
      <c r="AT44" s="330">
        <v>115.7</v>
      </c>
      <c r="AU44" s="330">
        <v>112.3</v>
      </c>
      <c r="AV44" s="328">
        <v>38</v>
      </c>
      <c r="AW44" s="328">
        <v>38</v>
      </c>
      <c r="AX44" s="328">
        <v>19</v>
      </c>
      <c r="AY44" s="328">
        <v>0</v>
      </c>
      <c r="AZ44" s="328">
        <v>0</v>
      </c>
      <c r="BA44" s="328">
        <v>0</v>
      </c>
      <c r="BB44" s="328">
        <v>0</v>
      </c>
      <c r="BC44" s="292">
        <v>7</v>
      </c>
      <c r="BD44" s="292">
        <v>27285.75</v>
      </c>
      <c r="BE44" s="292">
        <v>1</v>
      </c>
      <c r="BF44" s="292">
        <v>30215</v>
      </c>
      <c r="BG44" s="292">
        <v>6</v>
      </c>
      <c r="BH44" s="292">
        <v>55903</v>
      </c>
      <c r="BI44" s="292">
        <v>3</v>
      </c>
      <c r="BJ44" s="292">
        <v>3354</v>
      </c>
      <c r="BK44" s="330">
        <v>46.2</v>
      </c>
      <c r="BL44" s="328">
        <v>2</v>
      </c>
      <c r="BM44" s="328">
        <v>1</v>
      </c>
      <c r="BN44" s="328">
        <v>872</v>
      </c>
      <c r="BO44" s="328">
        <v>1522</v>
      </c>
      <c r="BP44" s="144" t="s">
        <v>1081</v>
      </c>
      <c r="BQ44" s="333">
        <v>1.22</v>
      </c>
      <c r="BR44" s="330">
        <v>29.2</v>
      </c>
      <c r="BS44" s="333">
        <v>5.6430799668947147</v>
      </c>
      <c r="BT44" s="330">
        <v>58.068414811360192</v>
      </c>
      <c r="BU44" s="292">
        <v>25</v>
      </c>
      <c r="BV44" s="292">
        <v>4114</v>
      </c>
      <c r="BW44" s="292">
        <v>110.2</v>
      </c>
      <c r="BX44" s="292">
        <v>1149</v>
      </c>
      <c r="BY44" s="328">
        <v>4731</v>
      </c>
      <c r="BZ44" s="328">
        <v>1522</v>
      </c>
      <c r="CA44" s="328">
        <v>360</v>
      </c>
      <c r="CB44" s="328">
        <v>688</v>
      </c>
      <c r="CC44" s="346">
        <v>1.52</v>
      </c>
      <c r="CD44" s="328" t="s">
        <v>608</v>
      </c>
      <c r="CE44" s="328">
        <v>6</v>
      </c>
      <c r="CF44" s="328">
        <v>66</v>
      </c>
      <c r="CG44" s="292">
        <v>5</v>
      </c>
      <c r="CH44" s="292">
        <v>1</v>
      </c>
      <c r="CI44" s="292">
        <v>100</v>
      </c>
      <c r="CJ44" s="292">
        <v>21</v>
      </c>
      <c r="CK44" s="292">
        <v>1484</v>
      </c>
      <c r="CL44" s="292">
        <v>12</v>
      </c>
      <c r="CM44" s="292">
        <v>1054</v>
      </c>
      <c r="CN44" s="328">
        <v>25</v>
      </c>
      <c r="CO44" s="328">
        <v>449</v>
      </c>
      <c r="CP44" s="328">
        <v>12</v>
      </c>
      <c r="CQ44" s="328">
        <v>147</v>
      </c>
      <c r="CR44" s="328">
        <v>13</v>
      </c>
      <c r="CS44" s="328">
        <v>312</v>
      </c>
      <c r="CT44" s="328">
        <v>18273</v>
      </c>
      <c r="CU44" s="292">
        <v>1032</v>
      </c>
      <c r="CV44" s="328">
        <v>2665</v>
      </c>
      <c r="CW44" s="292">
        <v>1939043.125</v>
      </c>
      <c r="CX44" s="292">
        <v>206162.125</v>
      </c>
      <c r="CY44" s="292">
        <v>690623.47</v>
      </c>
      <c r="CZ44" s="292">
        <v>123967</v>
      </c>
      <c r="DA44" s="292">
        <v>12</v>
      </c>
      <c r="DB44" s="292">
        <v>26839</v>
      </c>
      <c r="DC44" s="292">
        <v>2739</v>
      </c>
      <c r="DD44" s="292">
        <v>2258</v>
      </c>
      <c r="DE44" s="328">
        <v>231</v>
      </c>
      <c r="DF44" s="328">
        <v>4829</v>
      </c>
      <c r="DG44" s="292">
        <v>20129</v>
      </c>
      <c r="DH44" s="328">
        <v>23232</v>
      </c>
      <c r="DI44" s="328">
        <v>4444</v>
      </c>
      <c r="DJ44" s="328">
        <v>4101</v>
      </c>
      <c r="DK44" s="328">
        <v>259</v>
      </c>
      <c r="DL44" s="328">
        <v>412</v>
      </c>
      <c r="DM44" s="328">
        <v>3</v>
      </c>
      <c r="DN44" s="328">
        <v>2297</v>
      </c>
      <c r="DO44" s="328">
        <v>23</v>
      </c>
      <c r="DP44" s="328">
        <v>13735</v>
      </c>
      <c r="DQ44" s="292">
        <v>91</v>
      </c>
      <c r="DR44" s="292">
        <v>10116</v>
      </c>
      <c r="DS44" s="292">
        <v>10004</v>
      </c>
      <c r="DT44" s="328">
        <v>47</v>
      </c>
      <c r="DU44" s="292">
        <v>1004</v>
      </c>
      <c r="DV44" s="328">
        <v>67</v>
      </c>
      <c r="DW44" s="328">
        <v>81</v>
      </c>
      <c r="DX44" s="330">
        <v>21.8</v>
      </c>
      <c r="DY44" s="328">
        <v>72</v>
      </c>
      <c r="DZ44" s="328">
        <v>144</v>
      </c>
      <c r="EA44" s="328">
        <v>1369</v>
      </c>
      <c r="EB44" s="328">
        <v>382</v>
      </c>
      <c r="EC44" s="328">
        <v>79</v>
      </c>
      <c r="ED44" s="328">
        <v>3463</v>
      </c>
      <c r="EE44" s="328">
        <v>3995</v>
      </c>
      <c r="EF44" s="330">
        <v>93.8</v>
      </c>
      <c r="EG44" s="330">
        <v>92.6</v>
      </c>
      <c r="EH44" s="328">
        <v>2262</v>
      </c>
      <c r="EI44" s="374">
        <v>40.700000000000003</v>
      </c>
      <c r="EJ44" s="328">
        <v>120432</v>
      </c>
      <c r="EK44" s="330">
        <v>40.1</v>
      </c>
      <c r="EL44" s="328">
        <v>359509</v>
      </c>
      <c r="EM44" s="333">
        <v>4.12</v>
      </c>
      <c r="EN44" s="328">
        <v>228</v>
      </c>
      <c r="EO44" s="328">
        <v>53</v>
      </c>
      <c r="EP44" s="348">
        <v>434</v>
      </c>
      <c r="EQ44" s="328">
        <v>224</v>
      </c>
      <c r="ER44" s="328">
        <v>1435</v>
      </c>
      <c r="ES44" s="330">
        <v>100</v>
      </c>
      <c r="ET44" s="292">
        <v>158445</v>
      </c>
      <c r="EU44" s="292">
        <v>7934</v>
      </c>
      <c r="EV44" s="292">
        <v>6</v>
      </c>
      <c r="EW44" s="292">
        <v>142757</v>
      </c>
      <c r="EX44" s="292">
        <v>123541</v>
      </c>
      <c r="EY44" s="292">
        <v>15066</v>
      </c>
      <c r="EZ44" s="292">
        <v>4150</v>
      </c>
      <c r="FA44" s="328">
        <v>7754</v>
      </c>
      <c r="FB44" s="330">
        <v>13.6</v>
      </c>
      <c r="FC44" s="292">
        <v>345</v>
      </c>
      <c r="FD44" s="374">
        <v>4.5</v>
      </c>
      <c r="FE44" s="292">
        <v>17350</v>
      </c>
      <c r="FF44" s="328">
        <v>94</v>
      </c>
      <c r="FG44" s="328">
        <v>388</v>
      </c>
      <c r="FH44" s="328">
        <v>2660</v>
      </c>
      <c r="FI44" s="350">
        <v>32</v>
      </c>
      <c r="FJ44" s="350">
        <v>1087</v>
      </c>
      <c r="FK44" s="333">
        <v>51.184311144237192</v>
      </c>
      <c r="FL44" s="374">
        <v>100</v>
      </c>
      <c r="FM44" s="374">
        <v>90.98</v>
      </c>
      <c r="FN44" s="374">
        <v>99.9</v>
      </c>
      <c r="FO44" s="330">
        <v>99.3</v>
      </c>
      <c r="FP44" s="328">
        <v>141</v>
      </c>
      <c r="FQ44" s="292">
        <v>10</v>
      </c>
      <c r="FR44" s="292">
        <v>50</v>
      </c>
      <c r="FS44" s="328">
        <v>2040</v>
      </c>
      <c r="FT44" s="328">
        <v>12</v>
      </c>
      <c r="FU44" s="328">
        <v>6959</v>
      </c>
      <c r="FV44" s="328">
        <v>3164</v>
      </c>
      <c r="FW44" s="328">
        <v>8</v>
      </c>
      <c r="FX44" s="328">
        <v>2311583</v>
      </c>
      <c r="FY44" s="328">
        <v>1627</v>
      </c>
      <c r="FZ44" s="328" t="s">
        <v>608</v>
      </c>
      <c r="GA44" s="328" t="s">
        <v>608</v>
      </c>
      <c r="GB44" s="328">
        <v>18149</v>
      </c>
      <c r="GC44" s="328">
        <v>15</v>
      </c>
      <c r="GD44" s="328">
        <v>3261</v>
      </c>
      <c r="GE44" s="328">
        <v>14873</v>
      </c>
      <c r="GF44" s="328">
        <v>194509</v>
      </c>
      <c r="GG44" s="328">
        <v>297</v>
      </c>
      <c r="GH44" s="328">
        <v>54139</v>
      </c>
      <c r="GI44" s="328">
        <v>140073</v>
      </c>
      <c r="GJ44" s="292">
        <v>679</v>
      </c>
      <c r="GK44" s="328">
        <v>5782</v>
      </c>
      <c r="GL44" s="292">
        <v>568427</v>
      </c>
      <c r="GM44" s="292">
        <v>2335</v>
      </c>
      <c r="GN44" s="328">
        <v>18190</v>
      </c>
      <c r="GO44" s="292">
        <v>346075</v>
      </c>
      <c r="GP44" s="328">
        <v>783</v>
      </c>
      <c r="GQ44" s="328">
        <v>32645</v>
      </c>
      <c r="GR44" s="327">
        <v>1314443</v>
      </c>
      <c r="GS44" s="328">
        <v>766</v>
      </c>
      <c r="GT44" s="328">
        <v>21097</v>
      </c>
      <c r="GU44" s="328">
        <v>658627</v>
      </c>
      <c r="GV44" s="347">
        <v>1</v>
      </c>
      <c r="GW44" s="328">
        <v>0</v>
      </c>
      <c r="GX44" s="328">
        <v>294</v>
      </c>
      <c r="GY44" s="328">
        <v>127</v>
      </c>
      <c r="GZ44" s="322">
        <v>0</v>
      </c>
      <c r="HA44" s="328">
        <v>1</v>
      </c>
      <c r="HB44" s="328">
        <v>835342</v>
      </c>
      <c r="HC44" s="328">
        <v>5655817</v>
      </c>
      <c r="HD44" s="328">
        <v>675109</v>
      </c>
      <c r="HE44" s="328">
        <v>813903</v>
      </c>
      <c r="HF44" s="328">
        <v>284637</v>
      </c>
      <c r="HG44" s="328">
        <v>12910</v>
      </c>
      <c r="HH44" s="328">
        <v>13260</v>
      </c>
      <c r="HI44" s="328">
        <v>170520</v>
      </c>
      <c r="HJ44" s="328">
        <v>146800</v>
      </c>
      <c r="HK44" s="292">
        <v>83085</v>
      </c>
      <c r="HL44" s="292" t="s">
        <v>608</v>
      </c>
      <c r="HM44" s="292">
        <v>12484584</v>
      </c>
      <c r="HN44" s="292" t="s">
        <v>608</v>
      </c>
      <c r="HO44" s="292">
        <v>123</v>
      </c>
      <c r="HP44" s="292" t="s">
        <v>608</v>
      </c>
      <c r="HQ44" s="292">
        <v>123</v>
      </c>
      <c r="HR44" s="292" t="s">
        <v>608</v>
      </c>
      <c r="HS44" s="292">
        <v>123419</v>
      </c>
      <c r="HT44" s="292">
        <v>6880</v>
      </c>
      <c r="HU44" s="292" t="s">
        <v>608</v>
      </c>
      <c r="HV44" s="333">
        <v>50.72</v>
      </c>
      <c r="HW44" s="292">
        <v>452563</v>
      </c>
      <c r="HX44" s="407"/>
      <c r="HY44" s="333">
        <v>16</v>
      </c>
      <c r="HZ44" s="333">
        <v>16</v>
      </c>
      <c r="IA44" s="328">
        <v>2668.5</v>
      </c>
      <c r="IB44" s="328">
        <v>2668.5</v>
      </c>
      <c r="IC44" s="328">
        <v>126800</v>
      </c>
      <c r="ID44" s="330">
        <v>73.5</v>
      </c>
      <c r="IE44" s="330">
        <v>53.1</v>
      </c>
      <c r="IF44" s="330">
        <v>40.9</v>
      </c>
      <c r="IG44" s="330">
        <v>57.2</v>
      </c>
      <c r="IH44" s="330">
        <v>20.2</v>
      </c>
      <c r="II44" s="144" t="s">
        <v>1081</v>
      </c>
      <c r="IJ44" s="144" t="s">
        <v>1081</v>
      </c>
      <c r="IK44" s="328">
        <v>54.55</v>
      </c>
      <c r="IL44" s="408">
        <v>0.81599999999999995</v>
      </c>
      <c r="IM44" s="387">
        <v>95.4</v>
      </c>
      <c r="IN44" s="409">
        <v>13.8</v>
      </c>
      <c r="IO44" s="387">
        <v>0.3</v>
      </c>
      <c r="IP44" s="324">
        <v>260094354</v>
      </c>
      <c r="IQ44" s="410">
        <v>47.5</v>
      </c>
      <c r="IR44" s="410">
        <v>61.7</v>
      </c>
      <c r="IS44" s="350" t="s">
        <v>608</v>
      </c>
      <c r="IT44" s="350" t="s">
        <v>608</v>
      </c>
      <c r="IU44" s="410">
        <v>122.5</v>
      </c>
      <c r="IV44" s="144" t="s">
        <v>1081</v>
      </c>
      <c r="IW44" s="324">
        <v>3138</v>
      </c>
      <c r="IX44" s="144" t="s">
        <v>1081</v>
      </c>
      <c r="IY44" s="410">
        <v>37.299999999999997</v>
      </c>
      <c r="IZ44" s="386">
        <v>77278</v>
      </c>
      <c r="JA44" s="386">
        <v>1250</v>
      </c>
      <c r="JB44" s="386">
        <v>1427</v>
      </c>
      <c r="JC44" s="386">
        <v>6322</v>
      </c>
      <c r="JD44" s="386">
        <v>8065</v>
      </c>
      <c r="JE44" s="386">
        <v>8098</v>
      </c>
      <c r="JF44" s="386">
        <v>9117</v>
      </c>
      <c r="JG44" s="386">
        <v>11726</v>
      </c>
      <c r="JH44" s="386">
        <v>11014</v>
      </c>
      <c r="JI44" s="386">
        <v>9607</v>
      </c>
      <c r="JJ44" s="386">
        <v>7596</v>
      </c>
      <c r="JK44" s="386">
        <v>6536</v>
      </c>
      <c r="JL44" s="386">
        <v>5368</v>
      </c>
      <c r="JM44" s="386">
        <v>2516</v>
      </c>
      <c r="JN44" s="386">
        <v>1080</v>
      </c>
      <c r="JO44" s="386">
        <v>415</v>
      </c>
      <c r="JP44" s="386">
        <v>197</v>
      </c>
      <c r="JQ44" s="386">
        <v>8510</v>
      </c>
      <c r="JR44" s="386">
        <v>9070</v>
      </c>
      <c r="JS44" s="386">
        <v>10127</v>
      </c>
      <c r="JT44" s="386">
        <v>11506</v>
      </c>
      <c r="JU44" s="386">
        <v>13185</v>
      </c>
      <c r="JV44" s="386">
        <v>16158</v>
      </c>
      <c r="JW44" s="386">
        <v>14504</v>
      </c>
      <c r="JX44" s="386">
        <v>12976</v>
      </c>
      <c r="JY44" s="386">
        <v>11260</v>
      </c>
      <c r="JZ44" s="386">
        <v>13402</v>
      </c>
      <c r="KA44" s="386">
        <v>17436</v>
      </c>
      <c r="KB44" s="386">
        <v>15270</v>
      </c>
      <c r="KC44" s="386">
        <v>12832</v>
      </c>
      <c r="KD44" s="386">
        <v>9945</v>
      </c>
      <c r="KE44" s="386">
        <v>9821</v>
      </c>
      <c r="KF44" s="399"/>
      <c r="KG44" s="399"/>
    </row>
    <row r="45" spans="1:293" s="305" customFormat="1" ht="12">
      <c r="A45" s="3">
        <v>282031</v>
      </c>
      <c r="B45" s="2" t="s">
        <v>990</v>
      </c>
      <c r="C45" s="147" t="s">
        <v>616</v>
      </c>
      <c r="D45" s="147" t="s">
        <v>616</v>
      </c>
      <c r="E45" s="147" t="s">
        <v>616</v>
      </c>
      <c r="F45" s="147" t="s">
        <v>616</v>
      </c>
      <c r="G45" s="147" t="s">
        <v>616</v>
      </c>
      <c r="H45" s="147" t="s">
        <v>616</v>
      </c>
      <c r="I45" s="147" t="s">
        <v>616</v>
      </c>
      <c r="J45" s="147" t="s">
        <v>616</v>
      </c>
      <c r="K45" s="147" t="s">
        <v>616</v>
      </c>
      <c r="L45" s="147" t="s">
        <v>616</v>
      </c>
      <c r="M45" s="147" t="s">
        <v>616</v>
      </c>
      <c r="N45" s="147" t="s">
        <v>616</v>
      </c>
      <c r="O45" s="147" t="s">
        <v>616</v>
      </c>
      <c r="P45" s="147" t="s">
        <v>616</v>
      </c>
      <c r="Q45" s="147" t="s">
        <v>616</v>
      </c>
      <c r="R45" s="147" t="s">
        <v>616</v>
      </c>
      <c r="S45" s="147" t="s">
        <v>616</v>
      </c>
      <c r="T45" s="147" t="s">
        <v>616</v>
      </c>
      <c r="U45" s="147" t="s">
        <v>616</v>
      </c>
      <c r="V45" s="147" t="s">
        <v>616</v>
      </c>
      <c r="W45" s="147" t="s">
        <v>616</v>
      </c>
      <c r="X45" s="147" t="s">
        <v>616</v>
      </c>
      <c r="Y45" s="147" t="s">
        <v>616</v>
      </c>
      <c r="Z45" s="147" t="s">
        <v>616</v>
      </c>
      <c r="AA45" s="147" t="s">
        <v>616</v>
      </c>
      <c r="AB45" s="147" t="s">
        <v>616</v>
      </c>
      <c r="AC45" s="147" t="s">
        <v>616</v>
      </c>
      <c r="AD45" s="147" t="s">
        <v>616</v>
      </c>
      <c r="AE45" s="147" t="s">
        <v>616</v>
      </c>
      <c r="AF45" s="147" t="s">
        <v>616</v>
      </c>
      <c r="AG45" s="147" t="s">
        <v>616</v>
      </c>
      <c r="AH45" s="147" t="s">
        <v>616</v>
      </c>
      <c r="AI45" s="147" t="s">
        <v>616</v>
      </c>
      <c r="AJ45" s="147" t="s">
        <v>616</v>
      </c>
      <c r="AK45" s="147" t="s">
        <v>616</v>
      </c>
      <c r="AL45" s="147" t="s">
        <v>616</v>
      </c>
      <c r="AM45" s="147" t="s">
        <v>616</v>
      </c>
      <c r="AN45" s="147" t="s">
        <v>616</v>
      </c>
      <c r="AO45" s="147" t="s">
        <v>616</v>
      </c>
      <c r="AP45" s="147" t="s">
        <v>616</v>
      </c>
      <c r="AQ45" s="147" t="s">
        <v>616</v>
      </c>
      <c r="AR45" s="147" t="s">
        <v>616</v>
      </c>
      <c r="AS45" s="147" t="s">
        <v>616</v>
      </c>
      <c r="AT45" s="147" t="s">
        <v>616</v>
      </c>
      <c r="AU45" s="147" t="s">
        <v>616</v>
      </c>
      <c r="AV45" s="147" t="s">
        <v>616</v>
      </c>
      <c r="AW45" s="147" t="s">
        <v>616</v>
      </c>
      <c r="AX45" s="147" t="s">
        <v>616</v>
      </c>
      <c r="AY45" s="147" t="s">
        <v>616</v>
      </c>
      <c r="AZ45" s="147" t="s">
        <v>616</v>
      </c>
      <c r="BA45" s="147" t="s">
        <v>616</v>
      </c>
      <c r="BB45" s="147" t="s">
        <v>616</v>
      </c>
      <c r="BC45" s="147" t="s">
        <v>616</v>
      </c>
      <c r="BD45" s="147" t="s">
        <v>616</v>
      </c>
      <c r="BE45" s="147" t="s">
        <v>616</v>
      </c>
      <c r="BF45" s="147" t="s">
        <v>616</v>
      </c>
      <c r="BG45" s="147" t="s">
        <v>616</v>
      </c>
      <c r="BH45" s="147" t="s">
        <v>616</v>
      </c>
      <c r="BI45" s="147" t="s">
        <v>616</v>
      </c>
      <c r="BJ45" s="147" t="s">
        <v>616</v>
      </c>
      <c r="BK45" s="147" t="s">
        <v>616</v>
      </c>
      <c r="BL45" s="147" t="s">
        <v>616</v>
      </c>
      <c r="BM45" s="147" t="s">
        <v>616</v>
      </c>
      <c r="BN45" s="147" t="s">
        <v>616</v>
      </c>
      <c r="BO45" s="147" t="s">
        <v>616</v>
      </c>
      <c r="BP45" s="144" t="s">
        <v>1081</v>
      </c>
      <c r="BQ45" s="147" t="s">
        <v>616</v>
      </c>
      <c r="BR45" s="147" t="s">
        <v>616</v>
      </c>
      <c r="BS45" s="147" t="s">
        <v>616</v>
      </c>
      <c r="BT45" s="147" t="s">
        <v>616</v>
      </c>
      <c r="BU45" s="147" t="s">
        <v>616</v>
      </c>
      <c r="BV45" s="147" t="s">
        <v>616</v>
      </c>
      <c r="BW45" s="147" t="s">
        <v>616</v>
      </c>
      <c r="BX45" s="147" t="s">
        <v>616</v>
      </c>
      <c r="BY45" s="147" t="s">
        <v>616</v>
      </c>
      <c r="BZ45" s="147" t="s">
        <v>616</v>
      </c>
      <c r="CA45" s="147" t="s">
        <v>616</v>
      </c>
      <c r="CB45" s="147" t="s">
        <v>616</v>
      </c>
      <c r="CC45" s="147" t="s">
        <v>616</v>
      </c>
      <c r="CD45" s="147" t="s">
        <v>616</v>
      </c>
      <c r="CE45" s="147" t="s">
        <v>616</v>
      </c>
      <c r="CF45" s="147" t="s">
        <v>616</v>
      </c>
      <c r="CG45" s="147" t="s">
        <v>616</v>
      </c>
      <c r="CH45" s="147" t="s">
        <v>616</v>
      </c>
      <c r="CI45" s="147" t="s">
        <v>616</v>
      </c>
      <c r="CJ45" s="147" t="s">
        <v>616</v>
      </c>
      <c r="CK45" s="147" t="s">
        <v>616</v>
      </c>
      <c r="CL45" s="147" t="s">
        <v>616</v>
      </c>
      <c r="CM45" s="147" t="s">
        <v>616</v>
      </c>
      <c r="CN45" s="147" t="s">
        <v>616</v>
      </c>
      <c r="CO45" s="147" t="s">
        <v>616</v>
      </c>
      <c r="CP45" s="147" t="s">
        <v>616</v>
      </c>
      <c r="CQ45" s="147" t="s">
        <v>616</v>
      </c>
      <c r="CR45" s="147" t="s">
        <v>616</v>
      </c>
      <c r="CS45" s="147" t="s">
        <v>616</v>
      </c>
      <c r="CT45" s="147" t="s">
        <v>616</v>
      </c>
      <c r="CU45" s="147" t="s">
        <v>616</v>
      </c>
      <c r="CV45" s="147" t="s">
        <v>616</v>
      </c>
      <c r="CW45" s="147" t="s">
        <v>616</v>
      </c>
      <c r="CX45" s="147" t="s">
        <v>616</v>
      </c>
      <c r="CY45" s="147" t="s">
        <v>616</v>
      </c>
      <c r="CZ45" s="147" t="s">
        <v>616</v>
      </c>
      <c r="DA45" s="147" t="s">
        <v>616</v>
      </c>
      <c r="DB45" s="147" t="s">
        <v>616</v>
      </c>
      <c r="DC45" s="147" t="s">
        <v>616</v>
      </c>
      <c r="DD45" s="147" t="s">
        <v>616</v>
      </c>
      <c r="DE45" s="147" t="s">
        <v>616</v>
      </c>
      <c r="DF45" s="147" t="s">
        <v>616</v>
      </c>
      <c r="DG45" s="147" t="s">
        <v>616</v>
      </c>
      <c r="DH45" s="147" t="s">
        <v>616</v>
      </c>
      <c r="DI45" s="147" t="s">
        <v>616</v>
      </c>
      <c r="DJ45" s="147" t="s">
        <v>616</v>
      </c>
      <c r="DK45" s="147" t="s">
        <v>616</v>
      </c>
      <c r="DL45" s="147" t="s">
        <v>616</v>
      </c>
      <c r="DM45" s="147" t="s">
        <v>616</v>
      </c>
      <c r="DN45" s="147" t="s">
        <v>616</v>
      </c>
      <c r="DO45" s="147" t="s">
        <v>616</v>
      </c>
      <c r="DP45" s="147" t="s">
        <v>616</v>
      </c>
      <c r="DQ45" s="147" t="s">
        <v>616</v>
      </c>
      <c r="DR45" s="147" t="s">
        <v>616</v>
      </c>
      <c r="DS45" s="147" t="s">
        <v>616</v>
      </c>
      <c r="DT45" s="147" t="s">
        <v>616</v>
      </c>
      <c r="DU45" s="147" t="s">
        <v>616</v>
      </c>
      <c r="DV45" s="147" t="s">
        <v>616</v>
      </c>
      <c r="DW45" s="147" t="s">
        <v>616</v>
      </c>
      <c r="DX45" s="147" t="s">
        <v>616</v>
      </c>
      <c r="DY45" s="147" t="s">
        <v>616</v>
      </c>
      <c r="DZ45" s="147" t="s">
        <v>616</v>
      </c>
      <c r="EA45" s="147" t="s">
        <v>616</v>
      </c>
      <c r="EB45" s="147" t="s">
        <v>616</v>
      </c>
      <c r="EC45" s="147" t="s">
        <v>616</v>
      </c>
      <c r="ED45" s="147" t="s">
        <v>616</v>
      </c>
      <c r="EE45" s="147" t="s">
        <v>616</v>
      </c>
      <c r="EF45" s="147" t="s">
        <v>616</v>
      </c>
      <c r="EG45" s="147" t="s">
        <v>616</v>
      </c>
      <c r="EH45" s="147" t="s">
        <v>616</v>
      </c>
      <c r="EI45" s="147" t="s">
        <v>616</v>
      </c>
      <c r="EJ45" s="147" t="s">
        <v>616</v>
      </c>
      <c r="EK45" s="147" t="s">
        <v>616</v>
      </c>
      <c r="EL45" s="147" t="s">
        <v>616</v>
      </c>
      <c r="EM45" s="147" t="s">
        <v>616</v>
      </c>
      <c r="EN45" s="147" t="s">
        <v>616</v>
      </c>
      <c r="EO45" s="147" t="s">
        <v>616</v>
      </c>
      <c r="EP45" s="147" t="s">
        <v>616</v>
      </c>
      <c r="EQ45" s="147" t="s">
        <v>616</v>
      </c>
      <c r="ER45" s="147" t="s">
        <v>616</v>
      </c>
      <c r="ES45" s="147" t="s">
        <v>616</v>
      </c>
      <c r="ET45" s="147" t="s">
        <v>616</v>
      </c>
      <c r="EU45" s="147" t="s">
        <v>616</v>
      </c>
      <c r="EV45" s="147" t="s">
        <v>616</v>
      </c>
      <c r="EW45" s="147" t="s">
        <v>616</v>
      </c>
      <c r="EX45" s="147" t="s">
        <v>616</v>
      </c>
      <c r="EY45" s="147" t="s">
        <v>616</v>
      </c>
      <c r="EZ45" s="147" t="s">
        <v>616</v>
      </c>
      <c r="FA45" s="147" t="s">
        <v>616</v>
      </c>
      <c r="FB45" s="147" t="s">
        <v>616</v>
      </c>
      <c r="FC45" s="147" t="s">
        <v>616</v>
      </c>
      <c r="FD45" s="147" t="s">
        <v>616</v>
      </c>
      <c r="FE45" s="147" t="s">
        <v>616</v>
      </c>
      <c r="FF45" s="147" t="s">
        <v>616</v>
      </c>
      <c r="FG45" s="147" t="s">
        <v>616</v>
      </c>
      <c r="FH45" s="147" t="s">
        <v>616</v>
      </c>
      <c r="FI45" s="147" t="s">
        <v>616</v>
      </c>
      <c r="FJ45" s="147" t="s">
        <v>616</v>
      </c>
      <c r="FK45" s="147" t="s">
        <v>616</v>
      </c>
      <c r="FL45" s="147" t="s">
        <v>616</v>
      </c>
      <c r="FM45" s="147" t="s">
        <v>616</v>
      </c>
      <c r="FN45" s="147" t="s">
        <v>616</v>
      </c>
      <c r="FO45" s="147" t="s">
        <v>616</v>
      </c>
      <c r="FP45" s="147" t="s">
        <v>616</v>
      </c>
      <c r="FQ45" s="147" t="s">
        <v>616</v>
      </c>
      <c r="FR45" s="147" t="s">
        <v>616</v>
      </c>
      <c r="FS45" s="147" t="s">
        <v>616</v>
      </c>
      <c r="FT45" s="147" t="s">
        <v>616</v>
      </c>
      <c r="FU45" s="147" t="s">
        <v>616</v>
      </c>
      <c r="FV45" s="147" t="s">
        <v>616</v>
      </c>
      <c r="FW45" s="147" t="s">
        <v>616</v>
      </c>
      <c r="FX45" s="147" t="s">
        <v>616</v>
      </c>
      <c r="FY45" s="147" t="s">
        <v>616</v>
      </c>
      <c r="FZ45" s="147" t="s">
        <v>616</v>
      </c>
      <c r="GA45" s="147" t="s">
        <v>616</v>
      </c>
      <c r="GB45" s="147" t="s">
        <v>616</v>
      </c>
      <c r="GC45" s="147" t="s">
        <v>616</v>
      </c>
      <c r="GD45" s="147" t="s">
        <v>616</v>
      </c>
      <c r="GE45" s="147" t="s">
        <v>616</v>
      </c>
      <c r="GF45" s="147" t="s">
        <v>616</v>
      </c>
      <c r="GG45" s="147" t="s">
        <v>616</v>
      </c>
      <c r="GH45" s="147" t="s">
        <v>616</v>
      </c>
      <c r="GI45" s="147" t="s">
        <v>616</v>
      </c>
      <c r="GJ45" s="147" t="s">
        <v>616</v>
      </c>
      <c r="GK45" s="147" t="s">
        <v>616</v>
      </c>
      <c r="GL45" s="147" t="s">
        <v>616</v>
      </c>
      <c r="GM45" s="147" t="s">
        <v>616</v>
      </c>
      <c r="GN45" s="147" t="s">
        <v>616</v>
      </c>
      <c r="GO45" s="147" t="s">
        <v>616</v>
      </c>
      <c r="GP45" s="147" t="s">
        <v>616</v>
      </c>
      <c r="GQ45" s="147" t="s">
        <v>616</v>
      </c>
      <c r="GR45" s="147" t="s">
        <v>616</v>
      </c>
      <c r="GS45" s="147" t="s">
        <v>616</v>
      </c>
      <c r="GT45" s="147" t="s">
        <v>616</v>
      </c>
      <c r="GU45" s="147" t="s">
        <v>616</v>
      </c>
      <c r="GV45" s="147" t="s">
        <v>616</v>
      </c>
      <c r="GW45" s="147" t="s">
        <v>616</v>
      </c>
      <c r="GX45" s="147" t="s">
        <v>616</v>
      </c>
      <c r="GY45" s="147" t="s">
        <v>616</v>
      </c>
      <c r="GZ45" s="147" t="s">
        <v>616</v>
      </c>
      <c r="HA45" s="147" t="s">
        <v>616</v>
      </c>
      <c r="HB45" s="147" t="s">
        <v>616</v>
      </c>
      <c r="HC45" s="147" t="s">
        <v>616</v>
      </c>
      <c r="HD45" s="147" t="s">
        <v>616</v>
      </c>
      <c r="HE45" s="147" t="s">
        <v>616</v>
      </c>
      <c r="HF45" s="147" t="s">
        <v>616</v>
      </c>
      <c r="HG45" s="147" t="s">
        <v>616</v>
      </c>
      <c r="HH45" s="147" t="s">
        <v>616</v>
      </c>
      <c r="HI45" s="147" t="s">
        <v>616</v>
      </c>
      <c r="HJ45" s="147" t="s">
        <v>616</v>
      </c>
      <c r="HK45" s="147" t="s">
        <v>616</v>
      </c>
      <c r="HL45" s="147" t="s">
        <v>616</v>
      </c>
      <c r="HM45" s="147" t="s">
        <v>616</v>
      </c>
      <c r="HN45" s="147" t="s">
        <v>616</v>
      </c>
      <c r="HO45" s="147" t="s">
        <v>616</v>
      </c>
      <c r="HP45" s="147" t="s">
        <v>616</v>
      </c>
      <c r="HQ45" s="147" t="s">
        <v>616</v>
      </c>
      <c r="HR45" s="147" t="s">
        <v>616</v>
      </c>
      <c r="HS45" s="147" t="s">
        <v>616</v>
      </c>
      <c r="HT45" s="147" t="s">
        <v>616</v>
      </c>
      <c r="HU45" s="147" t="s">
        <v>616</v>
      </c>
      <c r="HV45" s="147" t="s">
        <v>616</v>
      </c>
      <c r="HW45" s="147" t="s">
        <v>616</v>
      </c>
      <c r="HX45" s="147" t="s">
        <v>616</v>
      </c>
      <c r="HY45" s="147" t="s">
        <v>616</v>
      </c>
      <c r="HZ45" s="147" t="s">
        <v>616</v>
      </c>
      <c r="IA45" s="147" t="s">
        <v>616</v>
      </c>
      <c r="IB45" s="147" t="s">
        <v>616</v>
      </c>
      <c r="IC45" s="147" t="s">
        <v>616</v>
      </c>
      <c r="ID45" s="147" t="s">
        <v>616</v>
      </c>
      <c r="IE45" s="147" t="s">
        <v>616</v>
      </c>
      <c r="IF45" s="147" t="s">
        <v>616</v>
      </c>
      <c r="IG45" s="147" t="s">
        <v>616</v>
      </c>
      <c r="IH45" s="147" t="s">
        <v>616</v>
      </c>
      <c r="II45" s="144" t="s">
        <v>1081</v>
      </c>
      <c r="IJ45" s="144" t="s">
        <v>1081</v>
      </c>
      <c r="IK45" s="147" t="s">
        <v>616</v>
      </c>
      <c r="IL45" s="147" t="s">
        <v>616</v>
      </c>
      <c r="IM45" s="147" t="s">
        <v>616</v>
      </c>
      <c r="IN45" s="147" t="s">
        <v>616</v>
      </c>
      <c r="IO45" s="147" t="s">
        <v>616</v>
      </c>
      <c r="IP45" s="147" t="s">
        <v>616</v>
      </c>
      <c r="IQ45" s="147" t="s">
        <v>616</v>
      </c>
      <c r="IR45" s="147" t="s">
        <v>616</v>
      </c>
      <c r="IS45" s="147" t="s">
        <v>616</v>
      </c>
      <c r="IT45" s="147" t="s">
        <v>616</v>
      </c>
      <c r="IU45" s="147" t="s">
        <v>616</v>
      </c>
      <c r="IV45" s="144" t="s">
        <v>1081</v>
      </c>
      <c r="IW45" s="147" t="s">
        <v>616</v>
      </c>
      <c r="IX45" s="144" t="s">
        <v>1081</v>
      </c>
      <c r="IY45" s="147" t="s">
        <v>616</v>
      </c>
      <c r="IZ45" s="147" t="s">
        <v>616</v>
      </c>
      <c r="JA45" s="147" t="s">
        <v>616</v>
      </c>
      <c r="JB45" s="147" t="s">
        <v>616</v>
      </c>
      <c r="JC45" s="147" t="s">
        <v>616</v>
      </c>
      <c r="JD45" s="147" t="s">
        <v>616</v>
      </c>
      <c r="JE45" s="147" t="s">
        <v>616</v>
      </c>
      <c r="JF45" s="147" t="s">
        <v>616</v>
      </c>
      <c r="JG45" s="147" t="s">
        <v>616</v>
      </c>
      <c r="JH45" s="147" t="s">
        <v>616</v>
      </c>
      <c r="JI45" s="147" t="s">
        <v>616</v>
      </c>
      <c r="JJ45" s="147" t="s">
        <v>616</v>
      </c>
      <c r="JK45" s="147" t="s">
        <v>616</v>
      </c>
      <c r="JL45" s="147" t="s">
        <v>616</v>
      </c>
      <c r="JM45" s="147" t="s">
        <v>616</v>
      </c>
      <c r="JN45" s="147" t="s">
        <v>616</v>
      </c>
      <c r="JO45" s="147" t="s">
        <v>616</v>
      </c>
      <c r="JP45" s="147" t="s">
        <v>616</v>
      </c>
      <c r="JQ45" s="147" t="s">
        <v>616</v>
      </c>
      <c r="JR45" s="147" t="s">
        <v>616</v>
      </c>
      <c r="JS45" s="147" t="s">
        <v>616</v>
      </c>
      <c r="JT45" s="147" t="s">
        <v>616</v>
      </c>
      <c r="JU45" s="147" t="s">
        <v>616</v>
      </c>
      <c r="JV45" s="147" t="s">
        <v>616</v>
      </c>
      <c r="JW45" s="147" t="s">
        <v>616</v>
      </c>
      <c r="JX45" s="147" t="s">
        <v>616</v>
      </c>
      <c r="JY45" s="147" t="s">
        <v>616</v>
      </c>
      <c r="JZ45" s="147" t="s">
        <v>616</v>
      </c>
      <c r="KA45" s="147" t="s">
        <v>616</v>
      </c>
      <c r="KB45" s="147" t="s">
        <v>616</v>
      </c>
      <c r="KC45" s="147" t="s">
        <v>616</v>
      </c>
      <c r="KD45" s="147" t="s">
        <v>616</v>
      </c>
      <c r="KE45" s="147" t="s">
        <v>616</v>
      </c>
      <c r="KF45" s="399"/>
      <c r="KG45" s="399"/>
    </row>
    <row r="46" spans="1:293" s="305" customFormat="1" ht="12">
      <c r="A46" s="3">
        <v>282049</v>
      </c>
      <c r="B46" s="2" t="s">
        <v>936</v>
      </c>
      <c r="C46" s="318">
        <v>100.18</v>
      </c>
      <c r="D46" s="319">
        <v>484560</v>
      </c>
      <c r="E46" s="325">
        <v>14.598192174343735</v>
      </c>
      <c r="F46" s="325">
        <v>62.73051840845303</v>
      </c>
      <c r="G46" s="325">
        <v>22.671289417203237</v>
      </c>
      <c r="H46" s="292">
        <v>26814</v>
      </c>
      <c r="I46" s="292">
        <v>55599</v>
      </c>
      <c r="J46" s="292">
        <v>85911</v>
      </c>
      <c r="K46" s="328">
        <v>51024</v>
      </c>
      <c r="L46" s="292">
        <v>217815</v>
      </c>
      <c r="M46" s="292">
        <v>6206</v>
      </c>
      <c r="N46" s="292">
        <v>22237</v>
      </c>
      <c r="O46" s="292">
        <v>21566</v>
      </c>
      <c r="P46" s="326">
        <v>487911</v>
      </c>
      <c r="Q46" s="328">
        <v>487850</v>
      </c>
      <c r="R46" s="328">
        <v>439258</v>
      </c>
      <c r="S46" s="328">
        <v>990593</v>
      </c>
      <c r="T46" s="328">
        <v>3686879</v>
      </c>
      <c r="U46" s="328">
        <v>1444328</v>
      </c>
      <c r="V46" s="328">
        <v>1036897</v>
      </c>
      <c r="W46" s="328">
        <v>60</v>
      </c>
      <c r="X46" s="328">
        <v>41</v>
      </c>
      <c r="Y46" s="328">
        <v>36</v>
      </c>
      <c r="Z46" s="328">
        <v>0</v>
      </c>
      <c r="AA46" s="318">
        <v>308</v>
      </c>
      <c r="AB46" s="333">
        <v>501</v>
      </c>
      <c r="AC46" s="328">
        <v>3259</v>
      </c>
      <c r="AD46" s="328">
        <v>243077</v>
      </c>
      <c r="AE46" s="328">
        <v>2121</v>
      </c>
      <c r="AF46" s="328">
        <v>61</v>
      </c>
      <c r="AG46" s="328">
        <v>8514</v>
      </c>
      <c r="AH46" s="328">
        <v>41</v>
      </c>
      <c r="AI46" s="328">
        <v>27876</v>
      </c>
      <c r="AJ46" s="328">
        <v>1444</v>
      </c>
      <c r="AK46" s="328">
        <v>90</v>
      </c>
      <c r="AL46" s="328">
        <v>20</v>
      </c>
      <c r="AM46" s="328">
        <v>11924</v>
      </c>
      <c r="AN46" s="328">
        <v>737</v>
      </c>
      <c r="AO46" s="328">
        <v>16</v>
      </c>
      <c r="AP46" s="328">
        <v>223</v>
      </c>
      <c r="AQ46" s="328">
        <v>3</v>
      </c>
      <c r="AR46" s="328">
        <v>28</v>
      </c>
      <c r="AS46" s="330">
        <v>100</v>
      </c>
      <c r="AT46" s="330">
        <v>136.19999999999999</v>
      </c>
      <c r="AU46" s="330">
        <v>120</v>
      </c>
      <c r="AV46" s="328">
        <v>36</v>
      </c>
      <c r="AW46" s="328">
        <v>36</v>
      </c>
      <c r="AX46" s="328">
        <v>36</v>
      </c>
      <c r="AY46" s="328">
        <v>0</v>
      </c>
      <c r="AZ46" s="328">
        <v>0</v>
      </c>
      <c r="BA46" s="328">
        <v>0</v>
      </c>
      <c r="BB46" s="328">
        <v>0</v>
      </c>
      <c r="BC46" s="328">
        <v>9</v>
      </c>
      <c r="BD46" s="328">
        <v>19685</v>
      </c>
      <c r="BE46" s="328">
        <v>1</v>
      </c>
      <c r="BF46" s="328">
        <v>20355</v>
      </c>
      <c r="BG46" s="328">
        <v>6</v>
      </c>
      <c r="BH46" s="328">
        <v>93924</v>
      </c>
      <c r="BI46" s="328">
        <v>1</v>
      </c>
      <c r="BJ46" s="328">
        <v>1242</v>
      </c>
      <c r="BK46" s="330">
        <v>36.700000000000003</v>
      </c>
      <c r="BL46" s="328">
        <v>3</v>
      </c>
      <c r="BM46" s="328">
        <v>6</v>
      </c>
      <c r="BN46" s="328">
        <v>1976</v>
      </c>
      <c r="BO46" s="328">
        <v>32747</v>
      </c>
      <c r="BP46" s="144" t="s">
        <v>1081</v>
      </c>
      <c r="BQ46" s="333">
        <v>0.88</v>
      </c>
      <c r="BR46" s="330">
        <v>25.6</v>
      </c>
      <c r="BS46" s="333">
        <v>4.105227567293424</v>
      </c>
      <c r="BT46" s="330">
        <v>57.907059588134032</v>
      </c>
      <c r="BU46" s="328">
        <v>24</v>
      </c>
      <c r="BV46" s="328">
        <v>5141</v>
      </c>
      <c r="BW46" s="328">
        <v>509</v>
      </c>
      <c r="BX46" s="328">
        <v>1549</v>
      </c>
      <c r="BY46" s="328">
        <v>3821</v>
      </c>
      <c r="BZ46" s="328">
        <v>1132</v>
      </c>
      <c r="CA46" s="328">
        <v>316</v>
      </c>
      <c r="CB46" s="328">
        <v>536</v>
      </c>
      <c r="CC46" s="346">
        <v>1.45</v>
      </c>
      <c r="CD46" s="328" t="s">
        <v>608</v>
      </c>
      <c r="CE46" s="328">
        <v>2</v>
      </c>
      <c r="CF46" s="328">
        <v>25</v>
      </c>
      <c r="CG46" s="328">
        <v>1</v>
      </c>
      <c r="CH46" s="328">
        <v>1</v>
      </c>
      <c r="CI46" s="328">
        <v>100</v>
      </c>
      <c r="CJ46" s="328">
        <v>20</v>
      </c>
      <c r="CK46" s="328">
        <v>1735</v>
      </c>
      <c r="CL46" s="328">
        <v>9</v>
      </c>
      <c r="CM46" s="328">
        <v>947</v>
      </c>
      <c r="CN46" s="328">
        <v>19</v>
      </c>
      <c r="CO46" s="328">
        <v>354</v>
      </c>
      <c r="CP46" s="328">
        <v>10</v>
      </c>
      <c r="CQ46" s="328">
        <v>119</v>
      </c>
      <c r="CR46" s="328">
        <v>4</v>
      </c>
      <c r="CS46" s="328">
        <v>106</v>
      </c>
      <c r="CT46" s="328">
        <v>12813</v>
      </c>
      <c r="CU46" s="328">
        <v>685</v>
      </c>
      <c r="CV46" s="328">
        <v>2524</v>
      </c>
      <c r="CW46" s="328">
        <v>1348463.635</v>
      </c>
      <c r="CX46" s="328">
        <v>141175.92000000001</v>
      </c>
      <c r="CY46" s="328">
        <v>666139.38699999999</v>
      </c>
      <c r="CZ46" s="328">
        <v>110121</v>
      </c>
      <c r="DA46" s="328">
        <v>14</v>
      </c>
      <c r="DB46" s="328">
        <v>19120</v>
      </c>
      <c r="DC46" s="328">
        <v>1608</v>
      </c>
      <c r="DD46" s="328">
        <v>1710</v>
      </c>
      <c r="DE46" s="328">
        <v>76</v>
      </c>
      <c r="DF46" s="328">
        <v>2238</v>
      </c>
      <c r="DG46" s="328">
        <v>18683</v>
      </c>
      <c r="DH46" s="328">
        <v>16067</v>
      </c>
      <c r="DI46" s="328">
        <v>3428</v>
      </c>
      <c r="DJ46" s="328">
        <v>2687</v>
      </c>
      <c r="DK46" s="328">
        <v>258</v>
      </c>
      <c r="DL46" s="328">
        <v>271</v>
      </c>
      <c r="DM46" s="328">
        <v>4</v>
      </c>
      <c r="DN46" s="328">
        <v>1812</v>
      </c>
      <c r="DO46" s="328">
        <v>37</v>
      </c>
      <c r="DP46" s="328">
        <v>14642</v>
      </c>
      <c r="DQ46" s="328">
        <v>64</v>
      </c>
      <c r="DR46" s="328">
        <v>6341</v>
      </c>
      <c r="DS46" s="328">
        <v>6934</v>
      </c>
      <c r="DT46" s="328">
        <v>183</v>
      </c>
      <c r="DU46" s="328">
        <v>1041</v>
      </c>
      <c r="DV46" s="328">
        <v>124</v>
      </c>
      <c r="DW46" s="328">
        <v>106</v>
      </c>
      <c r="DX46" s="330">
        <v>77.8</v>
      </c>
      <c r="DY46" s="328">
        <v>56</v>
      </c>
      <c r="DZ46" s="328">
        <v>135</v>
      </c>
      <c r="EA46" s="328">
        <v>2833</v>
      </c>
      <c r="EB46" s="328">
        <v>807</v>
      </c>
      <c r="EC46" s="328">
        <v>130</v>
      </c>
      <c r="ED46" s="328">
        <v>4363</v>
      </c>
      <c r="EE46" s="328">
        <v>4395</v>
      </c>
      <c r="EF46" s="330">
        <v>95.6</v>
      </c>
      <c r="EG46" s="330">
        <v>94.3</v>
      </c>
      <c r="EH46" s="328">
        <v>832</v>
      </c>
      <c r="EI46" s="374">
        <v>16.86</v>
      </c>
      <c r="EJ46" s="328">
        <v>102509</v>
      </c>
      <c r="EK46" s="330">
        <v>33.9</v>
      </c>
      <c r="EL46" s="328">
        <v>359935</v>
      </c>
      <c r="EM46" s="333">
        <v>3.34</v>
      </c>
      <c r="EN46" s="328">
        <v>536</v>
      </c>
      <c r="EO46" s="328">
        <v>41</v>
      </c>
      <c r="EP46" s="348">
        <v>1951</v>
      </c>
      <c r="EQ46" s="328">
        <v>91</v>
      </c>
      <c r="ER46" s="328">
        <v>1058</v>
      </c>
      <c r="ES46" s="330">
        <v>100</v>
      </c>
      <c r="ET46" s="292">
        <v>176396</v>
      </c>
      <c r="EU46" s="328">
        <v>14575</v>
      </c>
      <c r="EV46" s="328">
        <v>0</v>
      </c>
      <c r="EW46" s="328">
        <v>149323</v>
      </c>
      <c r="EX46" s="328">
        <v>130910</v>
      </c>
      <c r="EY46" s="328">
        <v>9301</v>
      </c>
      <c r="EZ46" s="328">
        <v>9112</v>
      </c>
      <c r="FA46" s="328">
        <v>12498</v>
      </c>
      <c r="FB46" s="330">
        <v>14.9</v>
      </c>
      <c r="FC46" s="328">
        <v>486</v>
      </c>
      <c r="FD46" s="330">
        <v>9.17</v>
      </c>
      <c r="FE46" s="328">
        <v>24303</v>
      </c>
      <c r="FF46" s="328">
        <v>111</v>
      </c>
      <c r="FG46" s="328">
        <v>205</v>
      </c>
      <c r="FH46" s="328">
        <v>2239</v>
      </c>
      <c r="FI46" s="350">
        <v>17</v>
      </c>
      <c r="FJ46" s="350">
        <v>881</v>
      </c>
      <c r="FK46" s="333">
        <v>56.951469913278743</v>
      </c>
      <c r="FL46" s="330">
        <v>99.9</v>
      </c>
      <c r="FM46" s="330">
        <v>92.7</v>
      </c>
      <c r="FN46" s="330">
        <v>99.9</v>
      </c>
      <c r="FO46" s="330">
        <v>93</v>
      </c>
      <c r="FP46" s="328">
        <v>110</v>
      </c>
      <c r="FQ46" s="328">
        <v>8</v>
      </c>
      <c r="FR46" s="328">
        <v>70</v>
      </c>
      <c r="FS46" s="328">
        <v>1927</v>
      </c>
      <c r="FT46" s="328">
        <v>6</v>
      </c>
      <c r="FU46" s="328">
        <v>5144</v>
      </c>
      <c r="FV46" s="328">
        <v>4563</v>
      </c>
      <c r="FW46" s="328">
        <v>6</v>
      </c>
      <c r="FX46" s="328">
        <v>12100531</v>
      </c>
      <c r="FY46" s="328">
        <v>769</v>
      </c>
      <c r="FZ46" s="328" t="s">
        <v>608</v>
      </c>
      <c r="GA46" s="328" t="s">
        <v>608</v>
      </c>
      <c r="GB46" s="328">
        <v>14200</v>
      </c>
      <c r="GC46" s="328">
        <v>20</v>
      </c>
      <c r="GD46" s="328">
        <v>1200</v>
      </c>
      <c r="GE46" s="328">
        <v>12980</v>
      </c>
      <c r="GF46" s="328">
        <v>147892</v>
      </c>
      <c r="GG46" s="328">
        <v>354</v>
      </c>
      <c r="GH46" s="328">
        <v>18055</v>
      </c>
      <c r="GI46" s="328">
        <v>129483</v>
      </c>
      <c r="GJ46" s="328">
        <v>438</v>
      </c>
      <c r="GK46" s="328">
        <v>4380</v>
      </c>
      <c r="GL46" s="328">
        <v>623010</v>
      </c>
      <c r="GM46" s="328">
        <v>2019</v>
      </c>
      <c r="GN46" s="328">
        <v>19699</v>
      </c>
      <c r="GO46" s="328">
        <v>403795</v>
      </c>
      <c r="GP46" s="328">
        <v>192</v>
      </c>
      <c r="GQ46" s="328">
        <v>9810</v>
      </c>
      <c r="GR46" s="327">
        <v>310390</v>
      </c>
      <c r="GS46" s="328">
        <v>185</v>
      </c>
      <c r="GT46" s="328" t="s">
        <v>608</v>
      </c>
      <c r="GU46" s="328" t="s">
        <v>608</v>
      </c>
      <c r="GV46" s="347">
        <v>1.72</v>
      </c>
      <c r="GW46" s="328">
        <v>0</v>
      </c>
      <c r="GX46" s="328">
        <v>359</v>
      </c>
      <c r="GY46" s="328">
        <v>172</v>
      </c>
      <c r="GZ46" s="322">
        <v>0</v>
      </c>
      <c r="HA46" s="328">
        <v>5</v>
      </c>
      <c r="HB46" s="328">
        <v>953685</v>
      </c>
      <c r="HC46" s="328">
        <v>7341478</v>
      </c>
      <c r="HD46" s="328">
        <v>805187</v>
      </c>
      <c r="HE46" s="328">
        <v>937121</v>
      </c>
      <c r="HF46" s="328">
        <v>212854</v>
      </c>
      <c r="HG46" s="328">
        <v>14096</v>
      </c>
      <c r="HH46" s="328">
        <v>16194</v>
      </c>
      <c r="HI46" s="328">
        <v>182200</v>
      </c>
      <c r="HJ46" s="328">
        <v>152030</v>
      </c>
      <c r="HK46" s="292">
        <v>109207</v>
      </c>
      <c r="HL46" s="292">
        <v>18592000</v>
      </c>
      <c r="HM46" s="292" t="s">
        <v>907</v>
      </c>
      <c r="HN46" s="292">
        <v>141</v>
      </c>
      <c r="HO46" s="292" t="s">
        <v>907</v>
      </c>
      <c r="HP46" s="292">
        <v>60</v>
      </c>
      <c r="HQ46" s="292" t="s">
        <v>907</v>
      </c>
      <c r="HR46" s="292">
        <v>21838</v>
      </c>
      <c r="HS46" s="292">
        <v>146201</v>
      </c>
      <c r="HT46" s="292">
        <v>1300</v>
      </c>
      <c r="HU46" s="292">
        <v>1600</v>
      </c>
      <c r="HV46" s="333">
        <v>39.75</v>
      </c>
      <c r="HW46" s="292">
        <v>451372</v>
      </c>
      <c r="HX46" s="407" t="s">
        <v>907</v>
      </c>
      <c r="HY46" s="333">
        <v>12.9</v>
      </c>
      <c r="HZ46" s="333">
        <v>12.9</v>
      </c>
      <c r="IA46" s="328">
        <v>1118</v>
      </c>
      <c r="IB46" s="328">
        <v>1182.8</v>
      </c>
      <c r="IC46" s="328">
        <v>38922</v>
      </c>
      <c r="ID46" s="330">
        <v>70.900000000000006</v>
      </c>
      <c r="IE46" s="330">
        <v>62.3</v>
      </c>
      <c r="IF46" s="330">
        <v>46.3</v>
      </c>
      <c r="IG46" s="330">
        <v>68.7</v>
      </c>
      <c r="IH46" s="330">
        <v>34.200000000000003</v>
      </c>
      <c r="II46" s="144" t="s">
        <v>1081</v>
      </c>
      <c r="IJ46" s="144" t="s">
        <v>1081</v>
      </c>
      <c r="IK46" s="328">
        <v>73.8</v>
      </c>
      <c r="IL46" s="408">
        <v>0.89800000000000002</v>
      </c>
      <c r="IM46" s="387">
        <v>93.8</v>
      </c>
      <c r="IN46" s="409">
        <v>4.7</v>
      </c>
      <c r="IO46" s="387">
        <v>2.71</v>
      </c>
      <c r="IP46" s="324">
        <v>150091477</v>
      </c>
      <c r="IQ46" s="410">
        <v>58.4</v>
      </c>
      <c r="IR46" s="410">
        <v>56.9</v>
      </c>
      <c r="IS46" s="350" t="s">
        <v>608</v>
      </c>
      <c r="IT46" s="350" t="s">
        <v>608</v>
      </c>
      <c r="IU46" s="410">
        <v>33.9</v>
      </c>
      <c r="IV46" s="144" t="s">
        <v>1081</v>
      </c>
      <c r="IW46" s="324">
        <v>3701</v>
      </c>
      <c r="IX46" s="144" t="s">
        <v>1081</v>
      </c>
      <c r="IY46" s="410">
        <v>31.2</v>
      </c>
      <c r="IZ46" s="386">
        <v>86249</v>
      </c>
      <c r="JA46" s="386">
        <v>1415</v>
      </c>
      <c r="JB46" s="386">
        <v>1455</v>
      </c>
      <c r="JC46" s="386">
        <v>7014</v>
      </c>
      <c r="JD46" s="386">
        <v>8231</v>
      </c>
      <c r="JE46" s="386">
        <v>8671</v>
      </c>
      <c r="JF46" s="386">
        <v>10006</v>
      </c>
      <c r="JG46" s="386">
        <v>13201</v>
      </c>
      <c r="JH46" s="386">
        <v>12571</v>
      </c>
      <c r="JI46" s="386">
        <v>10607</v>
      </c>
      <c r="JJ46" s="386">
        <v>8098</v>
      </c>
      <c r="JK46" s="386">
        <v>6301</v>
      </c>
      <c r="JL46" s="386">
        <v>4622</v>
      </c>
      <c r="JM46" s="386">
        <v>2055</v>
      </c>
      <c r="JN46" s="386">
        <v>917</v>
      </c>
      <c r="JO46" s="386">
        <v>427</v>
      </c>
      <c r="JP46" s="386">
        <v>223</v>
      </c>
      <c r="JQ46" s="386">
        <v>11306</v>
      </c>
      <c r="JR46" s="386">
        <v>11373</v>
      </c>
      <c r="JS46" s="386">
        <v>10207</v>
      </c>
      <c r="JT46" s="386">
        <v>12776</v>
      </c>
      <c r="JU46" s="386">
        <v>15792</v>
      </c>
      <c r="JV46" s="386">
        <v>19855</v>
      </c>
      <c r="JW46" s="386">
        <v>17834</v>
      </c>
      <c r="JX46" s="386">
        <v>14958</v>
      </c>
      <c r="JY46" s="386">
        <v>12762</v>
      </c>
      <c r="JZ46" s="386">
        <v>13704</v>
      </c>
      <c r="KA46" s="386">
        <v>16759</v>
      </c>
      <c r="KB46" s="386">
        <v>13386</v>
      </c>
      <c r="KC46" s="386">
        <v>10841</v>
      </c>
      <c r="KD46" s="386">
        <v>8732</v>
      </c>
      <c r="KE46" s="386">
        <v>9453</v>
      </c>
      <c r="KF46" s="399"/>
      <c r="KG46" s="399"/>
    </row>
    <row r="47" spans="1:293" s="305" customFormat="1" ht="12">
      <c r="A47" s="3">
        <v>292010</v>
      </c>
      <c r="B47" s="2" t="s">
        <v>937</v>
      </c>
      <c r="C47" s="318">
        <v>276.94</v>
      </c>
      <c r="D47" s="319">
        <v>361423</v>
      </c>
      <c r="E47" s="325">
        <v>12</v>
      </c>
      <c r="F47" s="325">
        <v>59.3</v>
      </c>
      <c r="G47" s="325">
        <v>28.7</v>
      </c>
      <c r="H47" s="292">
        <v>16009</v>
      </c>
      <c r="I47" s="292">
        <v>33574</v>
      </c>
      <c r="J47" s="292">
        <v>53601</v>
      </c>
      <c r="K47" s="328">
        <v>48663</v>
      </c>
      <c r="L47" s="292">
        <v>159297</v>
      </c>
      <c r="M47" s="292">
        <v>2884</v>
      </c>
      <c r="N47" s="292">
        <v>12836</v>
      </c>
      <c r="O47" s="292">
        <v>13664</v>
      </c>
      <c r="P47" s="326">
        <v>359337</v>
      </c>
      <c r="Q47" s="292">
        <v>360310</v>
      </c>
      <c r="R47" s="292">
        <v>341656</v>
      </c>
      <c r="S47" s="328">
        <v>582131</v>
      </c>
      <c r="T47" s="328">
        <v>1235371</v>
      </c>
      <c r="U47" s="328">
        <v>521328</v>
      </c>
      <c r="V47" s="328">
        <v>645699</v>
      </c>
      <c r="W47" s="328">
        <v>21</v>
      </c>
      <c r="X47" s="328">
        <v>51</v>
      </c>
      <c r="Y47" s="328">
        <v>46</v>
      </c>
      <c r="Z47" s="328">
        <v>110142</v>
      </c>
      <c r="AA47" s="318">
        <v>290</v>
      </c>
      <c r="AB47" s="333">
        <v>1648</v>
      </c>
      <c r="AC47" s="328">
        <v>3161</v>
      </c>
      <c r="AD47" s="328">
        <v>608092</v>
      </c>
      <c r="AE47" s="328">
        <v>2113</v>
      </c>
      <c r="AF47" s="328">
        <v>45</v>
      </c>
      <c r="AG47" s="328">
        <v>3335</v>
      </c>
      <c r="AH47" s="328">
        <v>46</v>
      </c>
      <c r="AI47" s="328">
        <v>15918</v>
      </c>
      <c r="AJ47" s="328">
        <v>1103</v>
      </c>
      <c r="AK47" s="328">
        <v>100</v>
      </c>
      <c r="AL47" s="328">
        <v>21</v>
      </c>
      <c r="AM47" s="328">
        <v>8002</v>
      </c>
      <c r="AN47" s="328">
        <v>590</v>
      </c>
      <c r="AO47" s="328">
        <v>4</v>
      </c>
      <c r="AP47" s="328">
        <v>325</v>
      </c>
      <c r="AQ47" s="328">
        <v>3</v>
      </c>
      <c r="AR47" s="328">
        <v>29</v>
      </c>
      <c r="AS47" s="330">
        <v>97.4</v>
      </c>
      <c r="AT47" s="330">
        <v>106</v>
      </c>
      <c r="AU47" s="330">
        <v>93.1</v>
      </c>
      <c r="AV47" s="328">
        <v>23</v>
      </c>
      <c r="AW47" s="328">
        <v>18</v>
      </c>
      <c r="AX47" s="328">
        <v>5</v>
      </c>
      <c r="AY47" s="328">
        <v>2</v>
      </c>
      <c r="AZ47" s="328">
        <v>0</v>
      </c>
      <c r="BA47" s="328">
        <v>0</v>
      </c>
      <c r="BB47" s="328">
        <v>0</v>
      </c>
      <c r="BC47" s="328">
        <v>11</v>
      </c>
      <c r="BD47" s="328">
        <v>19640</v>
      </c>
      <c r="BE47" s="328">
        <v>1</v>
      </c>
      <c r="BF47" s="328">
        <v>77091</v>
      </c>
      <c r="BG47" s="328">
        <v>2</v>
      </c>
      <c r="BH47" s="328">
        <v>61800</v>
      </c>
      <c r="BI47" s="328">
        <v>4</v>
      </c>
      <c r="BJ47" s="328">
        <v>1681</v>
      </c>
      <c r="BK47" s="330">
        <v>37.700000000000003</v>
      </c>
      <c r="BL47" s="328">
        <v>2</v>
      </c>
      <c r="BM47" s="328">
        <v>6</v>
      </c>
      <c r="BN47" s="328">
        <v>545</v>
      </c>
      <c r="BO47" s="328">
        <v>14645</v>
      </c>
      <c r="BP47" s="144" t="s">
        <v>1081</v>
      </c>
      <c r="BQ47" s="333">
        <v>1.19</v>
      </c>
      <c r="BR47" s="330">
        <v>31.6</v>
      </c>
      <c r="BS47" s="333">
        <v>4.5247754541704888</v>
      </c>
      <c r="BT47" s="330">
        <v>54.219167748675723</v>
      </c>
      <c r="BU47" s="328">
        <v>23</v>
      </c>
      <c r="BV47" s="328">
        <v>4388</v>
      </c>
      <c r="BW47" s="328">
        <v>390</v>
      </c>
      <c r="BX47" s="328">
        <v>898</v>
      </c>
      <c r="BY47" s="328">
        <v>3409</v>
      </c>
      <c r="BZ47" s="328">
        <v>1049</v>
      </c>
      <c r="CA47" s="328">
        <v>263</v>
      </c>
      <c r="CB47" s="328">
        <v>542</v>
      </c>
      <c r="CC47" s="346">
        <v>1.29</v>
      </c>
      <c r="CD47" s="328" t="s">
        <v>608</v>
      </c>
      <c r="CE47" s="328">
        <v>3</v>
      </c>
      <c r="CF47" s="328">
        <v>61</v>
      </c>
      <c r="CG47" s="328">
        <v>4</v>
      </c>
      <c r="CH47" s="328">
        <v>1</v>
      </c>
      <c r="CI47" s="328">
        <v>150</v>
      </c>
      <c r="CJ47" s="328">
        <v>24</v>
      </c>
      <c r="CK47" s="328">
        <v>1652</v>
      </c>
      <c r="CL47" s="328">
        <v>11</v>
      </c>
      <c r="CM47" s="328">
        <v>1098</v>
      </c>
      <c r="CN47" s="328">
        <v>33</v>
      </c>
      <c r="CO47" s="328">
        <v>525</v>
      </c>
      <c r="CP47" s="328">
        <v>13</v>
      </c>
      <c r="CQ47" s="328">
        <v>123</v>
      </c>
      <c r="CR47" s="328">
        <v>10</v>
      </c>
      <c r="CS47" s="328">
        <v>269</v>
      </c>
      <c r="CT47" s="328">
        <v>13431</v>
      </c>
      <c r="CU47" s="328">
        <v>1139</v>
      </c>
      <c r="CV47" s="328">
        <v>2227</v>
      </c>
      <c r="CW47" s="328">
        <v>1281553.571</v>
      </c>
      <c r="CX47" s="328">
        <v>218777.14199999999</v>
      </c>
      <c r="CY47" s="328">
        <v>575850.67000000004</v>
      </c>
      <c r="CZ47" s="328">
        <v>103568</v>
      </c>
      <c r="DA47" s="328">
        <v>11</v>
      </c>
      <c r="DB47" s="328">
        <v>18729</v>
      </c>
      <c r="DC47" s="328">
        <v>2095</v>
      </c>
      <c r="DD47" s="328">
        <v>1514</v>
      </c>
      <c r="DE47" s="328">
        <v>158</v>
      </c>
      <c r="DF47" s="328">
        <v>1588</v>
      </c>
      <c r="DG47" s="328">
        <v>15742</v>
      </c>
      <c r="DH47" s="328">
        <v>14236</v>
      </c>
      <c r="DI47" s="328">
        <v>2570</v>
      </c>
      <c r="DJ47" s="328">
        <v>2605</v>
      </c>
      <c r="DK47" s="328">
        <v>186</v>
      </c>
      <c r="DL47" s="328">
        <v>332</v>
      </c>
      <c r="DM47" s="328">
        <v>6</v>
      </c>
      <c r="DN47" s="328">
        <v>1630</v>
      </c>
      <c r="DO47" s="328">
        <v>39</v>
      </c>
      <c r="DP47" s="328">
        <v>16814</v>
      </c>
      <c r="DQ47" s="328">
        <v>51</v>
      </c>
      <c r="DR47" s="328">
        <v>7125</v>
      </c>
      <c r="DS47" s="328">
        <v>6246</v>
      </c>
      <c r="DT47" s="328">
        <v>85</v>
      </c>
      <c r="DU47" s="328">
        <v>988</v>
      </c>
      <c r="DV47" s="328">
        <v>48</v>
      </c>
      <c r="DW47" s="328">
        <v>51</v>
      </c>
      <c r="DX47" s="330">
        <v>37</v>
      </c>
      <c r="DY47" s="328">
        <v>40</v>
      </c>
      <c r="DZ47" s="328">
        <v>157</v>
      </c>
      <c r="EA47" s="328">
        <v>1411</v>
      </c>
      <c r="EB47" s="328">
        <v>286</v>
      </c>
      <c r="EC47" s="328">
        <v>139</v>
      </c>
      <c r="ED47" s="328">
        <v>2511</v>
      </c>
      <c r="EE47" s="328">
        <v>2605</v>
      </c>
      <c r="EF47" s="330">
        <v>94</v>
      </c>
      <c r="EG47" s="330">
        <v>89</v>
      </c>
      <c r="EH47" s="328">
        <v>627</v>
      </c>
      <c r="EI47" s="374">
        <v>21.6</v>
      </c>
      <c r="EJ47" s="328">
        <v>89478</v>
      </c>
      <c r="EK47" s="330">
        <v>30.2</v>
      </c>
      <c r="EL47" s="328">
        <v>351306</v>
      </c>
      <c r="EM47" s="333">
        <v>4.95</v>
      </c>
      <c r="EN47" s="328">
        <v>466</v>
      </c>
      <c r="EO47" s="328">
        <v>12</v>
      </c>
      <c r="EP47" s="348">
        <v>5908</v>
      </c>
      <c r="EQ47" s="328">
        <v>69</v>
      </c>
      <c r="ER47" s="328">
        <v>989</v>
      </c>
      <c r="ES47" s="330">
        <v>100</v>
      </c>
      <c r="ET47" s="292">
        <v>102494</v>
      </c>
      <c r="EU47" s="328">
        <v>10216</v>
      </c>
      <c r="EV47" s="328">
        <v>1148</v>
      </c>
      <c r="EW47" s="328">
        <v>92278</v>
      </c>
      <c r="EX47" s="328">
        <v>78943</v>
      </c>
      <c r="EY47" s="328">
        <v>5887</v>
      </c>
      <c r="EZ47" s="328">
        <v>7448</v>
      </c>
      <c r="FA47" s="328" t="s">
        <v>917</v>
      </c>
      <c r="FB47" s="330">
        <v>8.6</v>
      </c>
      <c r="FC47" s="328">
        <v>551</v>
      </c>
      <c r="FD47" s="330">
        <v>20.3</v>
      </c>
      <c r="FE47" s="328">
        <v>15385</v>
      </c>
      <c r="FF47" s="328">
        <v>14</v>
      </c>
      <c r="FG47" s="328">
        <v>43</v>
      </c>
      <c r="FH47" s="328">
        <v>421</v>
      </c>
      <c r="FI47" s="350">
        <v>21</v>
      </c>
      <c r="FJ47" s="350">
        <v>711</v>
      </c>
      <c r="FK47" s="333">
        <v>66.557036876296905</v>
      </c>
      <c r="FL47" s="330">
        <v>99.8</v>
      </c>
      <c r="FM47" s="330">
        <v>89.5</v>
      </c>
      <c r="FN47" s="330">
        <v>91.2</v>
      </c>
      <c r="FO47" s="330">
        <v>41.7</v>
      </c>
      <c r="FP47" s="328">
        <v>73</v>
      </c>
      <c r="FQ47" s="328">
        <v>11</v>
      </c>
      <c r="FR47" s="328">
        <v>79</v>
      </c>
      <c r="FS47" s="328">
        <v>1295</v>
      </c>
      <c r="FT47" s="328">
        <v>11</v>
      </c>
      <c r="FU47" s="328">
        <v>2742</v>
      </c>
      <c r="FV47" s="328">
        <v>2066</v>
      </c>
      <c r="FW47" s="328">
        <v>5</v>
      </c>
      <c r="FX47" s="328">
        <v>14976000</v>
      </c>
      <c r="FY47" s="328">
        <v>4371</v>
      </c>
      <c r="FZ47" s="328" t="s">
        <v>608</v>
      </c>
      <c r="GA47" s="328" t="s">
        <v>608</v>
      </c>
      <c r="GB47" s="328">
        <v>12335</v>
      </c>
      <c r="GC47" s="328">
        <v>19</v>
      </c>
      <c r="GD47" s="328">
        <v>1349</v>
      </c>
      <c r="GE47" s="328">
        <v>10967</v>
      </c>
      <c r="GF47" s="328">
        <v>123727</v>
      </c>
      <c r="GG47" s="328">
        <v>163</v>
      </c>
      <c r="GH47" s="328">
        <v>12986</v>
      </c>
      <c r="GI47" s="328">
        <v>110578</v>
      </c>
      <c r="GJ47" s="328">
        <v>366</v>
      </c>
      <c r="GK47" s="328">
        <v>2992</v>
      </c>
      <c r="GL47" s="328">
        <v>222251</v>
      </c>
      <c r="GM47" s="328">
        <v>1746</v>
      </c>
      <c r="GN47" s="328">
        <v>15608</v>
      </c>
      <c r="GO47" s="328">
        <v>317433</v>
      </c>
      <c r="GP47" s="328">
        <v>218</v>
      </c>
      <c r="GQ47" s="328">
        <v>5222</v>
      </c>
      <c r="GR47" s="327">
        <v>177611</v>
      </c>
      <c r="GS47" s="390">
        <v>218</v>
      </c>
      <c r="GT47" s="328">
        <v>5222</v>
      </c>
      <c r="GU47" s="328">
        <v>177611</v>
      </c>
      <c r="GV47" s="347">
        <v>42.5</v>
      </c>
      <c r="GW47" s="328">
        <v>964</v>
      </c>
      <c r="GX47" s="328">
        <v>3216</v>
      </c>
      <c r="GY47" s="328">
        <v>1798</v>
      </c>
      <c r="GZ47" s="322">
        <v>120</v>
      </c>
      <c r="HA47" s="328">
        <v>44</v>
      </c>
      <c r="HB47" s="328">
        <v>1559473</v>
      </c>
      <c r="HC47" s="328">
        <v>9821460</v>
      </c>
      <c r="HD47" s="328">
        <v>998543</v>
      </c>
      <c r="HE47" s="328">
        <v>1437508</v>
      </c>
      <c r="HF47" s="328">
        <v>177423</v>
      </c>
      <c r="HG47" s="328">
        <v>3360</v>
      </c>
      <c r="HH47" s="328">
        <v>4764</v>
      </c>
      <c r="HI47" s="328">
        <v>159741</v>
      </c>
      <c r="HJ47" s="328">
        <v>87997</v>
      </c>
      <c r="HK47" s="292">
        <v>63133</v>
      </c>
      <c r="HL47" s="292">
        <v>32647562</v>
      </c>
      <c r="HM47" s="292">
        <v>0</v>
      </c>
      <c r="HN47" s="292">
        <v>322</v>
      </c>
      <c r="HO47" s="292">
        <v>0</v>
      </c>
      <c r="HP47" s="292">
        <v>133</v>
      </c>
      <c r="HQ47" s="292">
        <v>0</v>
      </c>
      <c r="HR47" s="292">
        <v>22420</v>
      </c>
      <c r="HS47" s="292">
        <v>154295</v>
      </c>
      <c r="HT47" s="292">
        <v>21200</v>
      </c>
      <c r="HU47" s="292">
        <v>0</v>
      </c>
      <c r="HV47" s="333">
        <v>45.68</v>
      </c>
      <c r="HW47" s="292">
        <v>308006</v>
      </c>
      <c r="HX47" s="407">
        <v>2.4900000000000002</v>
      </c>
      <c r="HY47" s="333">
        <v>1.8</v>
      </c>
      <c r="HZ47" s="333">
        <v>1.8</v>
      </c>
      <c r="IA47" s="328">
        <v>778.74</v>
      </c>
      <c r="IB47" s="328">
        <v>768.44</v>
      </c>
      <c r="IC47" s="328">
        <v>26743</v>
      </c>
      <c r="ID47" s="330">
        <v>67.8</v>
      </c>
      <c r="IE47" s="330">
        <v>60.8</v>
      </c>
      <c r="IF47" s="330">
        <v>48.2</v>
      </c>
      <c r="IG47" s="330">
        <v>66.900000000000006</v>
      </c>
      <c r="IH47" s="330">
        <v>29.7</v>
      </c>
      <c r="II47" s="144" t="s">
        <v>1081</v>
      </c>
      <c r="IJ47" s="144" t="s">
        <v>1081</v>
      </c>
      <c r="IK47" s="328">
        <v>75.11</v>
      </c>
      <c r="IL47" s="408">
        <v>0.75</v>
      </c>
      <c r="IM47" s="387">
        <v>97</v>
      </c>
      <c r="IN47" s="409">
        <v>13.4</v>
      </c>
      <c r="IO47" s="387">
        <v>2.2999999999999998</v>
      </c>
      <c r="IP47" s="324">
        <v>212816631</v>
      </c>
      <c r="IQ47" s="410">
        <v>47</v>
      </c>
      <c r="IR47" s="410">
        <v>61</v>
      </c>
      <c r="IS47" s="350" t="s">
        <v>608</v>
      </c>
      <c r="IT47" s="350" t="s">
        <v>608</v>
      </c>
      <c r="IU47" s="410">
        <v>171.5</v>
      </c>
      <c r="IV47" s="144" t="s">
        <v>1081</v>
      </c>
      <c r="IW47" s="324">
        <v>2758</v>
      </c>
      <c r="IX47" s="144" t="s">
        <v>1081</v>
      </c>
      <c r="IY47" s="410">
        <v>34.799999999999997</v>
      </c>
      <c r="IZ47" s="386">
        <v>65197</v>
      </c>
      <c r="JA47" s="386">
        <v>1723</v>
      </c>
      <c r="JB47" s="386">
        <v>1274</v>
      </c>
      <c r="JC47" s="386">
        <v>5568</v>
      </c>
      <c r="JD47" s="386">
        <v>6338</v>
      </c>
      <c r="JE47" s="386">
        <v>6180</v>
      </c>
      <c r="JF47" s="386">
        <v>6719</v>
      </c>
      <c r="JG47" s="386">
        <v>9182</v>
      </c>
      <c r="JH47" s="386">
        <v>9124</v>
      </c>
      <c r="JI47" s="386">
        <v>8147</v>
      </c>
      <c r="JJ47" s="386">
        <v>6808</v>
      </c>
      <c r="JK47" s="386">
        <v>5507</v>
      </c>
      <c r="JL47" s="386">
        <v>4012</v>
      </c>
      <c r="JM47" s="386">
        <v>1880</v>
      </c>
      <c r="JN47" s="386">
        <v>859</v>
      </c>
      <c r="JO47" s="386">
        <v>389</v>
      </c>
      <c r="JP47" s="386">
        <v>199</v>
      </c>
      <c r="JQ47" s="386">
        <v>8475</v>
      </c>
      <c r="JR47" s="386">
        <v>8977</v>
      </c>
      <c r="JS47" s="386">
        <v>7771</v>
      </c>
      <c r="JT47" s="386">
        <v>8827</v>
      </c>
      <c r="JU47" s="386">
        <v>10218</v>
      </c>
      <c r="JV47" s="386">
        <v>13276</v>
      </c>
      <c r="JW47" s="386">
        <v>12605</v>
      </c>
      <c r="JX47" s="386">
        <v>11666</v>
      </c>
      <c r="JY47" s="386">
        <v>11053</v>
      </c>
      <c r="JZ47" s="386">
        <v>12910</v>
      </c>
      <c r="KA47" s="386">
        <v>15716</v>
      </c>
      <c r="KB47" s="386">
        <v>13093</v>
      </c>
      <c r="KC47" s="386">
        <v>10066</v>
      </c>
      <c r="KD47" s="386">
        <v>8119</v>
      </c>
      <c r="KE47" s="386">
        <v>9809</v>
      </c>
      <c r="KF47" s="399"/>
      <c r="KG47" s="399"/>
    </row>
    <row r="48" spans="1:293" s="305" customFormat="1" ht="12">
      <c r="A48" s="3">
        <v>302015</v>
      </c>
      <c r="B48" s="2" t="s">
        <v>938</v>
      </c>
      <c r="C48" s="318">
        <v>208.84</v>
      </c>
      <c r="D48" s="319">
        <v>374393</v>
      </c>
      <c r="E48" s="325">
        <v>12.31</v>
      </c>
      <c r="F48" s="325">
        <v>58.837000000000003</v>
      </c>
      <c r="G48" s="325">
        <v>28.852</v>
      </c>
      <c r="H48" s="292">
        <v>17786</v>
      </c>
      <c r="I48" s="292">
        <v>36051</v>
      </c>
      <c r="J48" s="292">
        <v>56683</v>
      </c>
      <c r="K48" s="328">
        <v>52269</v>
      </c>
      <c r="L48" s="292">
        <v>172093</v>
      </c>
      <c r="M48" s="292">
        <v>3284</v>
      </c>
      <c r="N48" s="292">
        <v>8707</v>
      </c>
      <c r="O48" s="292">
        <v>9228</v>
      </c>
      <c r="P48" s="326">
        <v>363125</v>
      </c>
      <c r="Q48" s="328">
        <v>364154</v>
      </c>
      <c r="R48" s="328">
        <v>380419</v>
      </c>
      <c r="S48" s="328">
        <v>105001</v>
      </c>
      <c r="T48" s="328">
        <v>704019</v>
      </c>
      <c r="U48" s="328">
        <v>230731</v>
      </c>
      <c r="V48" s="328">
        <v>440594</v>
      </c>
      <c r="W48" s="328">
        <v>12</v>
      </c>
      <c r="X48" s="328">
        <v>94</v>
      </c>
      <c r="Y48" s="328">
        <v>0</v>
      </c>
      <c r="Z48" s="328" t="s">
        <v>608</v>
      </c>
      <c r="AA48" s="318">
        <v>7570</v>
      </c>
      <c r="AB48" s="333">
        <v>2373.41</v>
      </c>
      <c r="AC48" s="328">
        <v>1406</v>
      </c>
      <c r="AD48" s="328">
        <v>235211</v>
      </c>
      <c r="AE48" s="328">
        <v>1406</v>
      </c>
      <c r="AF48" s="328">
        <v>28</v>
      </c>
      <c r="AG48" s="328">
        <v>3870</v>
      </c>
      <c r="AH48" s="328">
        <v>53</v>
      </c>
      <c r="AI48" s="328">
        <v>17164</v>
      </c>
      <c r="AJ48" s="328">
        <v>981</v>
      </c>
      <c r="AK48" s="328">
        <v>94</v>
      </c>
      <c r="AL48" s="328">
        <v>18</v>
      </c>
      <c r="AM48" s="328">
        <v>7984</v>
      </c>
      <c r="AN48" s="328">
        <v>505</v>
      </c>
      <c r="AO48" s="328" t="s">
        <v>608</v>
      </c>
      <c r="AP48" s="328">
        <v>328</v>
      </c>
      <c r="AQ48" s="328">
        <v>7</v>
      </c>
      <c r="AR48" s="328">
        <v>20</v>
      </c>
      <c r="AS48" s="330">
        <v>99.3</v>
      </c>
      <c r="AT48" s="330">
        <v>118.6</v>
      </c>
      <c r="AU48" s="330">
        <v>129</v>
      </c>
      <c r="AV48" s="328">
        <v>31</v>
      </c>
      <c r="AW48" s="328">
        <v>31</v>
      </c>
      <c r="AX48" s="328">
        <v>9</v>
      </c>
      <c r="AY48" s="328">
        <v>2</v>
      </c>
      <c r="AZ48" s="328">
        <v>3</v>
      </c>
      <c r="BA48" s="328">
        <v>3</v>
      </c>
      <c r="BB48" s="328">
        <v>1</v>
      </c>
      <c r="BC48" s="328">
        <v>4</v>
      </c>
      <c r="BD48" s="328">
        <v>11860</v>
      </c>
      <c r="BE48" s="328">
        <v>1</v>
      </c>
      <c r="BF48" s="328">
        <v>14300</v>
      </c>
      <c r="BG48" s="328">
        <v>6</v>
      </c>
      <c r="BH48" s="328">
        <v>129208</v>
      </c>
      <c r="BI48" s="328">
        <v>1</v>
      </c>
      <c r="BJ48" s="328">
        <v>415</v>
      </c>
      <c r="BK48" s="330">
        <v>47.4</v>
      </c>
      <c r="BL48" s="328">
        <v>1</v>
      </c>
      <c r="BM48" s="328">
        <v>2</v>
      </c>
      <c r="BN48" s="328">
        <v>410</v>
      </c>
      <c r="BO48" s="328">
        <v>6395</v>
      </c>
      <c r="BP48" s="144" t="s">
        <v>1081</v>
      </c>
      <c r="BQ48" s="333">
        <v>1.0900000000000001</v>
      </c>
      <c r="BR48" s="330">
        <v>36.9</v>
      </c>
      <c r="BS48" s="333">
        <v>4.7609288817584581</v>
      </c>
      <c r="BT48" s="330">
        <v>56.404481023026008</v>
      </c>
      <c r="BU48" s="328">
        <v>38</v>
      </c>
      <c r="BV48" s="328">
        <v>6386</v>
      </c>
      <c r="BW48" s="328">
        <v>456</v>
      </c>
      <c r="BX48" s="328">
        <v>1556</v>
      </c>
      <c r="BY48" s="328">
        <v>4285</v>
      </c>
      <c r="BZ48" s="328">
        <v>1208</v>
      </c>
      <c r="CA48" s="328">
        <v>280</v>
      </c>
      <c r="CB48" s="328">
        <v>717</v>
      </c>
      <c r="CC48" s="346">
        <v>1.55</v>
      </c>
      <c r="CD48" s="328" t="s">
        <v>608</v>
      </c>
      <c r="CE48" s="328">
        <v>10</v>
      </c>
      <c r="CF48" s="328">
        <v>117</v>
      </c>
      <c r="CG48" s="328" t="s">
        <v>608</v>
      </c>
      <c r="CH48" s="328">
        <v>3</v>
      </c>
      <c r="CI48" s="328">
        <v>210</v>
      </c>
      <c r="CJ48" s="328">
        <v>29</v>
      </c>
      <c r="CK48" s="328">
        <v>1571</v>
      </c>
      <c r="CL48" s="328">
        <v>13</v>
      </c>
      <c r="CM48" s="328">
        <v>1069</v>
      </c>
      <c r="CN48" s="328">
        <v>53</v>
      </c>
      <c r="CO48" s="328">
        <v>843</v>
      </c>
      <c r="CP48" s="328">
        <v>22</v>
      </c>
      <c r="CQ48" s="328">
        <v>209</v>
      </c>
      <c r="CR48" s="328">
        <v>21</v>
      </c>
      <c r="CS48" s="328">
        <v>560</v>
      </c>
      <c r="CT48" s="328">
        <v>16880</v>
      </c>
      <c r="CU48" s="328">
        <v>1668</v>
      </c>
      <c r="CV48" s="328">
        <v>2233</v>
      </c>
      <c r="CW48" s="328">
        <v>1838415.3419999999</v>
      </c>
      <c r="CX48" s="328">
        <v>385122.68699999998</v>
      </c>
      <c r="CY48" s="328">
        <v>584968.85400000005</v>
      </c>
      <c r="CZ48" s="328">
        <v>107967</v>
      </c>
      <c r="DA48" s="328">
        <v>15</v>
      </c>
      <c r="DB48" s="328">
        <v>25591</v>
      </c>
      <c r="DC48" s="328">
        <v>2719</v>
      </c>
      <c r="DD48" s="328">
        <v>2471</v>
      </c>
      <c r="DE48" s="328">
        <v>49</v>
      </c>
      <c r="DF48" s="328">
        <v>623</v>
      </c>
      <c r="DG48" s="328">
        <v>15601</v>
      </c>
      <c r="DH48" s="328">
        <v>17646</v>
      </c>
      <c r="DI48" s="328">
        <v>3288</v>
      </c>
      <c r="DJ48" s="328">
        <v>2252</v>
      </c>
      <c r="DK48" s="328">
        <v>281</v>
      </c>
      <c r="DL48" s="328">
        <v>428</v>
      </c>
      <c r="DM48" s="328">
        <v>10</v>
      </c>
      <c r="DN48" s="328">
        <v>1893</v>
      </c>
      <c r="DO48" s="328">
        <v>21</v>
      </c>
      <c r="DP48" s="328">
        <v>13297</v>
      </c>
      <c r="DQ48" s="328">
        <v>62</v>
      </c>
      <c r="DR48" s="328">
        <v>8027</v>
      </c>
      <c r="DS48" s="328">
        <v>7347</v>
      </c>
      <c r="DT48" s="328">
        <v>6</v>
      </c>
      <c r="DU48" s="328">
        <v>790</v>
      </c>
      <c r="DV48" s="328">
        <v>53</v>
      </c>
      <c r="DW48" s="328">
        <v>40</v>
      </c>
      <c r="DX48" s="330">
        <v>23.3</v>
      </c>
      <c r="DY48" s="328">
        <v>62</v>
      </c>
      <c r="DZ48" s="328">
        <v>96</v>
      </c>
      <c r="EA48" s="328">
        <v>806</v>
      </c>
      <c r="EB48" s="328">
        <v>399</v>
      </c>
      <c r="EC48" s="328">
        <v>99</v>
      </c>
      <c r="ED48" s="328">
        <v>1852</v>
      </c>
      <c r="EE48" s="328">
        <v>2977</v>
      </c>
      <c r="EF48" s="330">
        <v>96.9</v>
      </c>
      <c r="EG48" s="330">
        <v>93.1</v>
      </c>
      <c r="EH48" s="328">
        <v>431</v>
      </c>
      <c r="EI48" s="374">
        <v>25.6</v>
      </c>
      <c r="EJ48" s="328">
        <v>97830</v>
      </c>
      <c r="EK48" s="330">
        <v>33.299999999999997</v>
      </c>
      <c r="EL48" s="328">
        <v>374747</v>
      </c>
      <c r="EM48" s="333">
        <v>5.48</v>
      </c>
      <c r="EN48" s="328">
        <v>340</v>
      </c>
      <c r="EO48" s="328">
        <v>69</v>
      </c>
      <c r="EP48" s="348">
        <v>4888</v>
      </c>
      <c r="EQ48" s="328">
        <v>102</v>
      </c>
      <c r="ER48" s="328">
        <v>1660</v>
      </c>
      <c r="ES48" s="330">
        <v>77.8</v>
      </c>
      <c r="ET48" s="292">
        <v>139941</v>
      </c>
      <c r="EU48" s="328">
        <v>22761</v>
      </c>
      <c r="EV48" s="328">
        <v>0</v>
      </c>
      <c r="EW48" s="328">
        <v>116528</v>
      </c>
      <c r="EX48" s="328" t="s">
        <v>608</v>
      </c>
      <c r="EY48" s="328">
        <v>10879</v>
      </c>
      <c r="EZ48" s="328">
        <v>105649</v>
      </c>
      <c r="FA48" s="328">
        <v>652</v>
      </c>
      <c r="FB48" s="330">
        <v>9.3000000000000007</v>
      </c>
      <c r="FC48" s="328">
        <v>98</v>
      </c>
      <c r="FD48" s="330">
        <v>6.66</v>
      </c>
      <c r="FE48" s="328">
        <v>10701</v>
      </c>
      <c r="FF48" s="328">
        <v>0</v>
      </c>
      <c r="FG48" s="328">
        <v>49</v>
      </c>
      <c r="FH48" s="328">
        <v>164</v>
      </c>
      <c r="FI48" s="350">
        <v>56</v>
      </c>
      <c r="FJ48" s="350">
        <v>1486</v>
      </c>
      <c r="FK48" s="333">
        <v>67.812972743437996</v>
      </c>
      <c r="FL48" s="330">
        <v>98.44</v>
      </c>
      <c r="FM48" s="330">
        <v>82.89</v>
      </c>
      <c r="FN48" s="330">
        <v>38.9</v>
      </c>
      <c r="FO48" s="330">
        <v>41.9</v>
      </c>
      <c r="FP48" s="328">
        <v>94</v>
      </c>
      <c r="FQ48" s="328">
        <v>11</v>
      </c>
      <c r="FR48" s="328">
        <v>77</v>
      </c>
      <c r="FS48" s="328">
        <v>1549</v>
      </c>
      <c r="FT48" s="328">
        <v>12</v>
      </c>
      <c r="FU48" s="328">
        <v>3588</v>
      </c>
      <c r="FV48" s="328">
        <v>1110</v>
      </c>
      <c r="FW48" s="328">
        <v>3</v>
      </c>
      <c r="FX48" s="328">
        <v>6424720</v>
      </c>
      <c r="FY48" s="328">
        <v>3572</v>
      </c>
      <c r="FZ48" s="328">
        <v>15669814</v>
      </c>
      <c r="GA48" s="328">
        <v>12432583</v>
      </c>
      <c r="GB48" s="328">
        <v>16555</v>
      </c>
      <c r="GC48" s="328">
        <v>21</v>
      </c>
      <c r="GD48" s="328">
        <v>2626</v>
      </c>
      <c r="GE48" s="328">
        <v>13908</v>
      </c>
      <c r="GF48" s="328">
        <v>163769</v>
      </c>
      <c r="GG48" s="328">
        <v>392</v>
      </c>
      <c r="GH48" s="328">
        <v>36108</v>
      </c>
      <c r="GI48" s="328">
        <v>127269</v>
      </c>
      <c r="GJ48" s="328">
        <v>820</v>
      </c>
      <c r="GK48" s="328">
        <v>6889</v>
      </c>
      <c r="GL48" s="328">
        <v>551713</v>
      </c>
      <c r="GM48" s="328">
        <v>2391</v>
      </c>
      <c r="GN48" s="328">
        <v>16688</v>
      </c>
      <c r="GO48" s="328">
        <v>360473</v>
      </c>
      <c r="GP48" s="328">
        <v>643</v>
      </c>
      <c r="GQ48" s="328">
        <v>21601</v>
      </c>
      <c r="GR48" s="327">
        <v>1563034</v>
      </c>
      <c r="GS48" s="328">
        <v>636</v>
      </c>
      <c r="GT48" s="328">
        <v>14388</v>
      </c>
      <c r="GU48" s="328">
        <v>429930</v>
      </c>
      <c r="GV48" s="333">
        <v>33.6</v>
      </c>
      <c r="GW48" s="328">
        <v>2873.1</v>
      </c>
      <c r="GX48" s="328">
        <v>3651</v>
      </c>
      <c r="GY48" s="328">
        <v>2173</v>
      </c>
      <c r="GZ48" s="322">
        <v>311</v>
      </c>
      <c r="HA48" s="328" t="s">
        <v>608</v>
      </c>
      <c r="HB48" s="328">
        <v>1106417</v>
      </c>
      <c r="HC48" s="328">
        <v>5903527</v>
      </c>
      <c r="HD48" s="328">
        <v>658664</v>
      </c>
      <c r="HE48" s="328">
        <v>1072742</v>
      </c>
      <c r="HF48" s="328">
        <v>134521</v>
      </c>
      <c r="HG48" s="328">
        <v>3212</v>
      </c>
      <c r="HH48" s="328">
        <v>1580</v>
      </c>
      <c r="HI48" s="328">
        <v>139690</v>
      </c>
      <c r="HJ48" s="328">
        <v>92900</v>
      </c>
      <c r="HK48" s="292">
        <v>21031</v>
      </c>
      <c r="HL48" s="292">
        <v>8629844</v>
      </c>
      <c r="HM48" s="292" t="s">
        <v>608</v>
      </c>
      <c r="HN48" s="292">
        <v>93</v>
      </c>
      <c r="HO48" s="292" t="s">
        <v>608</v>
      </c>
      <c r="HP48" s="292">
        <v>43</v>
      </c>
      <c r="HQ48" s="292" t="s">
        <v>608</v>
      </c>
      <c r="HR48" s="292">
        <v>20001</v>
      </c>
      <c r="HS48" s="292">
        <v>193101</v>
      </c>
      <c r="HT48" s="292">
        <v>900</v>
      </c>
      <c r="HU48" s="292">
        <v>0</v>
      </c>
      <c r="HV48" s="333">
        <v>63.05</v>
      </c>
      <c r="HW48" s="292">
        <v>275582</v>
      </c>
      <c r="HX48" s="407" t="s">
        <v>608</v>
      </c>
      <c r="HY48" s="333">
        <v>2.6</v>
      </c>
      <c r="HZ48" s="333">
        <v>0.6</v>
      </c>
      <c r="IA48" s="328">
        <v>146</v>
      </c>
      <c r="IB48" s="328">
        <v>145.30000000000001</v>
      </c>
      <c r="IC48" s="328" t="s">
        <v>608</v>
      </c>
      <c r="ID48" s="330">
        <v>74.5</v>
      </c>
      <c r="IE48" s="330">
        <v>55.2</v>
      </c>
      <c r="IF48" s="330">
        <v>35.5</v>
      </c>
      <c r="IG48" s="330">
        <v>61</v>
      </c>
      <c r="IH48" s="330">
        <v>18.600000000000001</v>
      </c>
      <c r="II48" s="144" t="s">
        <v>1081</v>
      </c>
      <c r="IJ48" s="144" t="s">
        <v>1081</v>
      </c>
      <c r="IK48" s="328">
        <v>82</v>
      </c>
      <c r="IL48" s="408">
        <v>0.79800000000000004</v>
      </c>
      <c r="IM48" s="387">
        <v>98.6</v>
      </c>
      <c r="IN48" s="409">
        <v>11.5</v>
      </c>
      <c r="IO48" s="387">
        <v>0.72</v>
      </c>
      <c r="IP48" s="324">
        <v>170489931</v>
      </c>
      <c r="IQ48" s="410">
        <v>46</v>
      </c>
      <c r="IR48" s="410">
        <v>57.7</v>
      </c>
      <c r="IS48" s="350" t="s">
        <v>608</v>
      </c>
      <c r="IT48" s="350" t="s">
        <v>608</v>
      </c>
      <c r="IU48" s="410">
        <v>122.2</v>
      </c>
      <c r="IV48" s="144" t="s">
        <v>1081</v>
      </c>
      <c r="IW48" s="324">
        <v>2940</v>
      </c>
      <c r="IX48" s="144" t="s">
        <v>1081</v>
      </c>
      <c r="IY48" s="410">
        <v>29</v>
      </c>
      <c r="IZ48" s="386">
        <v>65125</v>
      </c>
      <c r="JA48" s="386">
        <v>1115</v>
      </c>
      <c r="JB48" s="386">
        <v>1335</v>
      </c>
      <c r="JC48" s="386">
        <v>5104</v>
      </c>
      <c r="JD48" s="386">
        <v>6543</v>
      </c>
      <c r="JE48" s="386">
        <v>6393</v>
      </c>
      <c r="JF48" s="386">
        <v>7047</v>
      </c>
      <c r="JG48" s="386">
        <v>9653</v>
      </c>
      <c r="JH48" s="386">
        <v>9110</v>
      </c>
      <c r="JI48" s="386">
        <v>8555</v>
      </c>
      <c r="JJ48" s="386">
        <v>6931</v>
      </c>
      <c r="JK48" s="386">
        <v>5674</v>
      </c>
      <c r="JL48" s="386">
        <v>4592</v>
      </c>
      <c r="JM48" s="386">
        <v>2308</v>
      </c>
      <c r="JN48" s="386">
        <v>970</v>
      </c>
      <c r="JO48" s="386">
        <v>439</v>
      </c>
      <c r="JP48" s="386">
        <v>271</v>
      </c>
      <c r="JQ48" s="386">
        <v>7997</v>
      </c>
      <c r="JR48" s="386">
        <v>7236</v>
      </c>
      <c r="JS48" s="386">
        <v>8388</v>
      </c>
      <c r="JT48" s="386">
        <v>9243</v>
      </c>
      <c r="JU48" s="386">
        <v>10313</v>
      </c>
      <c r="JV48" s="386">
        <v>13290</v>
      </c>
      <c r="JW48" s="386">
        <v>12318</v>
      </c>
      <c r="JX48" s="386">
        <v>11838</v>
      </c>
      <c r="JY48" s="386">
        <v>10869</v>
      </c>
      <c r="JZ48" s="386">
        <v>12348</v>
      </c>
      <c r="KA48" s="386">
        <v>15501</v>
      </c>
      <c r="KB48" s="386">
        <v>13304</v>
      </c>
      <c r="KC48" s="386">
        <v>10821</v>
      </c>
      <c r="KD48" s="386">
        <v>9280</v>
      </c>
      <c r="KE48" s="386">
        <v>10416</v>
      </c>
      <c r="KF48" s="399"/>
      <c r="KG48" s="399"/>
    </row>
    <row r="49" spans="1:293" s="305" customFormat="1" ht="12">
      <c r="A49" s="3">
        <v>312011</v>
      </c>
      <c r="B49" s="2" t="s">
        <v>988</v>
      </c>
      <c r="C49" s="147" t="s">
        <v>616</v>
      </c>
      <c r="D49" s="147" t="s">
        <v>616</v>
      </c>
      <c r="E49" s="147" t="s">
        <v>616</v>
      </c>
      <c r="F49" s="147" t="s">
        <v>616</v>
      </c>
      <c r="G49" s="147" t="s">
        <v>616</v>
      </c>
      <c r="H49" s="147" t="s">
        <v>616</v>
      </c>
      <c r="I49" s="147" t="s">
        <v>616</v>
      </c>
      <c r="J49" s="147" t="s">
        <v>616</v>
      </c>
      <c r="K49" s="147" t="s">
        <v>616</v>
      </c>
      <c r="L49" s="147" t="s">
        <v>616</v>
      </c>
      <c r="M49" s="147" t="s">
        <v>616</v>
      </c>
      <c r="N49" s="147" t="s">
        <v>616</v>
      </c>
      <c r="O49" s="147" t="s">
        <v>616</v>
      </c>
      <c r="P49" s="147" t="s">
        <v>616</v>
      </c>
      <c r="Q49" s="147" t="s">
        <v>616</v>
      </c>
      <c r="R49" s="147" t="s">
        <v>616</v>
      </c>
      <c r="S49" s="147" t="s">
        <v>616</v>
      </c>
      <c r="T49" s="147" t="s">
        <v>616</v>
      </c>
      <c r="U49" s="147" t="s">
        <v>616</v>
      </c>
      <c r="V49" s="147" t="s">
        <v>616</v>
      </c>
      <c r="W49" s="147" t="s">
        <v>616</v>
      </c>
      <c r="X49" s="147" t="s">
        <v>616</v>
      </c>
      <c r="Y49" s="147" t="s">
        <v>616</v>
      </c>
      <c r="Z49" s="147" t="s">
        <v>616</v>
      </c>
      <c r="AA49" s="147" t="s">
        <v>616</v>
      </c>
      <c r="AB49" s="147" t="s">
        <v>616</v>
      </c>
      <c r="AC49" s="147" t="s">
        <v>616</v>
      </c>
      <c r="AD49" s="147" t="s">
        <v>616</v>
      </c>
      <c r="AE49" s="147" t="s">
        <v>616</v>
      </c>
      <c r="AF49" s="147" t="s">
        <v>616</v>
      </c>
      <c r="AG49" s="147" t="s">
        <v>616</v>
      </c>
      <c r="AH49" s="147" t="s">
        <v>616</v>
      </c>
      <c r="AI49" s="147" t="s">
        <v>616</v>
      </c>
      <c r="AJ49" s="147" t="s">
        <v>616</v>
      </c>
      <c r="AK49" s="147" t="s">
        <v>616</v>
      </c>
      <c r="AL49" s="147" t="s">
        <v>616</v>
      </c>
      <c r="AM49" s="147" t="s">
        <v>616</v>
      </c>
      <c r="AN49" s="147" t="s">
        <v>616</v>
      </c>
      <c r="AO49" s="147" t="s">
        <v>616</v>
      </c>
      <c r="AP49" s="147" t="s">
        <v>616</v>
      </c>
      <c r="AQ49" s="147" t="s">
        <v>616</v>
      </c>
      <c r="AR49" s="147" t="s">
        <v>616</v>
      </c>
      <c r="AS49" s="147" t="s">
        <v>616</v>
      </c>
      <c r="AT49" s="147" t="s">
        <v>616</v>
      </c>
      <c r="AU49" s="147" t="s">
        <v>616</v>
      </c>
      <c r="AV49" s="147" t="s">
        <v>616</v>
      </c>
      <c r="AW49" s="147" t="s">
        <v>616</v>
      </c>
      <c r="AX49" s="147" t="s">
        <v>616</v>
      </c>
      <c r="AY49" s="147" t="s">
        <v>616</v>
      </c>
      <c r="AZ49" s="147" t="s">
        <v>616</v>
      </c>
      <c r="BA49" s="147" t="s">
        <v>616</v>
      </c>
      <c r="BB49" s="147" t="s">
        <v>616</v>
      </c>
      <c r="BC49" s="147" t="s">
        <v>616</v>
      </c>
      <c r="BD49" s="147" t="s">
        <v>616</v>
      </c>
      <c r="BE49" s="147" t="s">
        <v>616</v>
      </c>
      <c r="BF49" s="147" t="s">
        <v>616</v>
      </c>
      <c r="BG49" s="147" t="s">
        <v>616</v>
      </c>
      <c r="BH49" s="147" t="s">
        <v>616</v>
      </c>
      <c r="BI49" s="147" t="s">
        <v>616</v>
      </c>
      <c r="BJ49" s="147" t="s">
        <v>616</v>
      </c>
      <c r="BK49" s="147" t="s">
        <v>616</v>
      </c>
      <c r="BL49" s="147" t="s">
        <v>616</v>
      </c>
      <c r="BM49" s="147" t="s">
        <v>616</v>
      </c>
      <c r="BN49" s="147" t="s">
        <v>616</v>
      </c>
      <c r="BO49" s="147" t="s">
        <v>616</v>
      </c>
      <c r="BP49" s="144" t="s">
        <v>1081</v>
      </c>
      <c r="BQ49" s="147" t="s">
        <v>616</v>
      </c>
      <c r="BR49" s="147" t="s">
        <v>616</v>
      </c>
      <c r="BS49" s="147" t="s">
        <v>616</v>
      </c>
      <c r="BT49" s="147" t="s">
        <v>616</v>
      </c>
      <c r="BU49" s="147" t="s">
        <v>616</v>
      </c>
      <c r="BV49" s="147" t="s">
        <v>616</v>
      </c>
      <c r="BW49" s="147" t="s">
        <v>616</v>
      </c>
      <c r="BX49" s="147" t="s">
        <v>616</v>
      </c>
      <c r="BY49" s="147" t="s">
        <v>616</v>
      </c>
      <c r="BZ49" s="147" t="s">
        <v>616</v>
      </c>
      <c r="CA49" s="147" t="s">
        <v>616</v>
      </c>
      <c r="CB49" s="147" t="s">
        <v>616</v>
      </c>
      <c r="CC49" s="147" t="s">
        <v>616</v>
      </c>
      <c r="CD49" s="147" t="s">
        <v>616</v>
      </c>
      <c r="CE49" s="147" t="s">
        <v>616</v>
      </c>
      <c r="CF49" s="147" t="s">
        <v>616</v>
      </c>
      <c r="CG49" s="147" t="s">
        <v>616</v>
      </c>
      <c r="CH49" s="147" t="s">
        <v>616</v>
      </c>
      <c r="CI49" s="147" t="s">
        <v>616</v>
      </c>
      <c r="CJ49" s="147" t="s">
        <v>616</v>
      </c>
      <c r="CK49" s="147" t="s">
        <v>616</v>
      </c>
      <c r="CL49" s="147" t="s">
        <v>616</v>
      </c>
      <c r="CM49" s="147" t="s">
        <v>616</v>
      </c>
      <c r="CN49" s="147" t="s">
        <v>616</v>
      </c>
      <c r="CO49" s="147" t="s">
        <v>616</v>
      </c>
      <c r="CP49" s="147" t="s">
        <v>616</v>
      </c>
      <c r="CQ49" s="147" t="s">
        <v>616</v>
      </c>
      <c r="CR49" s="147" t="s">
        <v>616</v>
      </c>
      <c r="CS49" s="147" t="s">
        <v>616</v>
      </c>
      <c r="CT49" s="147" t="s">
        <v>616</v>
      </c>
      <c r="CU49" s="147" t="s">
        <v>616</v>
      </c>
      <c r="CV49" s="147" t="s">
        <v>616</v>
      </c>
      <c r="CW49" s="147" t="s">
        <v>616</v>
      </c>
      <c r="CX49" s="147" t="s">
        <v>616</v>
      </c>
      <c r="CY49" s="147" t="s">
        <v>616</v>
      </c>
      <c r="CZ49" s="147" t="s">
        <v>616</v>
      </c>
      <c r="DA49" s="147" t="s">
        <v>616</v>
      </c>
      <c r="DB49" s="147" t="s">
        <v>616</v>
      </c>
      <c r="DC49" s="147" t="s">
        <v>616</v>
      </c>
      <c r="DD49" s="147" t="s">
        <v>616</v>
      </c>
      <c r="DE49" s="147" t="s">
        <v>616</v>
      </c>
      <c r="DF49" s="147" t="s">
        <v>616</v>
      </c>
      <c r="DG49" s="147" t="s">
        <v>616</v>
      </c>
      <c r="DH49" s="147" t="s">
        <v>616</v>
      </c>
      <c r="DI49" s="147" t="s">
        <v>616</v>
      </c>
      <c r="DJ49" s="147" t="s">
        <v>616</v>
      </c>
      <c r="DK49" s="147" t="s">
        <v>616</v>
      </c>
      <c r="DL49" s="147" t="s">
        <v>616</v>
      </c>
      <c r="DM49" s="147" t="s">
        <v>616</v>
      </c>
      <c r="DN49" s="147" t="s">
        <v>616</v>
      </c>
      <c r="DO49" s="147" t="s">
        <v>616</v>
      </c>
      <c r="DP49" s="147" t="s">
        <v>616</v>
      </c>
      <c r="DQ49" s="147" t="s">
        <v>616</v>
      </c>
      <c r="DR49" s="147" t="s">
        <v>616</v>
      </c>
      <c r="DS49" s="147" t="s">
        <v>616</v>
      </c>
      <c r="DT49" s="147" t="s">
        <v>616</v>
      </c>
      <c r="DU49" s="147" t="s">
        <v>616</v>
      </c>
      <c r="DV49" s="147" t="s">
        <v>616</v>
      </c>
      <c r="DW49" s="147" t="s">
        <v>616</v>
      </c>
      <c r="DX49" s="147" t="s">
        <v>616</v>
      </c>
      <c r="DY49" s="147" t="s">
        <v>616</v>
      </c>
      <c r="DZ49" s="147" t="s">
        <v>616</v>
      </c>
      <c r="EA49" s="147" t="s">
        <v>616</v>
      </c>
      <c r="EB49" s="147" t="s">
        <v>616</v>
      </c>
      <c r="EC49" s="147" t="s">
        <v>616</v>
      </c>
      <c r="ED49" s="147" t="s">
        <v>616</v>
      </c>
      <c r="EE49" s="147" t="s">
        <v>616</v>
      </c>
      <c r="EF49" s="147" t="s">
        <v>616</v>
      </c>
      <c r="EG49" s="147" t="s">
        <v>616</v>
      </c>
      <c r="EH49" s="147" t="s">
        <v>616</v>
      </c>
      <c r="EI49" s="147" t="s">
        <v>616</v>
      </c>
      <c r="EJ49" s="147" t="s">
        <v>616</v>
      </c>
      <c r="EK49" s="147" t="s">
        <v>616</v>
      </c>
      <c r="EL49" s="147" t="s">
        <v>616</v>
      </c>
      <c r="EM49" s="147" t="s">
        <v>616</v>
      </c>
      <c r="EN49" s="147" t="s">
        <v>616</v>
      </c>
      <c r="EO49" s="147" t="s">
        <v>616</v>
      </c>
      <c r="EP49" s="147" t="s">
        <v>616</v>
      </c>
      <c r="EQ49" s="147" t="s">
        <v>616</v>
      </c>
      <c r="ER49" s="147" t="s">
        <v>616</v>
      </c>
      <c r="ES49" s="147" t="s">
        <v>616</v>
      </c>
      <c r="ET49" s="147" t="s">
        <v>616</v>
      </c>
      <c r="EU49" s="147" t="s">
        <v>616</v>
      </c>
      <c r="EV49" s="147" t="s">
        <v>616</v>
      </c>
      <c r="EW49" s="147" t="s">
        <v>616</v>
      </c>
      <c r="EX49" s="147" t="s">
        <v>616</v>
      </c>
      <c r="EY49" s="147" t="s">
        <v>616</v>
      </c>
      <c r="EZ49" s="147" t="s">
        <v>616</v>
      </c>
      <c r="FA49" s="147" t="s">
        <v>616</v>
      </c>
      <c r="FB49" s="147" t="s">
        <v>616</v>
      </c>
      <c r="FC49" s="147" t="s">
        <v>616</v>
      </c>
      <c r="FD49" s="147" t="s">
        <v>616</v>
      </c>
      <c r="FE49" s="147" t="s">
        <v>616</v>
      </c>
      <c r="FF49" s="147" t="s">
        <v>616</v>
      </c>
      <c r="FG49" s="147" t="s">
        <v>616</v>
      </c>
      <c r="FH49" s="147" t="s">
        <v>616</v>
      </c>
      <c r="FI49" s="147" t="s">
        <v>616</v>
      </c>
      <c r="FJ49" s="147" t="s">
        <v>616</v>
      </c>
      <c r="FK49" s="147" t="s">
        <v>616</v>
      </c>
      <c r="FL49" s="147" t="s">
        <v>616</v>
      </c>
      <c r="FM49" s="147" t="s">
        <v>616</v>
      </c>
      <c r="FN49" s="147" t="s">
        <v>616</v>
      </c>
      <c r="FO49" s="147" t="s">
        <v>616</v>
      </c>
      <c r="FP49" s="147" t="s">
        <v>616</v>
      </c>
      <c r="FQ49" s="147" t="s">
        <v>616</v>
      </c>
      <c r="FR49" s="147" t="s">
        <v>616</v>
      </c>
      <c r="FS49" s="147" t="s">
        <v>616</v>
      </c>
      <c r="FT49" s="147" t="s">
        <v>616</v>
      </c>
      <c r="FU49" s="147" t="s">
        <v>616</v>
      </c>
      <c r="FV49" s="147" t="s">
        <v>616</v>
      </c>
      <c r="FW49" s="147" t="s">
        <v>616</v>
      </c>
      <c r="FX49" s="147" t="s">
        <v>616</v>
      </c>
      <c r="FY49" s="147" t="s">
        <v>616</v>
      </c>
      <c r="FZ49" s="147" t="s">
        <v>616</v>
      </c>
      <c r="GA49" s="147" t="s">
        <v>616</v>
      </c>
      <c r="GB49" s="147" t="s">
        <v>616</v>
      </c>
      <c r="GC49" s="147" t="s">
        <v>616</v>
      </c>
      <c r="GD49" s="147" t="s">
        <v>616</v>
      </c>
      <c r="GE49" s="147" t="s">
        <v>616</v>
      </c>
      <c r="GF49" s="147" t="s">
        <v>616</v>
      </c>
      <c r="GG49" s="147" t="s">
        <v>616</v>
      </c>
      <c r="GH49" s="147" t="s">
        <v>616</v>
      </c>
      <c r="GI49" s="147" t="s">
        <v>616</v>
      </c>
      <c r="GJ49" s="147" t="s">
        <v>616</v>
      </c>
      <c r="GK49" s="147" t="s">
        <v>616</v>
      </c>
      <c r="GL49" s="147" t="s">
        <v>616</v>
      </c>
      <c r="GM49" s="147" t="s">
        <v>616</v>
      </c>
      <c r="GN49" s="147" t="s">
        <v>616</v>
      </c>
      <c r="GO49" s="147" t="s">
        <v>616</v>
      </c>
      <c r="GP49" s="147" t="s">
        <v>616</v>
      </c>
      <c r="GQ49" s="147" t="s">
        <v>616</v>
      </c>
      <c r="GR49" s="147" t="s">
        <v>616</v>
      </c>
      <c r="GS49" s="147" t="s">
        <v>616</v>
      </c>
      <c r="GT49" s="147" t="s">
        <v>616</v>
      </c>
      <c r="GU49" s="147" t="s">
        <v>616</v>
      </c>
      <c r="GV49" s="147" t="s">
        <v>616</v>
      </c>
      <c r="GW49" s="147" t="s">
        <v>616</v>
      </c>
      <c r="GX49" s="147" t="s">
        <v>616</v>
      </c>
      <c r="GY49" s="147" t="s">
        <v>616</v>
      </c>
      <c r="GZ49" s="147" t="s">
        <v>616</v>
      </c>
      <c r="HA49" s="147" t="s">
        <v>616</v>
      </c>
      <c r="HB49" s="147" t="s">
        <v>616</v>
      </c>
      <c r="HC49" s="147" t="s">
        <v>616</v>
      </c>
      <c r="HD49" s="147" t="s">
        <v>616</v>
      </c>
      <c r="HE49" s="147" t="s">
        <v>616</v>
      </c>
      <c r="HF49" s="147" t="s">
        <v>616</v>
      </c>
      <c r="HG49" s="147" t="s">
        <v>616</v>
      </c>
      <c r="HH49" s="147" t="s">
        <v>616</v>
      </c>
      <c r="HI49" s="147" t="s">
        <v>616</v>
      </c>
      <c r="HJ49" s="147" t="s">
        <v>616</v>
      </c>
      <c r="HK49" s="147" t="s">
        <v>616</v>
      </c>
      <c r="HL49" s="147" t="s">
        <v>616</v>
      </c>
      <c r="HM49" s="147" t="s">
        <v>616</v>
      </c>
      <c r="HN49" s="147" t="s">
        <v>616</v>
      </c>
      <c r="HO49" s="147" t="s">
        <v>616</v>
      </c>
      <c r="HP49" s="147" t="s">
        <v>616</v>
      </c>
      <c r="HQ49" s="147" t="s">
        <v>616</v>
      </c>
      <c r="HR49" s="147" t="s">
        <v>616</v>
      </c>
      <c r="HS49" s="147" t="s">
        <v>616</v>
      </c>
      <c r="HT49" s="147" t="s">
        <v>616</v>
      </c>
      <c r="HU49" s="147" t="s">
        <v>616</v>
      </c>
      <c r="HV49" s="147" t="s">
        <v>616</v>
      </c>
      <c r="HW49" s="147" t="s">
        <v>616</v>
      </c>
      <c r="HX49" s="147" t="s">
        <v>616</v>
      </c>
      <c r="HY49" s="147" t="s">
        <v>616</v>
      </c>
      <c r="HZ49" s="147" t="s">
        <v>616</v>
      </c>
      <c r="IA49" s="147" t="s">
        <v>616</v>
      </c>
      <c r="IB49" s="147" t="s">
        <v>616</v>
      </c>
      <c r="IC49" s="147" t="s">
        <v>616</v>
      </c>
      <c r="ID49" s="147" t="s">
        <v>616</v>
      </c>
      <c r="IE49" s="147" t="s">
        <v>616</v>
      </c>
      <c r="IF49" s="147" t="s">
        <v>616</v>
      </c>
      <c r="IG49" s="147" t="s">
        <v>616</v>
      </c>
      <c r="IH49" s="147" t="s">
        <v>616</v>
      </c>
      <c r="II49" s="144" t="s">
        <v>1081</v>
      </c>
      <c r="IJ49" s="144" t="s">
        <v>1081</v>
      </c>
      <c r="IK49" s="147" t="s">
        <v>616</v>
      </c>
      <c r="IL49" s="147" t="s">
        <v>616</v>
      </c>
      <c r="IM49" s="147" t="s">
        <v>616</v>
      </c>
      <c r="IN49" s="147" t="s">
        <v>616</v>
      </c>
      <c r="IO49" s="147" t="s">
        <v>616</v>
      </c>
      <c r="IP49" s="147" t="s">
        <v>616</v>
      </c>
      <c r="IQ49" s="147" t="s">
        <v>616</v>
      </c>
      <c r="IR49" s="147" t="s">
        <v>616</v>
      </c>
      <c r="IS49" s="147" t="s">
        <v>616</v>
      </c>
      <c r="IT49" s="147" t="s">
        <v>616</v>
      </c>
      <c r="IU49" s="147" t="s">
        <v>616</v>
      </c>
      <c r="IV49" s="144" t="s">
        <v>1081</v>
      </c>
      <c r="IW49" s="147" t="s">
        <v>616</v>
      </c>
      <c r="IX49" s="144" t="s">
        <v>1081</v>
      </c>
      <c r="IY49" s="147" t="s">
        <v>616</v>
      </c>
      <c r="IZ49" s="147" t="s">
        <v>616</v>
      </c>
      <c r="JA49" s="147" t="s">
        <v>616</v>
      </c>
      <c r="JB49" s="147" t="s">
        <v>616</v>
      </c>
      <c r="JC49" s="147" t="s">
        <v>616</v>
      </c>
      <c r="JD49" s="147" t="s">
        <v>616</v>
      </c>
      <c r="JE49" s="147" t="s">
        <v>616</v>
      </c>
      <c r="JF49" s="147" t="s">
        <v>616</v>
      </c>
      <c r="JG49" s="147" t="s">
        <v>616</v>
      </c>
      <c r="JH49" s="147" t="s">
        <v>616</v>
      </c>
      <c r="JI49" s="147" t="s">
        <v>616</v>
      </c>
      <c r="JJ49" s="147" t="s">
        <v>616</v>
      </c>
      <c r="JK49" s="147" t="s">
        <v>616</v>
      </c>
      <c r="JL49" s="147" t="s">
        <v>616</v>
      </c>
      <c r="JM49" s="147" t="s">
        <v>616</v>
      </c>
      <c r="JN49" s="147" t="s">
        <v>616</v>
      </c>
      <c r="JO49" s="147" t="s">
        <v>616</v>
      </c>
      <c r="JP49" s="147" t="s">
        <v>616</v>
      </c>
      <c r="JQ49" s="147" t="s">
        <v>616</v>
      </c>
      <c r="JR49" s="147" t="s">
        <v>616</v>
      </c>
      <c r="JS49" s="147" t="s">
        <v>616</v>
      </c>
      <c r="JT49" s="147" t="s">
        <v>616</v>
      </c>
      <c r="JU49" s="147" t="s">
        <v>616</v>
      </c>
      <c r="JV49" s="147" t="s">
        <v>616</v>
      </c>
      <c r="JW49" s="147" t="s">
        <v>616</v>
      </c>
      <c r="JX49" s="147" t="s">
        <v>616</v>
      </c>
      <c r="JY49" s="147" t="s">
        <v>616</v>
      </c>
      <c r="JZ49" s="147" t="s">
        <v>616</v>
      </c>
      <c r="KA49" s="147" t="s">
        <v>616</v>
      </c>
      <c r="KB49" s="147" t="s">
        <v>616</v>
      </c>
      <c r="KC49" s="147" t="s">
        <v>616</v>
      </c>
      <c r="KD49" s="147" t="s">
        <v>616</v>
      </c>
      <c r="KE49" s="147" t="s">
        <v>616</v>
      </c>
      <c r="KF49" s="399"/>
      <c r="KG49" s="399"/>
    </row>
    <row r="50" spans="1:293" s="305" customFormat="1" ht="12">
      <c r="A50" s="3">
        <v>322016</v>
      </c>
      <c r="B50" s="2" t="s">
        <v>986</v>
      </c>
      <c r="C50" s="147" t="s">
        <v>616</v>
      </c>
      <c r="D50" s="147" t="s">
        <v>616</v>
      </c>
      <c r="E50" s="147" t="s">
        <v>616</v>
      </c>
      <c r="F50" s="147" t="s">
        <v>616</v>
      </c>
      <c r="G50" s="147" t="s">
        <v>616</v>
      </c>
      <c r="H50" s="147" t="s">
        <v>616</v>
      </c>
      <c r="I50" s="147" t="s">
        <v>616</v>
      </c>
      <c r="J50" s="147" t="s">
        <v>616</v>
      </c>
      <c r="K50" s="147" t="s">
        <v>616</v>
      </c>
      <c r="L50" s="147" t="s">
        <v>616</v>
      </c>
      <c r="M50" s="147" t="s">
        <v>616</v>
      </c>
      <c r="N50" s="147" t="s">
        <v>616</v>
      </c>
      <c r="O50" s="147" t="s">
        <v>616</v>
      </c>
      <c r="P50" s="147" t="s">
        <v>616</v>
      </c>
      <c r="Q50" s="147" t="s">
        <v>616</v>
      </c>
      <c r="R50" s="147" t="s">
        <v>616</v>
      </c>
      <c r="S50" s="147" t="s">
        <v>616</v>
      </c>
      <c r="T50" s="147" t="s">
        <v>616</v>
      </c>
      <c r="U50" s="147" t="s">
        <v>616</v>
      </c>
      <c r="V50" s="147" t="s">
        <v>616</v>
      </c>
      <c r="W50" s="147" t="s">
        <v>616</v>
      </c>
      <c r="X50" s="147" t="s">
        <v>616</v>
      </c>
      <c r="Y50" s="147" t="s">
        <v>616</v>
      </c>
      <c r="Z50" s="147" t="s">
        <v>616</v>
      </c>
      <c r="AA50" s="147" t="s">
        <v>616</v>
      </c>
      <c r="AB50" s="147" t="s">
        <v>616</v>
      </c>
      <c r="AC50" s="147" t="s">
        <v>616</v>
      </c>
      <c r="AD50" s="147" t="s">
        <v>616</v>
      </c>
      <c r="AE50" s="147" t="s">
        <v>616</v>
      </c>
      <c r="AF50" s="147" t="s">
        <v>616</v>
      </c>
      <c r="AG50" s="147" t="s">
        <v>616</v>
      </c>
      <c r="AH50" s="147" t="s">
        <v>616</v>
      </c>
      <c r="AI50" s="147" t="s">
        <v>616</v>
      </c>
      <c r="AJ50" s="147" t="s">
        <v>616</v>
      </c>
      <c r="AK50" s="147" t="s">
        <v>616</v>
      </c>
      <c r="AL50" s="147" t="s">
        <v>616</v>
      </c>
      <c r="AM50" s="147" t="s">
        <v>616</v>
      </c>
      <c r="AN50" s="147" t="s">
        <v>616</v>
      </c>
      <c r="AO50" s="147" t="s">
        <v>616</v>
      </c>
      <c r="AP50" s="147" t="s">
        <v>616</v>
      </c>
      <c r="AQ50" s="147" t="s">
        <v>616</v>
      </c>
      <c r="AR50" s="147" t="s">
        <v>616</v>
      </c>
      <c r="AS50" s="147" t="s">
        <v>616</v>
      </c>
      <c r="AT50" s="147" t="s">
        <v>616</v>
      </c>
      <c r="AU50" s="147" t="s">
        <v>616</v>
      </c>
      <c r="AV50" s="147" t="s">
        <v>616</v>
      </c>
      <c r="AW50" s="147" t="s">
        <v>616</v>
      </c>
      <c r="AX50" s="147" t="s">
        <v>616</v>
      </c>
      <c r="AY50" s="147" t="s">
        <v>616</v>
      </c>
      <c r="AZ50" s="147" t="s">
        <v>616</v>
      </c>
      <c r="BA50" s="147" t="s">
        <v>616</v>
      </c>
      <c r="BB50" s="147" t="s">
        <v>616</v>
      </c>
      <c r="BC50" s="147" t="s">
        <v>616</v>
      </c>
      <c r="BD50" s="147" t="s">
        <v>616</v>
      </c>
      <c r="BE50" s="147" t="s">
        <v>616</v>
      </c>
      <c r="BF50" s="147" t="s">
        <v>616</v>
      </c>
      <c r="BG50" s="147" t="s">
        <v>616</v>
      </c>
      <c r="BH50" s="147" t="s">
        <v>616</v>
      </c>
      <c r="BI50" s="147" t="s">
        <v>616</v>
      </c>
      <c r="BJ50" s="147" t="s">
        <v>616</v>
      </c>
      <c r="BK50" s="147" t="s">
        <v>616</v>
      </c>
      <c r="BL50" s="147" t="s">
        <v>616</v>
      </c>
      <c r="BM50" s="147" t="s">
        <v>616</v>
      </c>
      <c r="BN50" s="147" t="s">
        <v>616</v>
      </c>
      <c r="BO50" s="147" t="s">
        <v>616</v>
      </c>
      <c r="BP50" s="144" t="s">
        <v>1081</v>
      </c>
      <c r="BQ50" s="147" t="s">
        <v>616</v>
      </c>
      <c r="BR50" s="147" t="s">
        <v>616</v>
      </c>
      <c r="BS50" s="147" t="s">
        <v>616</v>
      </c>
      <c r="BT50" s="147" t="s">
        <v>616</v>
      </c>
      <c r="BU50" s="147" t="s">
        <v>616</v>
      </c>
      <c r="BV50" s="147" t="s">
        <v>616</v>
      </c>
      <c r="BW50" s="147" t="s">
        <v>616</v>
      </c>
      <c r="BX50" s="147" t="s">
        <v>616</v>
      </c>
      <c r="BY50" s="147" t="s">
        <v>616</v>
      </c>
      <c r="BZ50" s="147" t="s">
        <v>616</v>
      </c>
      <c r="CA50" s="147" t="s">
        <v>616</v>
      </c>
      <c r="CB50" s="147" t="s">
        <v>616</v>
      </c>
      <c r="CC50" s="147" t="s">
        <v>616</v>
      </c>
      <c r="CD50" s="147" t="s">
        <v>616</v>
      </c>
      <c r="CE50" s="147" t="s">
        <v>616</v>
      </c>
      <c r="CF50" s="147" t="s">
        <v>616</v>
      </c>
      <c r="CG50" s="147" t="s">
        <v>616</v>
      </c>
      <c r="CH50" s="147" t="s">
        <v>616</v>
      </c>
      <c r="CI50" s="147" t="s">
        <v>616</v>
      </c>
      <c r="CJ50" s="147" t="s">
        <v>616</v>
      </c>
      <c r="CK50" s="147" t="s">
        <v>616</v>
      </c>
      <c r="CL50" s="147" t="s">
        <v>616</v>
      </c>
      <c r="CM50" s="147" t="s">
        <v>616</v>
      </c>
      <c r="CN50" s="147" t="s">
        <v>616</v>
      </c>
      <c r="CO50" s="147" t="s">
        <v>616</v>
      </c>
      <c r="CP50" s="147" t="s">
        <v>616</v>
      </c>
      <c r="CQ50" s="147" t="s">
        <v>616</v>
      </c>
      <c r="CR50" s="147" t="s">
        <v>616</v>
      </c>
      <c r="CS50" s="147" t="s">
        <v>616</v>
      </c>
      <c r="CT50" s="147" t="s">
        <v>616</v>
      </c>
      <c r="CU50" s="147" t="s">
        <v>616</v>
      </c>
      <c r="CV50" s="147" t="s">
        <v>616</v>
      </c>
      <c r="CW50" s="147" t="s">
        <v>616</v>
      </c>
      <c r="CX50" s="147" t="s">
        <v>616</v>
      </c>
      <c r="CY50" s="147" t="s">
        <v>616</v>
      </c>
      <c r="CZ50" s="147" t="s">
        <v>616</v>
      </c>
      <c r="DA50" s="147" t="s">
        <v>616</v>
      </c>
      <c r="DB50" s="147" t="s">
        <v>616</v>
      </c>
      <c r="DC50" s="147" t="s">
        <v>616</v>
      </c>
      <c r="DD50" s="147" t="s">
        <v>616</v>
      </c>
      <c r="DE50" s="147" t="s">
        <v>616</v>
      </c>
      <c r="DF50" s="147" t="s">
        <v>616</v>
      </c>
      <c r="DG50" s="147" t="s">
        <v>616</v>
      </c>
      <c r="DH50" s="147" t="s">
        <v>616</v>
      </c>
      <c r="DI50" s="147" t="s">
        <v>616</v>
      </c>
      <c r="DJ50" s="147" t="s">
        <v>616</v>
      </c>
      <c r="DK50" s="147" t="s">
        <v>616</v>
      </c>
      <c r="DL50" s="147" t="s">
        <v>616</v>
      </c>
      <c r="DM50" s="147" t="s">
        <v>616</v>
      </c>
      <c r="DN50" s="147" t="s">
        <v>616</v>
      </c>
      <c r="DO50" s="147" t="s">
        <v>616</v>
      </c>
      <c r="DP50" s="147" t="s">
        <v>616</v>
      </c>
      <c r="DQ50" s="147" t="s">
        <v>616</v>
      </c>
      <c r="DR50" s="147" t="s">
        <v>616</v>
      </c>
      <c r="DS50" s="147" t="s">
        <v>616</v>
      </c>
      <c r="DT50" s="147" t="s">
        <v>616</v>
      </c>
      <c r="DU50" s="147" t="s">
        <v>616</v>
      </c>
      <c r="DV50" s="147" t="s">
        <v>616</v>
      </c>
      <c r="DW50" s="147" t="s">
        <v>616</v>
      </c>
      <c r="DX50" s="147" t="s">
        <v>616</v>
      </c>
      <c r="DY50" s="147" t="s">
        <v>616</v>
      </c>
      <c r="DZ50" s="147" t="s">
        <v>616</v>
      </c>
      <c r="EA50" s="147" t="s">
        <v>616</v>
      </c>
      <c r="EB50" s="147" t="s">
        <v>616</v>
      </c>
      <c r="EC50" s="147" t="s">
        <v>616</v>
      </c>
      <c r="ED50" s="147" t="s">
        <v>616</v>
      </c>
      <c r="EE50" s="147" t="s">
        <v>616</v>
      </c>
      <c r="EF50" s="147" t="s">
        <v>616</v>
      </c>
      <c r="EG50" s="147" t="s">
        <v>616</v>
      </c>
      <c r="EH50" s="147" t="s">
        <v>616</v>
      </c>
      <c r="EI50" s="147" t="s">
        <v>616</v>
      </c>
      <c r="EJ50" s="147" t="s">
        <v>616</v>
      </c>
      <c r="EK50" s="147" t="s">
        <v>616</v>
      </c>
      <c r="EL50" s="147" t="s">
        <v>616</v>
      </c>
      <c r="EM50" s="147" t="s">
        <v>616</v>
      </c>
      <c r="EN50" s="147" t="s">
        <v>616</v>
      </c>
      <c r="EO50" s="147" t="s">
        <v>616</v>
      </c>
      <c r="EP50" s="147" t="s">
        <v>616</v>
      </c>
      <c r="EQ50" s="147" t="s">
        <v>616</v>
      </c>
      <c r="ER50" s="147" t="s">
        <v>616</v>
      </c>
      <c r="ES50" s="147" t="s">
        <v>616</v>
      </c>
      <c r="ET50" s="147" t="s">
        <v>616</v>
      </c>
      <c r="EU50" s="147" t="s">
        <v>616</v>
      </c>
      <c r="EV50" s="147" t="s">
        <v>616</v>
      </c>
      <c r="EW50" s="147" t="s">
        <v>616</v>
      </c>
      <c r="EX50" s="147" t="s">
        <v>616</v>
      </c>
      <c r="EY50" s="147" t="s">
        <v>616</v>
      </c>
      <c r="EZ50" s="147" t="s">
        <v>616</v>
      </c>
      <c r="FA50" s="147" t="s">
        <v>616</v>
      </c>
      <c r="FB50" s="147" t="s">
        <v>616</v>
      </c>
      <c r="FC50" s="147" t="s">
        <v>616</v>
      </c>
      <c r="FD50" s="147" t="s">
        <v>616</v>
      </c>
      <c r="FE50" s="147" t="s">
        <v>616</v>
      </c>
      <c r="FF50" s="147" t="s">
        <v>616</v>
      </c>
      <c r="FG50" s="147" t="s">
        <v>616</v>
      </c>
      <c r="FH50" s="147" t="s">
        <v>616</v>
      </c>
      <c r="FI50" s="147" t="s">
        <v>616</v>
      </c>
      <c r="FJ50" s="147" t="s">
        <v>616</v>
      </c>
      <c r="FK50" s="147" t="s">
        <v>616</v>
      </c>
      <c r="FL50" s="147" t="s">
        <v>616</v>
      </c>
      <c r="FM50" s="147" t="s">
        <v>616</v>
      </c>
      <c r="FN50" s="147" t="s">
        <v>616</v>
      </c>
      <c r="FO50" s="147" t="s">
        <v>616</v>
      </c>
      <c r="FP50" s="147" t="s">
        <v>616</v>
      </c>
      <c r="FQ50" s="147" t="s">
        <v>616</v>
      </c>
      <c r="FR50" s="147" t="s">
        <v>616</v>
      </c>
      <c r="FS50" s="147" t="s">
        <v>616</v>
      </c>
      <c r="FT50" s="147" t="s">
        <v>616</v>
      </c>
      <c r="FU50" s="147" t="s">
        <v>616</v>
      </c>
      <c r="FV50" s="147" t="s">
        <v>616</v>
      </c>
      <c r="FW50" s="147" t="s">
        <v>616</v>
      </c>
      <c r="FX50" s="147" t="s">
        <v>616</v>
      </c>
      <c r="FY50" s="147" t="s">
        <v>616</v>
      </c>
      <c r="FZ50" s="147" t="s">
        <v>616</v>
      </c>
      <c r="GA50" s="147" t="s">
        <v>616</v>
      </c>
      <c r="GB50" s="147" t="s">
        <v>616</v>
      </c>
      <c r="GC50" s="147" t="s">
        <v>616</v>
      </c>
      <c r="GD50" s="147" t="s">
        <v>616</v>
      </c>
      <c r="GE50" s="147" t="s">
        <v>616</v>
      </c>
      <c r="GF50" s="147" t="s">
        <v>616</v>
      </c>
      <c r="GG50" s="147" t="s">
        <v>616</v>
      </c>
      <c r="GH50" s="147" t="s">
        <v>616</v>
      </c>
      <c r="GI50" s="147" t="s">
        <v>616</v>
      </c>
      <c r="GJ50" s="147" t="s">
        <v>616</v>
      </c>
      <c r="GK50" s="147" t="s">
        <v>616</v>
      </c>
      <c r="GL50" s="147" t="s">
        <v>616</v>
      </c>
      <c r="GM50" s="147" t="s">
        <v>616</v>
      </c>
      <c r="GN50" s="147" t="s">
        <v>616</v>
      </c>
      <c r="GO50" s="147" t="s">
        <v>616</v>
      </c>
      <c r="GP50" s="147" t="s">
        <v>616</v>
      </c>
      <c r="GQ50" s="147" t="s">
        <v>616</v>
      </c>
      <c r="GR50" s="147" t="s">
        <v>616</v>
      </c>
      <c r="GS50" s="147" t="s">
        <v>616</v>
      </c>
      <c r="GT50" s="147" t="s">
        <v>616</v>
      </c>
      <c r="GU50" s="147" t="s">
        <v>616</v>
      </c>
      <c r="GV50" s="147" t="s">
        <v>616</v>
      </c>
      <c r="GW50" s="147" t="s">
        <v>616</v>
      </c>
      <c r="GX50" s="147" t="s">
        <v>616</v>
      </c>
      <c r="GY50" s="147" t="s">
        <v>616</v>
      </c>
      <c r="GZ50" s="147" t="s">
        <v>616</v>
      </c>
      <c r="HA50" s="147" t="s">
        <v>616</v>
      </c>
      <c r="HB50" s="147" t="s">
        <v>616</v>
      </c>
      <c r="HC50" s="147" t="s">
        <v>616</v>
      </c>
      <c r="HD50" s="147" t="s">
        <v>616</v>
      </c>
      <c r="HE50" s="147" t="s">
        <v>616</v>
      </c>
      <c r="HF50" s="147" t="s">
        <v>616</v>
      </c>
      <c r="HG50" s="147" t="s">
        <v>616</v>
      </c>
      <c r="HH50" s="147" t="s">
        <v>616</v>
      </c>
      <c r="HI50" s="147" t="s">
        <v>616</v>
      </c>
      <c r="HJ50" s="147" t="s">
        <v>616</v>
      </c>
      <c r="HK50" s="147" t="s">
        <v>616</v>
      </c>
      <c r="HL50" s="147" t="s">
        <v>616</v>
      </c>
      <c r="HM50" s="147" t="s">
        <v>616</v>
      </c>
      <c r="HN50" s="147" t="s">
        <v>616</v>
      </c>
      <c r="HO50" s="147" t="s">
        <v>616</v>
      </c>
      <c r="HP50" s="147" t="s">
        <v>616</v>
      </c>
      <c r="HQ50" s="147" t="s">
        <v>616</v>
      </c>
      <c r="HR50" s="147" t="s">
        <v>616</v>
      </c>
      <c r="HS50" s="147" t="s">
        <v>616</v>
      </c>
      <c r="HT50" s="147" t="s">
        <v>616</v>
      </c>
      <c r="HU50" s="147" t="s">
        <v>616</v>
      </c>
      <c r="HV50" s="147" t="s">
        <v>616</v>
      </c>
      <c r="HW50" s="147" t="s">
        <v>616</v>
      </c>
      <c r="HX50" s="147" t="s">
        <v>616</v>
      </c>
      <c r="HY50" s="147" t="s">
        <v>616</v>
      </c>
      <c r="HZ50" s="147" t="s">
        <v>616</v>
      </c>
      <c r="IA50" s="147" t="s">
        <v>616</v>
      </c>
      <c r="IB50" s="147" t="s">
        <v>616</v>
      </c>
      <c r="IC50" s="147" t="s">
        <v>616</v>
      </c>
      <c r="ID50" s="147" t="s">
        <v>616</v>
      </c>
      <c r="IE50" s="147" t="s">
        <v>616</v>
      </c>
      <c r="IF50" s="147" t="s">
        <v>616</v>
      </c>
      <c r="IG50" s="147" t="s">
        <v>616</v>
      </c>
      <c r="IH50" s="147" t="s">
        <v>616</v>
      </c>
      <c r="II50" s="144" t="s">
        <v>1081</v>
      </c>
      <c r="IJ50" s="144" t="s">
        <v>1081</v>
      </c>
      <c r="IK50" s="147" t="s">
        <v>616</v>
      </c>
      <c r="IL50" s="147" t="s">
        <v>616</v>
      </c>
      <c r="IM50" s="147" t="s">
        <v>616</v>
      </c>
      <c r="IN50" s="147" t="s">
        <v>616</v>
      </c>
      <c r="IO50" s="147" t="s">
        <v>616</v>
      </c>
      <c r="IP50" s="147" t="s">
        <v>616</v>
      </c>
      <c r="IQ50" s="147" t="s">
        <v>616</v>
      </c>
      <c r="IR50" s="147" t="s">
        <v>616</v>
      </c>
      <c r="IS50" s="147" t="s">
        <v>616</v>
      </c>
      <c r="IT50" s="147" t="s">
        <v>616</v>
      </c>
      <c r="IU50" s="147" t="s">
        <v>616</v>
      </c>
      <c r="IV50" s="144" t="s">
        <v>1081</v>
      </c>
      <c r="IW50" s="147" t="s">
        <v>616</v>
      </c>
      <c r="IX50" s="144" t="s">
        <v>1081</v>
      </c>
      <c r="IY50" s="147" t="s">
        <v>616</v>
      </c>
      <c r="IZ50" s="147" t="s">
        <v>616</v>
      </c>
      <c r="JA50" s="147" t="s">
        <v>616</v>
      </c>
      <c r="JB50" s="147" t="s">
        <v>616</v>
      </c>
      <c r="JC50" s="147" t="s">
        <v>616</v>
      </c>
      <c r="JD50" s="147" t="s">
        <v>616</v>
      </c>
      <c r="JE50" s="147" t="s">
        <v>616</v>
      </c>
      <c r="JF50" s="147" t="s">
        <v>616</v>
      </c>
      <c r="JG50" s="147" t="s">
        <v>616</v>
      </c>
      <c r="JH50" s="147" t="s">
        <v>616</v>
      </c>
      <c r="JI50" s="147" t="s">
        <v>616</v>
      </c>
      <c r="JJ50" s="147" t="s">
        <v>616</v>
      </c>
      <c r="JK50" s="147" t="s">
        <v>616</v>
      </c>
      <c r="JL50" s="147" t="s">
        <v>616</v>
      </c>
      <c r="JM50" s="147" t="s">
        <v>616</v>
      </c>
      <c r="JN50" s="147" t="s">
        <v>616</v>
      </c>
      <c r="JO50" s="147" t="s">
        <v>616</v>
      </c>
      <c r="JP50" s="147" t="s">
        <v>616</v>
      </c>
      <c r="JQ50" s="147" t="s">
        <v>616</v>
      </c>
      <c r="JR50" s="147" t="s">
        <v>616</v>
      </c>
      <c r="JS50" s="147" t="s">
        <v>616</v>
      </c>
      <c r="JT50" s="147" t="s">
        <v>616</v>
      </c>
      <c r="JU50" s="147" t="s">
        <v>616</v>
      </c>
      <c r="JV50" s="147" t="s">
        <v>616</v>
      </c>
      <c r="JW50" s="147" t="s">
        <v>616</v>
      </c>
      <c r="JX50" s="147" t="s">
        <v>616</v>
      </c>
      <c r="JY50" s="147" t="s">
        <v>616</v>
      </c>
      <c r="JZ50" s="147" t="s">
        <v>616</v>
      </c>
      <c r="KA50" s="147" t="s">
        <v>616</v>
      </c>
      <c r="KB50" s="147" t="s">
        <v>616</v>
      </c>
      <c r="KC50" s="147" t="s">
        <v>616</v>
      </c>
      <c r="KD50" s="147" t="s">
        <v>616</v>
      </c>
      <c r="KE50" s="147" t="s">
        <v>616</v>
      </c>
      <c r="KF50" s="399"/>
      <c r="KG50" s="399"/>
    </row>
    <row r="51" spans="1:293" s="305" customFormat="1" ht="12">
      <c r="A51" s="3">
        <v>332020</v>
      </c>
      <c r="B51" s="2" t="s">
        <v>939</v>
      </c>
      <c r="C51" s="318">
        <v>355.63</v>
      </c>
      <c r="D51" s="319">
        <v>483547</v>
      </c>
      <c r="E51" s="383">
        <v>14.3</v>
      </c>
      <c r="F51" s="383">
        <v>59.7</v>
      </c>
      <c r="G51" s="383">
        <v>26</v>
      </c>
      <c r="H51" s="292">
        <v>27086</v>
      </c>
      <c r="I51" s="292">
        <v>54856</v>
      </c>
      <c r="J51" s="292">
        <v>84390</v>
      </c>
      <c r="K51" s="328">
        <v>58420</v>
      </c>
      <c r="L51" s="292">
        <v>205042</v>
      </c>
      <c r="M51" s="292">
        <v>5260</v>
      </c>
      <c r="N51" s="292">
        <v>13932</v>
      </c>
      <c r="O51" s="292">
        <v>13458</v>
      </c>
      <c r="P51" s="326">
        <v>476667</v>
      </c>
      <c r="Q51" s="292">
        <v>477118</v>
      </c>
      <c r="R51" s="292">
        <v>471594</v>
      </c>
      <c r="S51" s="328">
        <v>856420</v>
      </c>
      <c r="T51" s="328">
        <v>3014541</v>
      </c>
      <c r="U51" s="328">
        <v>1168235</v>
      </c>
      <c r="V51" s="328">
        <v>1373931</v>
      </c>
      <c r="W51" s="328">
        <v>37</v>
      </c>
      <c r="X51" s="328">
        <v>123</v>
      </c>
      <c r="Y51" s="328">
        <v>58</v>
      </c>
      <c r="Z51" s="328">
        <v>81786</v>
      </c>
      <c r="AA51" s="318">
        <v>2232.58</v>
      </c>
      <c r="AB51" s="333">
        <v>1047</v>
      </c>
      <c r="AC51" s="328">
        <v>6060</v>
      </c>
      <c r="AD51" s="328">
        <v>561194</v>
      </c>
      <c r="AE51" s="328">
        <v>0</v>
      </c>
      <c r="AF51" s="328">
        <v>64</v>
      </c>
      <c r="AG51" s="328">
        <v>5523</v>
      </c>
      <c r="AH51" s="328">
        <v>63</v>
      </c>
      <c r="AI51" s="328">
        <v>27341</v>
      </c>
      <c r="AJ51" s="328">
        <v>1546</v>
      </c>
      <c r="AK51" s="328">
        <v>107</v>
      </c>
      <c r="AL51" s="328">
        <v>26</v>
      </c>
      <c r="AM51" s="328">
        <v>13257</v>
      </c>
      <c r="AN51" s="328">
        <v>872</v>
      </c>
      <c r="AO51" s="328">
        <v>4</v>
      </c>
      <c r="AP51" s="328">
        <v>323</v>
      </c>
      <c r="AQ51" s="328">
        <v>26</v>
      </c>
      <c r="AR51" s="328">
        <v>13</v>
      </c>
      <c r="AS51" s="330">
        <v>100</v>
      </c>
      <c r="AT51" s="330">
        <v>125</v>
      </c>
      <c r="AU51" s="330">
        <v>111.5</v>
      </c>
      <c r="AV51" s="328">
        <v>59</v>
      </c>
      <c r="AW51" s="328">
        <v>59</v>
      </c>
      <c r="AX51" s="328">
        <v>31</v>
      </c>
      <c r="AY51" s="328">
        <v>6</v>
      </c>
      <c r="AZ51" s="328">
        <v>6</v>
      </c>
      <c r="BA51" s="328">
        <v>11</v>
      </c>
      <c r="BB51" s="328">
        <v>4</v>
      </c>
      <c r="BC51" s="328">
        <v>6</v>
      </c>
      <c r="BD51" s="328">
        <v>19090</v>
      </c>
      <c r="BE51" s="328">
        <v>4</v>
      </c>
      <c r="BF51" s="328">
        <v>96150</v>
      </c>
      <c r="BG51" s="328">
        <v>10</v>
      </c>
      <c r="BH51" s="328">
        <v>137277</v>
      </c>
      <c r="BI51" s="328">
        <v>5</v>
      </c>
      <c r="BJ51" s="328">
        <v>8011</v>
      </c>
      <c r="BK51" s="330">
        <v>42.8</v>
      </c>
      <c r="BL51" s="328">
        <v>4</v>
      </c>
      <c r="BM51" s="328">
        <v>5</v>
      </c>
      <c r="BN51" s="328">
        <v>7235</v>
      </c>
      <c r="BO51" s="328">
        <v>1590</v>
      </c>
      <c r="BP51" s="144" t="s">
        <v>1081</v>
      </c>
      <c r="BQ51" s="333">
        <v>1.49</v>
      </c>
      <c r="BR51" s="330">
        <v>38.5</v>
      </c>
      <c r="BS51" s="333">
        <v>3.8821260537795483</v>
      </c>
      <c r="BT51" s="330">
        <v>59.378855740210824</v>
      </c>
      <c r="BU51" s="328">
        <v>36</v>
      </c>
      <c r="BV51" s="328">
        <v>7420</v>
      </c>
      <c r="BW51" s="328">
        <v>354</v>
      </c>
      <c r="BX51" s="328">
        <v>1715</v>
      </c>
      <c r="BY51" s="328">
        <v>4440</v>
      </c>
      <c r="BZ51" s="328">
        <v>1277</v>
      </c>
      <c r="CA51" s="328">
        <v>370</v>
      </c>
      <c r="CB51" s="328">
        <v>701</v>
      </c>
      <c r="CC51" s="346">
        <v>1.6</v>
      </c>
      <c r="CD51" s="328" t="s">
        <v>608</v>
      </c>
      <c r="CE51" s="328">
        <v>3</v>
      </c>
      <c r="CF51" s="328">
        <v>11</v>
      </c>
      <c r="CG51" s="328">
        <v>4</v>
      </c>
      <c r="CH51" s="328">
        <v>2</v>
      </c>
      <c r="CI51" s="328">
        <v>180</v>
      </c>
      <c r="CJ51" s="328">
        <v>35</v>
      </c>
      <c r="CK51" s="328">
        <v>1904</v>
      </c>
      <c r="CL51" s="328">
        <v>16</v>
      </c>
      <c r="CM51" s="328">
        <v>1366</v>
      </c>
      <c r="CN51" s="328">
        <v>75</v>
      </c>
      <c r="CO51" s="328">
        <v>1281</v>
      </c>
      <c r="CP51" s="328">
        <v>18</v>
      </c>
      <c r="CQ51" s="328">
        <v>205</v>
      </c>
      <c r="CR51" s="328">
        <v>31</v>
      </c>
      <c r="CS51" s="328">
        <v>779</v>
      </c>
      <c r="CT51" s="328">
        <v>16521</v>
      </c>
      <c r="CU51" s="328">
        <v>2294</v>
      </c>
      <c r="CV51" s="328">
        <v>3086</v>
      </c>
      <c r="CW51" s="328">
        <v>1553083.1410000001</v>
      </c>
      <c r="CX51" s="328">
        <v>503033.73800000001</v>
      </c>
      <c r="CY51" s="328">
        <v>807959.18099999998</v>
      </c>
      <c r="CZ51" s="328">
        <v>125822</v>
      </c>
      <c r="DA51" s="328">
        <v>25</v>
      </c>
      <c r="DB51" s="328">
        <v>25945</v>
      </c>
      <c r="DC51" s="328">
        <v>2797</v>
      </c>
      <c r="DD51" s="328">
        <v>2177</v>
      </c>
      <c r="DE51" s="328">
        <v>236</v>
      </c>
      <c r="DF51" s="328">
        <v>1457</v>
      </c>
      <c r="DG51" s="328">
        <v>19011</v>
      </c>
      <c r="DH51" s="328">
        <v>15985</v>
      </c>
      <c r="DI51" s="328">
        <v>3484</v>
      </c>
      <c r="DJ51" s="328">
        <v>2982</v>
      </c>
      <c r="DK51" s="328">
        <v>270</v>
      </c>
      <c r="DL51" s="328">
        <v>496</v>
      </c>
      <c r="DM51" s="328" t="s">
        <v>608</v>
      </c>
      <c r="DN51" s="328">
        <v>2262</v>
      </c>
      <c r="DO51" s="328" t="s">
        <v>608</v>
      </c>
      <c r="DP51" s="328">
        <v>10882</v>
      </c>
      <c r="DQ51" s="328">
        <v>97</v>
      </c>
      <c r="DR51" s="328">
        <v>12011</v>
      </c>
      <c r="DS51" s="328">
        <v>11643</v>
      </c>
      <c r="DT51" s="328">
        <v>111</v>
      </c>
      <c r="DU51" s="328">
        <v>1551</v>
      </c>
      <c r="DV51" s="328">
        <v>89</v>
      </c>
      <c r="DW51" s="328">
        <v>89</v>
      </c>
      <c r="DX51" s="330">
        <v>24.4</v>
      </c>
      <c r="DY51" s="328">
        <v>82</v>
      </c>
      <c r="DZ51" s="328">
        <v>388</v>
      </c>
      <c r="EA51" s="328">
        <v>1578</v>
      </c>
      <c r="EB51" s="328">
        <v>532</v>
      </c>
      <c r="EC51" s="328">
        <v>232</v>
      </c>
      <c r="ED51" s="328">
        <v>4438</v>
      </c>
      <c r="EE51" s="328">
        <v>4419</v>
      </c>
      <c r="EF51" s="330">
        <v>95.2</v>
      </c>
      <c r="EG51" s="330">
        <v>91.4</v>
      </c>
      <c r="EH51" s="328">
        <v>178</v>
      </c>
      <c r="EI51" s="374">
        <v>15</v>
      </c>
      <c r="EJ51" s="328">
        <v>113283</v>
      </c>
      <c r="EK51" s="330">
        <v>23.6</v>
      </c>
      <c r="EL51" s="328">
        <v>392050</v>
      </c>
      <c r="EM51" s="333">
        <v>3.61</v>
      </c>
      <c r="EN51" s="328">
        <v>794</v>
      </c>
      <c r="EO51" s="328">
        <v>5</v>
      </c>
      <c r="EP51" s="348">
        <v>14206</v>
      </c>
      <c r="EQ51" s="328">
        <v>282</v>
      </c>
      <c r="ER51" s="328">
        <v>2533</v>
      </c>
      <c r="ES51" s="330">
        <v>100</v>
      </c>
      <c r="ET51" s="292">
        <v>199083</v>
      </c>
      <c r="EU51" s="328">
        <v>31296</v>
      </c>
      <c r="EV51" s="328">
        <v>3099</v>
      </c>
      <c r="EW51" s="328">
        <v>152864</v>
      </c>
      <c r="EX51" s="328">
        <v>145656</v>
      </c>
      <c r="EY51" s="328">
        <v>5041</v>
      </c>
      <c r="EZ51" s="328">
        <v>2167</v>
      </c>
      <c r="FA51" s="328">
        <v>14922</v>
      </c>
      <c r="FB51" s="330">
        <v>51.6</v>
      </c>
      <c r="FC51" s="328">
        <v>781</v>
      </c>
      <c r="FD51" s="330">
        <v>8.1</v>
      </c>
      <c r="FE51" s="328">
        <v>7842</v>
      </c>
      <c r="FF51" s="328">
        <v>120</v>
      </c>
      <c r="FG51" s="328">
        <v>120</v>
      </c>
      <c r="FH51" s="328">
        <v>634</v>
      </c>
      <c r="FI51" s="350">
        <v>24</v>
      </c>
      <c r="FJ51" s="350">
        <v>749</v>
      </c>
      <c r="FK51" s="333">
        <v>66.204755863855979</v>
      </c>
      <c r="FL51" s="330">
        <v>99.9</v>
      </c>
      <c r="FM51" s="330">
        <v>92.6</v>
      </c>
      <c r="FN51" s="330">
        <v>77.3</v>
      </c>
      <c r="FO51" s="330">
        <v>52.4</v>
      </c>
      <c r="FP51" s="328">
        <v>95</v>
      </c>
      <c r="FQ51" s="328">
        <v>15</v>
      </c>
      <c r="FR51" s="328">
        <v>78</v>
      </c>
      <c r="FS51" s="328">
        <v>2868</v>
      </c>
      <c r="FT51" s="328">
        <v>19</v>
      </c>
      <c r="FU51" s="328">
        <v>3628</v>
      </c>
      <c r="FV51" s="328">
        <v>2902</v>
      </c>
      <c r="FW51" s="328">
        <v>5</v>
      </c>
      <c r="FX51" s="328">
        <v>5287000</v>
      </c>
      <c r="FY51" s="328">
        <v>5368</v>
      </c>
      <c r="FZ51" s="328" t="s">
        <v>608</v>
      </c>
      <c r="GA51" s="328" t="s">
        <v>608</v>
      </c>
      <c r="GB51" s="328">
        <v>18795</v>
      </c>
      <c r="GC51" s="328">
        <v>32</v>
      </c>
      <c r="GD51" s="328">
        <v>3756</v>
      </c>
      <c r="GE51" s="328">
        <v>15007</v>
      </c>
      <c r="GF51" s="328">
        <v>204032</v>
      </c>
      <c r="GG51" s="328">
        <v>220</v>
      </c>
      <c r="GH51" s="328">
        <v>60247</v>
      </c>
      <c r="GI51" s="328">
        <v>143565</v>
      </c>
      <c r="GJ51" s="328">
        <v>811</v>
      </c>
      <c r="GK51" s="328">
        <v>6746</v>
      </c>
      <c r="GL51" s="328">
        <v>484658</v>
      </c>
      <c r="GM51" s="328">
        <v>2823</v>
      </c>
      <c r="GN51" s="328">
        <v>22733</v>
      </c>
      <c r="GO51" s="328">
        <v>458968</v>
      </c>
      <c r="GP51" s="328">
        <v>812</v>
      </c>
      <c r="GQ51" s="328">
        <v>36674</v>
      </c>
      <c r="GR51" s="327">
        <v>4659257</v>
      </c>
      <c r="GS51" s="328">
        <v>793</v>
      </c>
      <c r="GT51" s="328">
        <v>19654</v>
      </c>
      <c r="GU51" s="328">
        <v>950177</v>
      </c>
      <c r="GV51" s="347">
        <v>67.36</v>
      </c>
      <c r="GW51" s="328">
        <v>1180</v>
      </c>
      <c r="GX51" s="328">
        <v>6644</v>
      </c>
      <c r="GY51" s="328">
        <v>3121</v>
      </c>
      <c r="GZ51" s="322">
        <v>283</v>
      </c>
      <c r="HA51" s="328">
        <v>16</v>
      </c>
      <c r="HB51" s="328">
        <v>3937320</v>
      </c>
      <c r="HC51" s="328">
        <v>19658325</v>
      </c>
      <c r="HD51" s="328">
        <v>2088315</v>
      </c>
      <c r="HE51" s="328">
        <v>3333510</v>
      </c>
      <c r="HF51" s="328">
        <v>330759</v>
      </c>
      <c r="HG51" s="328">
        <v>7020</v>
      </c>
      <c r="HH51" s="328">
        <v>9260</v>
      </c>
      <c r="HI51" s="328">
        <v>342880</v>
      </c>
      <c r="HJ51" s="328">
        <v>192000</v>
      </c>
      <c r="HK51" s="292">
        <v>18875</v>
      </c>
      <c r="HL51" s="292">
        <v>3929464</v>
      </c>
      <c r="HM51" s="292" t="s">
        <v>608</v>
      </c>
      <c r="HN51" s="292">
        <v>74</v>
      </c>
      <c r="HO51" s="292" t="s">
        <v>608</v>
      </c>
      <c r="HP51" s="292">
        <v>13</v>
      </c>
      <c r="HQ51" s="292" t="s">
        <v>608</v>
      </c>
      <c r="HR51" s="292">
        <v>28374</v>
      </c>
      <c r="HS51" s="292">
        <v>288904</v>
      </c>
      <c r="HT51" s="292">
        <v>15184</v>
      </c>
      <c r="HU51" s="292">
        <v>0</v>
      </c>
      <c r="HV51" s="333">
        <v>89.02</v>
      </c>
      <c r="HW51" s="292">
        <v>288666</v>
      </c>
      <c r="HX51" s="407">
        <v>13.04</v>
      </c>
      <c r="HY51" s="333">
        <v>4.92</v>
      </c>
      <c r="HZ51" s="333">
        <v>4.92</v>
      </c>
      <c r="IA51" s="328">
        <v>799.9</v>
      </c>
      <c r="IB51" s="328">
        <v>783.9</v>
      </c>
      <c r="IC51" s="328">
        <v>81510</v>
      </c>
      <c r="ID51" s="330">
        <v>72.8</v>
      </c>
      <c r="IE51" s="330">
        <v>66.099999999999994</v>
      </c>
      <c r="IF51" s="330">
        <v>46</v>
      </c>
      <c r="IG51" s="330">
        <v>57.8</v>
      </c>
      <c r="IH51" s="330">
        <v>27.5</v>
      </c>
      <c r="II51" s="144" t="s">
        <v>1081</v>
      </c>
      <c r="IJ51" s="144" t="s">
        <v>1081</v>
      </c>
      <c r="IK51" s="328" t="s">
        <v>917</v>
      </c>
      <c r="IL51" s="408">
        <v>0.84799999999999998</v>
      </c>
      <c r="IM51" s="387">
        <v>85.1</v>
      </c>
      <c r="IN51" s="409">
        <v>6.9</v>
      </c>
      <c r="IO51" s="387">
        <v>5.0999999999999996</v>
      </c>
      <c r="IP51" s="324">
        <v>172637181</v>
      </c>
      <c r="IQ51" s="410">
        <v>52.5</v>
      </c>
      <c r="IR51" s="410">
        <v>50.7</v>
      </c>
      <c r="IS51" s="350" t="s">
        <v>608</v>
      </c>
      <c r="IT51" s="350" t="s">
        <v>608</v>
      </c>
      <c r="IU51" s="410">
        <v>49.5</v>
      </c>
      <c r="IV51" s="144" t="s">
        <v>1081</v>
      </c>
      <c r="IW51" s="324">
        <v>3355</v>
      </c>
      <c r="IX51" s="144" t="s">
        <v>1081</v>
      </c>
      <c r="IY51" s="410">
        <v>29.3</v>
      </c>
      <c r="IZ51" s="386">
        <v>92356</v>
      </c>
      <c r="JA51" s="386">
        <v>1384</v>
      </c>
      <c r="JB51" s="386">
        <v>1855</v>
      </c>
      <c r="JC51" s="386">
        <v>7545</v>
      </c>
      <c r="JD51" s="386">
        <v>9086</v>
      </c>
      <c r="JE51" s="386">
        <v>9343</v>
      </c>
      <c r="JF51" s="386">
        <v>10595</v>
      </c>
      <c r="JG51" s="386">
        <v>13911</v>
      </c>
      <c r="JH51" s="386">
        <v>11583</v>
      </c>
      <c r="JI51" s="386">
        <v>9883</v>
      </c>
      <c r="JJ51" s="386">
        <v>8711</v>
      </c>
      <c r="JK51" s="386">
        <v>7135</v>
      </c>
      <c r="JL51" s="386">
        <v>5751</v>
      </c>
      <c r="JM51" s="386">
        <v>2852</v>
      </c>
      <c r="JN51" s="386">
        <v>1267</v>
      </c>
      <c r="JO51" s="386">
        <v>594</v>
      </c>
      <c r="JP51" s="386">
        <v>261</v>
      </c>
      <c r="JQ51" s="386">
        <v>11465</v>
      </c>
      <c r="JR51" s="386">
        <v>11016</v>
      </c>
      <c r="JS51" s="386">
        <v>11429</v>
      </c>
      <c r="JT51" s="386">
        <v>12951</v>
      </c>
      <c r="JU51" s="386">
        <v>14505</v>
      </c>
      <c r="JV51" s="386">
        <v>17876</v>
      </c>
      <c r="JW51" s="386">
        <v>14578</v>
      </c>
      <c r="JX51" s="386">
        <v>12848</v>
      </c>
      <c r="JY51" s="386">
        <v>12858</v>
      </c>
      <c r="JZ51" s="386">
        <v>14534</v>
      </c>
      <c r="KA51" s="386">
        <v>18647</v>
      </c>
      <c r="KB51" s="386">
        <v>15486</v>
      </c>
      <c r="KC51" s="386">
        <v>11734</v>
      </c>
      <c r="KD51" s="386">
        <v>9987</v>
      </c>
      <c r="KE51" s="386">
        <v>11567</v>
      </c>
      <c r="KF51" s="399"/>
      <c r="KG51" s="399"/>
    </row>
    <row r="52" spans="1:293" s="305" customFormat="1" ht="12">
      <c r="A52" s="3">
        <v>342025</v>
      </c>
      <c r="B52" s="2" t="s">
        <v>940</v>
      </c>
      <c r="C52" s="318">
        <v>352.8</v>
      </c>
      <c r="D52" s="319">
        <v>232230</v>
      </c>
      <c r="E52" s="383">
        <v>11.371915773155923</v>
      </c>
      <c r="F52" s="383">
        <v>55.081600137794403</v>
      </c>
      <c r="G52" s="383">
        <v>33.546484089049649</v>
      </c>
      <c r="H52" s="292">
        <v>10005</v>
      </c>
      <c r="I52" s="292">
        <v>20679</v>
      </c>
      <c r="J52" s="292">
        <v>32604</v>
      </c>
      <c r="K52" s="328">
        <v>39233</v>
      </c>
      <c r="L52" s="292">
        <v>111408</v>
      </c>
      <c r="M52" s="292">
        <v>2991</v>
      </c>
      <c r="N52" s="292">
        <v>7037</v>
      </c>
      <c r="O52" s="292">
        <v>7925</v>
      </c>
      <c r="P52" s="326">
        <v>225563</v>
      </c>
      <c r="Q52" s="292">
        <v>228552</v>
      </c>
      <c r="R52" s="292">
        <v>225845</v>
      </c>
      <c r="S52" s="328">
        <v>1100587</v>
      </c>
      <c r="T52" s="328">
        <v>960136</v>
      </c>
      <c r="U52" s="328">
        <v>264168</v>
      </c>
      <c r="V52" s="328">
        <v>741563</v>
      </c>
      <c r="W52" s="328">
        <v>0</v>
      </c>
      <c r="X52" s="328">
        <v>35</v>
      </c>
      <c r="Y52" s="328">
        <v>1</v>
      </c>
      <c r="Z52" s="328">
        <v>52874</v>
      </c>
      <c r="AA52" s="318">
        <v>2734</v>
      </c>
      <c r="AB52" s="333">
        <v>129</v>
      </c>
      <c r="AC52" s="328">
        <v>4693</v>
      </c>
      <c r="AD52" s="328">
        <v>166357</v>
      </c>
      <c r="AE52" s="328">
        <v>0</v>
      </c>
      <c r="AF52" s="328">
        <v>29</v>
      </c>
      <c r="AG52" s="328">
        <v>2693</v>
      </c>
      <c r="AH52" s="328">
        <v>38</v>
      </c>
      <c r="AI52" s="328">
        <v>10632</v>
      </c>
      <c r="AJ52" s="328">
        <v>673</v>
      </c>
      <c r="AK52" s="328">
        <v>30</v>
      </c>
      <c r="AL52" s="328">
        <v>28</v>
      </c>
      <c r="AM52" s="328">
        <v>5388</v>
      </c>
      <c r="AN52" s="328">
        <v>453</v>
      </c>
      <c r="AO52" s="328">
        <v>0</v>
      </c>
      <c r="AP52" s="328">
        <v>104</v>
      </c>
      <c r="AQ52" s="328">
        <v>15</v>
      </c>
      <c r="AR52" s="328">
        <v>40</v>
      </c>
      <c r="AS52" s="330">
        <v>92.4</v>
      </c>
      <c r="AT52" s="330">
        <v>136.19999999999999</v>
      </c>
      <c r="AU52" s="330">
        <v>110.6</v>
      </c>
      <c r="AV52" s="328">
        <v>13</v>
      </c>
      <c r="AW52" s="328">
        <v>13</v>
      </c>
      <c r="AX52" s="328">
        <v>12</v>
      </c>
      <c r="AY52" s="328">
        <v>2</v>
      </c>
      <c r="AZ52" s="328">
        <v>2</v>
      </c>
      <c r="BA52" s="328">
        <v>2</v>
      </c>
      <c r="BB52" s="328">
        <v>1</v>
      </c>
      <c r="BC52" s="328">
        <v>10</v>
      </c>
      <c r="BD52" s="328">
        <v>12625</v>
      </c>
      <c r="BE52" s="328">
        <v>1</v>
      </c>
      <c r="BF52" s="328">
        <v>20800</v>
      </c>
      <c r="BG52" s="328">
        <v>2</v>
      </c>
      <c r="BH52" s="328">
        <v>26565</v>
      </c>
      <c r="BI52" s="328">
        <v>9</v>
      </c>
      <c r="BJ52" s="328">
        <v>6655</v>
      </c>
      <c r="BK52" s="330">
        <v>56.9</v>
      </c>
      <c r="BL52" s="328">
        <v>0</v>
      </c>
      <c r="BM52" s="328">
        <v>2</v>
      </c>
      <c r="BN52" s="328">
        <v>0</v>
      </c>
      <c r="BO52" s="328">
        <v>2945</v>
      </c>
      <c r="BP52" s="144" t="s">
        <v>1081</v>
      </c>
      <c r="BQ52" s="333">
        <v>1.03</v>
      </c>
      <c r="BR52" s="330">
        <v>40.4</v>
      </c>
      <c r="BS52" s="333">
        <v>3.8751613498063802</v>
      </c>
      <c r="BT52" s="330">
        <v>54.830669989737579</v>
      </c>
      <c r="BU52" s="328">
        <v>26</v>
      </c>
      <c r="BV52" s="328">
        <v>4295</v>
      </c>
      <c r="BW52" s="328">
        <v>250</v>
      </c>
      <c r="BX52" s="328">
        <v>777</v>
      </c>
      <c r="BY52" s="328">
        <v>3192</v>
      </c>
      <c r="BZ52" s="328">
        <v>868</v>
      </c>
      <c r="CA52" s="328">
        <v>251</v>
      </c>
      <c r="CB52" s="328">
        <v>513</v>
      </c>
      <c r="CC52" s="346">
        <v>1.52</v>
      </c>
      <c r="CD52" s="328" t="s">
        <v>608</v>
      </c>
      <c r="CE52" s="328">
        <v>5</v>
      </c>
      <c r="CF52" s="328">
        <v>57</v>
      </c>
      <c r="CG52" s="328">
        <v>4</v>
      </c>
      <c r="CH52" s="328">
        <v>3</v>
      </c>
      <c r="CI52" s="328">
        <v>228</v>
      </c>
      <c r="CJ52" s="328">
        <v>19</v>
      </c>
      <c r="CK52" s="328">
        <v>1206</v>
      </c>
      <c r="CL52" s="328">
        <v>18</v>
      </c>
      <c r="CM52" s="328">
        <v>1247</v>
      </c>
      <c r="CN52" s="328">
        <v>23</v>
      </c>
      <c r="CO52" s="328">
        <v>296</v>
      </c>
      <c r="CP52" s="328">
        <v>8</v>
      </c>
      <c r="CQ52" s="328">
        <v>87</v>
      </c>
      <c r="CR52" s="328">
        <v>9</v>
      </c>
      <c r="CS52" s="328">
        <v>249</v>
      </c>
      <c r="CT52" s="328">
        <v>8640</v>
      </c>
      <c r="CU52" s="328">
        <v>706</v>
      </c>
      <c r="CV52" s="328">
        <v>2509</v>
      </c>
      <c r="CW52" s="328">
        <v>800237.67</v>
      </c>
      <c r="CX52" s="328">
        <v>130515.4</v>
      </c>
      <c r="CY52" s="328">
        <v>644837.00600000005</v>
      </c>
      <c r="CZ52" s="328">
        <v>77880</v>
      </c>
      <c r="DA52" s="328">
        <v>8</v>
      </c>
      <c r="DB52" s="328">
        <v>13446</v>
      </c>
      <c r="DC52" s="328">
        <v>1328</v>
      </c>
      <c r="DD52" s="328">
        <v>1181</v>
      </c>
      <c r="DE52" s="328">
        <v>314</v>
      </c>
      <c r="DF52" s="328">
        <v>726</v>
      </c>
      <c r="DG52" s="328" t="s">
        <v>608</v>
      </c>
      <c r="DH52" s="328">
        <v>11240</v>
      </c>
      <c r="DI52" s="328">
        <v>2115</v>
      </c>
      <c r="DJ52" s="328">
        <v>2050</v>
      </c>
      <c r="DK52" s="328">
        <v>146</v>
      </c>
      <c r="DL52" s="328">
        <v>332</v>
      </c>
      <c r="DM52" s="328">
        <v>3</v>
      </c>
      <c r="DN52" s="328">
        <v>1282</v>
      </c>
      <c r="DO52" s="328">
        <v>21</v>
      </c>
      <c r="DP52" s="328">
        <v>12772</v>
      </c>
      <c r="DQ52" s="328">
        <v>51</v>
      </c>
      <c r="DR52" s="328">
        <v>4240</v>
      </c>
      <c r="DS52" s="328">
        <v>3919</v>
      </c>
      <c r="DT52" s="328">
        <v>0</v>
      </c>
      <c r="DU52" s="328"/>
      <c r="DV52" s="328">
        <v>53</v>
      </c>
      <c r="DW52" s="328">
        <v>32</v>
      </c>
      <c r="DX52" s="330">
        <v>73.400000000000006</v>
      </c>
      <c r="DY52" s="328">
        <v>28</v>
      </c>
      <c r="DZ52" s="328">
        <v>66</v>
      </c>
      <c r="EA52" s="328">
        <v>1264</v>
      </c>
      <c r="EB52" s="328">
        <v>340</v>
      </c>
      <c r="EC52" s="328">
        <v>150</v>
      </c>
      <c r="ED52" s="328">
        <v>1424</v>
      </c>
      <c r="EE52" s="328">
        <v>1619</v>
      </c>
      <c r="EF52" s="330">
        <v>97</v>
      </c>
      <c r="EG52" s="330">
        <v>97.2</v>
      </c>
      <c r="EH52" s="328">
        <v>336</v>
      </c>
      <c r="EI52" s="374">
        <v>17.59</v>
      </c>
      <c r="EJ52" s="328">
        <v>51276</v>
      </c>
      <c r="EK52" s="330">
        <v>25.3</v>
      </c>
      <c r="EL52" s="328">
        <v>460715</v>
      </c>
      <c r="EM52" s="333">
        <v>5.4</v>
      </c>
      <c r="EN52" s="328">
        <v>291</v>
      </c>
      <c r="EO52" s="328">
        <v>19</v>
      </c>
      <c r="EP52" s="348">
        <v>2862</v>
      </c>
      <c r="EQ52" s="328">
        <v>19</v>
      </c>
      <c r="ER52" s="328">
        <v>2263</v>
      </c>
      <c r="ES52" s="330">
        <v>100</v>
      </c>
      <c r="ET52" s="292">
        <v>82188</v>
      </c>
      <c r="EU52" s="328">
        <v>9095</v>
      </c>
      <c r="EV52" s="328">
        <v>0</v>
      </c>
      <c r="EW52" s="328">
        <v>68678</v>
      </c>
      <c r="EX52" s="328">
        <v>56497</v>
      </c>
      <c r="EY52" s="328">
        <v>7253</v>
      </c>
      <c r="EZ52" s="328">
        <v>4928</v>
      </c>
      <c r="FA52" s="328">
        <v>4415</v>
      </c>
      <c r="FB52" s="330">
        <v>16.600000000000001</v>
      </c>
      <c r="FC52" s="328">
        <v>336</v>
      </c>
      <c r="FD52" s="330">
        <v>9</v>
      </c>
      <c r="FE52" s="328">
        <v>5004</v>
      </c>
      <c r="FF52" s="328">
        <v>0</v>
      </c>
      <c r="FG52" s="328">
        <v>133</v>
      </c>
      <c r="FH52" s="328">
        <v>360</v>
      </c>
      <c r="FI52" s="350">
        <v>12</v>
      </c>
      <c r="FJ52" s="350">
        <v>400</v>
      </c>
      <c r="FK52" s="333">
        <v>71.704396947852118</v>
      </c>
      <c r="FL52" s="330">
        <v>99.2</v>
      </c>
      <c r="FM52" s="330">
        <v>89.5</v>
      </c>
      <c r="FN52" s="330">
        <v>86.7</v>
      </c>
      <c r="FO52" s="330">
        <v>38.200000000000003</v>
      </c>
      <c r="FP52" s="328">
        <v>91</v>
      </c>
      <c r="FQ52" s="328">
        <v>14</v>
      </c>
      <c r="FR52" s="328">
        <v>74</v>
      </c>
      <c r="FS52" s="328">
        <v>894</v>
      </c>
      <c r="FT52" s="328">
        <v>5</v>
      </c>
      <c r="FU52" s="328">
        <v>1261</v>
      </c>
      <c r="FV52" s="328">
        <v>1321</v>
      </c>
      <c r="FW52" s="328">
        <v>3</v>
      </c>
      <c r="FX52" s="328">
        <v>3366000</v>
      </c>
      <c r="FY52" s="328">
        <v>1847</v>
      </c>
      <c r="FZ52" s="328" t="s">
        <v>608</v>
      </c>
      <c r="GA52" s="328" t="s">
        <v>608</v>
      </c>
      <c r="GB52" s="328">
        <v>10067</v>
      </c>
      <c r="GC52" s="328">
        <v>39</v>
      </c>
      <c r="GD52" s="328">
        <v>1881</v>
      </c>
      <c r="GE52" s="328">
        <v>8147</v>
      </c>
      <c r="GF52" s="328">
        <v>94876</v>
      </c>
      <c r="GG52" s="328">
        <v>508</v>
      </c>
      <c r="GH52" s="328">
        <v>29976</v>
      </c>
      <c r="GI52" s="328">
        <v>64392</v>
      </c>
      <c r="GJ52" s="328">
        <v>538</v>
      </c>
      <c r="GK52" s="328">
        <v>2829</v>
      </c>
      <c r="GL52" s="328">
        <v>170886</v>
      </c>
      <c r="GM52" s="328">
        <v>2222</v>
      </c>
      <c r="GN52" s="328">
        <v>10505</v>
      </c>
      <c r="GO52" s="328">
        <v>187545</v>
      </c>
      <c r="GP52" s="328">
        <v>429</v>
      </c>
      <c r="GQ52" s="328">
        <v>20011</v>
      </c>
      <c r="GR52" s="327">
        <v>1029479</v>
      </c>
      <c r="GS52" s="328">
        <v>417</v>
      </c>
      <c r="GT52" s="328">
        <v>11559</v>
      </c>
      <c r="GU52" s="328">
        <v>346951</v>
      </c>
      <c r="GV52" s="347">
        <v>52</v>
      </c>
      <c r="GW52" s="328">
        <v>153.4</v>
      </c>
      <c r="GX52" s="328">
        <v>2970</v>
      </c>
      <c r="GY52" s="328">
        <v>1177</v>
      </c>
      <c r="GZ52" s="322">
        <v>40</v>
      </c>
      <c r="HA52" s="328">
        <v>11</v>
      </c>
      <c r="HB52" s="328">
        <v>1496401</v>
      </c>
      <c r="HC52" s="328">
        <v>7691642</v>
      </c>
      <c r="HD52" s="328">
        <v>233258</v>
      </c>
      <c r="HE52" s="328">
        <v>1352254</v>
      </c>
      <c r="HF52" s="328">
        <v>135654</v>
      </c>
      <c r="HG52" s="328">
        <v>7640</v>
      </c>
      <c r="HH52" s="328">
        <v>9670</v>
      </c>
      <c r="HI52" s="328">
        <v>134880</v>
      </c>
      <c r="HJ52" s="328">
        <v>67010</v>
      </c>
      <c r="HK52" s="292">
        <v>28686</v>
      </c>
      <c r="HL52" s="292">
        <v>10224482</v>
      </c>
      <c r="HM52" s="292">
        <v>0</v>
      </c>
      <c r="HN52" s="292">
        <v>136</v>
      </c>
      <c r="HO52" s="292">
        <v>0</v>
      </c>
      <c r="HP52" s="292">
        <v>76</v>
      </c>
      <c r="HQ52" s="292">
        <v>0</v>
      </c>
      <c r="HR52" s="292">
        <v>464613</v>
      </c>
      <c r="HS52" s="292">
        <v>105518</v>
      </c>
      <c r="HT52" s="292">
        <v>1800</v>
      </c>
      <c r="HU52" s="292">
        <v>100000</v>
      </c>
      <c r="HV52" s="333">
        <v>29.72</v>
      </c>
      <c r="HW52" s="292">
        <v>156083</v>
      </c>
      <c r="HX52" s="407" t="s">
        <v>608</v>
      </c>
      <c r="HY52" s="333">
        <v>1.3</v>
      </c>
      <c r="HZ52" s="333">
        <v>1.3</v>
      </c>
      <c r="IA52" s="328">
        <v>366.4</v>
      </c>
      <c r="IB52" s="328">
        <v>366.4</v>
      </c>
      <c r="IC52" s="328">
        <v>2116</v>
      </c>
      <c r="ID52" s="330">
        <v>72.3</v>
      </c>
      <c r="IE52" s="330">
        <v>49.6</v>
      </c>
      <c r="IF52" s="330">
        <v>33</v>
      </c>
      <c r="IG52" s="330">
        <v>59.9</v>
      </c>
      <c r="IH52" s="330">
        <v>19.899999999999999</v>
      </c>
      <c r="II52" s="144" t="s">
        <v>1081</v>
      </c>
      <c r="IJ52" s="144" t="s">
        <v>1081</v>
      </c>
      <c r="IK52" s="328">
        <v>74.099999999999994</v>
      </c>
      <c r="IL52" s="408">
        <v>0.61</v>
      </c>
      <c r="IM52" s="387">
        <v>94.7</v>
      </c>
      <c r="IN52" s="409">
        <v>11.7</v>
      </c>
      <c r="IO52" s="387">
        <v>3.4</v>
      </c>
      <c r="IP52" s="324">
        <v>133839936</v>
      </c>
      <c r="IQ52" s="410">
        <v>39.9</v>
      </c>
      <c r="IR52" s="410">
        <v>51.9</v>
      </c>
      <c r="IS52" s="350" t="s">
        <v>608</v>
      </c>
      <c r="IT52" s="350" t="s">
        <v>608</v>
      </c>
      <c r="IU52" s="410">
        <v>99.9</v>
      </c>
      <c r="IV52" s="144" t="s">
        <v>1081</v>
      </c>
      <c r="IW52" s="324">
        <v>2030</v>
      </c>
      <c r="IX52" s="144" t="s">
        <v>1081</v>
      </c>
      <c r="IY52" s="410">
        <v>23.4</v>
      </c>
      <c r="IZ52" s="386">
        <v>40419</v>
      </c>
      <c r="JA52" s="386">
        <v>598</v>
      </c>
      <c r="JB52" s="386">
        <v>727</v>
      </c>
      <c r="JC52" s="386">
        <v>3162</v>
      </c>
      <c r="JD52" s="386">
        <v>3497</v>
      </c>
      <c r="JE52" s="386">
        <v>3440</v>
      </c>
      <c r="JF52" s="386">
        <v>4322</v>
      </c>
      <c r="JG52" s="386">
        <v>5908</v>
      </c>
      <c r="JH52" s="386">
        <v>5435</v>
      </c>
      <c r="JI52" s="386">
        <v>4863</v>
      </c>
      <c r="JJ52" s="386">
        <v>4382</v>
      </c>
      <c r="JK52" s="386">
        <v>3663</v>
      </c>
      <c r="JL52" s="386">
        <v>3282</v>
      </c>
      <c r="JM52" s="386">
        <v>1654</v>
      </c>
      <c r="JN52" s="386">
        <v>818</v>
      </c>
      <c r="JO52" s="386">
        <v>411</v>
      </c>
      <c r="JP52" s="386">
        <v>225</v>
      </c>
      <c r="JQ52" s="386">
        <v>4815</v>
      </c>
      <c r="JR52" s="386">
        <v>4644</v>
      </c>
      <c r="JS52" s="386">
        <v>4516</v>
      </c>
      <c r="JT52" s="386">
        <v>4905</v>
      </c>
      <c r="JU52" s="386">
        <v>5967</v>
      </c>
      <c r="JV52" s="386">
        <v>7605</v>
      </c>
      <c r="JW52" s="386">
        <v>6898</v>
      </c>
      <c r="JX52" s="386">
        <v>6421</v>
      </c>
      <c r="JY52" s="386">
        <v>6499</v>
      </c>
      <c r="JZ52" s="386">
        <v>7616</v>
      </c>
      <c r="KA52" s="386">
        <v>10697</v>
      </c>
      <c r="KB52" s="386">
        <v>9473</v>
      </c>
      <c r="KC52" s="386">
        <v>7804</v>
      </c>
      <c r="KD52" s="386">
        <v>7110</v>
      </c>
      <c r="KE52" s="386">
        <v>8499</v>
      </c>
      <c r="KF52" s="399"/>
      <c r="KG52" s="399"/>
    </row>
    <row r="53" spans="1:293" s="305" customFormat="1" ht="12">
      <c r="A53" s="3">
        <v>342076</v>
      </c>
      <c r="B53" s="2" t="s">
        <v>941</v>
      </c>
      <c r="C53" s="318">
        <v>518.14</v>
      </c>
      <c r="D53" s="319">
        <v>470630</v>
      </c>
      <c r="E53" s="383">
        <v>13.9</v>
      </c>
      <c r="F53" s="383">
        <v>59.5</v>
      </c>
      <c r="G53" s="383">
        <v>26.6</v>
      </c>
      <c r="H53" s="292">
        <v>25793</v>
      </c>
      <c r="I53" s="292">
        <v>51907</v>
      </c>
      <c r="J53" s="292">
        <v>79092</v>
      </c>
      <c r="K53" s="328">
        <v>59155</v>
      </c>
      <c r="L53" s="292">
        <v>202995</v>
      </c>
      <c r="M53" s="292">
        <v>7316</v>
      </c>
      <c r="N53" s="292">
        <v>14761</v>
      </c>
      <c r="O53" s="292">
        <v>14745</v>
      </c>
      <c r="P53" s="326">
        <v>463692</v>
      </c>
      <c r="Q53" s="292">
        <v>464811</v>
      </c>
      <c r="R53" s="292">
        <v>464897</v>
      </c>
      <c r="S53" s="328">
        <v>1119429</v>
      </c>
      <c r="T53" s="328">
        <v>3369468</v>
      </c>
      <c r="U53" s="328">
        <v>1128535</v>
      </c>
      <c r="V53" s="328">
        <v>1150441</v>
      </c>
      <c r="W53" s="328">
        <v>112</v>
      </c>
      <c r="X53" s="328">
        <v>74</v>
      </c>
      <c r="Y53" s="328">
        <v>40</v>
      </c>
      <c r="Z53" s="328">
        <v>198007</v>
      </c>
      <c r="AA53" s="318">
        <v>7568</v>
      </c>
      <c r="AB53" s="333">
        <v>2100</v>
      </c>
      <c r="AC53" s="328">
        <v>5263</v>
      </c>
      <c r="AD53" s="328">
        <v>468415</v>
      </c>
      <c r="AE53" s="328">
        <v>530</v>
      </c>
      <c r="AF53" s="328">
        <v>51</v>
      </c>
      <c r="AG53" s="328">
        <v>4539</v>
      </c>
      <c r="AH53" s="328">
        <v>79</v>
      </c>
      <c r="AI53" s="328">
        <v>25205</v>
      </c>
      <c r="AJ53" s="328">
        <v>1479</v>
      </c>
      <c r="AK53" s="328">
        <v>175</v>
      </c>
      <c r="AL53" s="328">
        <v>35</v>
      </c>
      <c r="AM53" s="328">
        <v>11741</v>
      </c>
      <c r="AN53" s="328">
        <v>744</v>
      </c>
      <c r="AO53" s="328">
        <v>0</v>
      </c>
      <c r="AP53" s="328">
        <v>330</v>
      </c>
      <c r="AQ53" s="328">
        <v>14</v>
      </c>
      <c r="AR53" s="328">
        <v>54</v>
      </c>
      <c r="AS53" s="330">
        <v>75.099999999999994</v>
      </c>
      <c r="AT53" s="330">
        <v>129</v>
      </c>
      <c r="AU53" s="330">
        <v>120.9</v>
      </c>
      <c r="AV53" s="328">
        <v>27</v>
      </c>
      <c r="AW53" s="328">
        <v>27</v>
      </c>
      <c r="AX53" s="328">
        <v>11</v>
      </c>
      <c r="AY53" s="328">
        <v>2</v>
      </c>
      <c r="AZ53" s="328">
        <v>2</v>
      </c>
      <c r="BA53" s="328">
        <v>3</v>
      </c>
      <c r="BB53" s="328">
        <v>0</v>
      </c>
      <c r="BC53" s="328">
        <v>8</v>
      </c>
      <c r="BD53" s="328">
        <v>26880</v>
      </c>
      <c r="BE53" s="328">
        <v>1</v>
      </c>
      <c r="BF53" s="328">
        <v>25000</v>
      </c>
      <c r="BG53" s="328">
        <v>7</v>
      </c>
      <c r="BH53" s="328">
        <v>143090</v>
      </c>
      <c r="BI53" s="328">
        <v>6</v>
      </c>
      <c r="BJ53" s="328">
        <v>6165</v>
      </c>
      <c r="BK53" s="330">
        <v>42.1</v>
      </c>
      <c r="BL53" s="328">
        <v>0</v>
      </c>
      <c r="BM53" s="328">
        <v>3</v>
      </c>
      <c r="BN53" s="328">
        <v>0</v>
      </c>
      <c r="BO53" s="328">
        <v>5608</v>
      </c>
      <c r="BP53" s="144" t="s">
        <v>1081</v>
      </c>
      <c r="BQ53" s="333">
        <v>1.6</v>
      </c>
      <c r="BR53" s="330">
        <v>33.700000000000003</v>
      </c>
      <c r="BS53" s="333">
        <v>3.9404521889400921</v>
      </c>
      <c r="BT53" s="330">
        <v>59.391195345095326</v>
      </c>
      <c r="BU53" s="328">
        <v>43</v>
      </c>
      <c r="BV53" s="328">
        <v>5869</v>
      </c>
      <c r="BW53" s="328">
        <v>351</v>
      </c>
      <c r="BX53" s="328">
        <v>980</v>
      </c>
      <c r="BY53" s="328">
        <v>4619</v>
      </c>
      <c r="BZ53" s="328">
        <v>1316</v>
      </c>
      <c r="CA53" s="328">
        <v>375</v>
      </c>
      <c r="CB53" s="328">
        <v>643</v>
      </c>
      <c r="CC53" s="346">
        <v>1.7</v>
      </c>
      <c r="CD53" s="328">
        <v>34888800</v>
      </c>
      <c r="CE53" s="328">
        <v>4</v>
      </c>
      <c r="CF53" s="328">
        <v>82</v>
      </c>
      <c r="CG53" s="328">
        <v>5</v>
      </c>
      <c r="CH53" s="328">
        <v>1</v>
      </c>
      <c r="CI53" s="328">
        <v>80</v>
      </c>
      <c r="CJ53" s="328">
        <v>40</v>
      </c>
      <c r="CK53" s="328">
        <v>1760</v>
      </c>
      <c r="CL53" s="328">
        <v>15</v>
      </c>
      <c r="CM53" s="328">
        <v>1168</v>
      </c>
      <c r="CN53" s="328">
        <v>72</v>
      </c>
      <c r="CO53" s="328">
        <v>1186</v>
      </c>
      <c r="CP53" s="328">
        <v>17</v>
      </c>
      <c r="CQ53" s="328">
        <v>177</v>
      </c>
      <c r="CR53" s="328">
        <v>88</v>
      </c>
      <c r="CS53" s="328">
        <v>2184</v>
      </c>
      <c r="CT53" s="328">
        <v>14693</v>
      </c>
      <c r="CU53" s="328">
        <v>3369</v>
      </c>
      <c r="CV53" s="328">
        <v>2492</v>
      </c>
      <c r="CW53" s="328">
        <v>1319498.0209999999</v>
      </c>
      <c r="CX53" s="328">
        <v>714457.27300000004</v>
      </c>
      <c r="CY53" s="328">
        <v>648142.89300000004</v>
      </c>
      <c r="CZ53" s="328">
        <v>125468</v>
      </c>
      <c r="DA53" s="328">
        <v>15</v>
      </c>
      <c r="DB53" s="328">
        <v>25674</v>
      </c>
      <c r="DC53" s="328">
        <v>2631</v>
      </c>
      <c r="DD53" s="328">
        <v>2443</v>
      </c>
      <c r="DE53" s="328">
        <v>111</v>
      </c>
      <c r="DF53" s="328">
        <v>1410</v>
      </c>
      <c r="DG53" s="328">
        <v>28349</v>
      </c>
      <c r="DH53" s="328">
        <v>18384</v>
      </c>
      <c r="DI53" s="328">
        <v>3914</v>
      </c>
      <c r="DJ53" s="328">
        <v>4439</v>
      </c>
      <c r="DK53" s="328">
        <v>378</v>
      </c>
      <c r="DL53" s="328">
        <v>363</v>
      </c>
      <c r="DM53" s="328">
        <v>6</v>
      </c>
      <c r="DN53" s="328">
        <v>2389</v>
      </c>
      <c r="DO53" s="328">
        <v>50</v>
      </c>
      <c r="DP53" s="328">
        <v>28098</v>
      </c>
      <c r="DQ53" s="328">
        <v>115</v>
      </c>
      <c r="DR53" s="328">
        <v>12836</v>
      </c>
      <c r="DS53" s="328">
        <v>12377</v>
      </c>
      <c r="DT53" s="328">
        <v>0</v>
      </c>
      <c r="DU53" s="328">
        <v>1608</v>
      </c>
      <c r="DV53" s="328">
        <v>79</v>
      </c>
      <c r="DW53" s="328">
        <v>119</v>
      </c>
      <c r="DX53" s="330">
        <v>17.98</v>
      </c>
      <c r="DY53" s="328">
        <v>126</v>
      </c>
      <c r="DZ53" s="328">
        <v>556</v>
      </c>
      <c r="EA53" s="328">
        <v>593</v>
      </c>
      <c r="EB53" s="328">
        <v>159</v>
      </c>
      <c r="EC53" s="328">
        <v>75</v>
      </c>
      <c r="ED53" s="328">
        <v>3958</v>
      </c>
      <c r="EE53" s="328">
        <v>4272</v>
      </c>
      <c r="EF53" s="330">
        <v>95.1</v>
      </c>
      <c r="EG53" s="330">
        <v>93.7</v>
      </c>
      <c r="EH53" s="328">
        <v>337</v>
      </c>
      <c r="EI53" s="374">
        <v>14.79</v>
      </c>
      <c r="EJ53" s="328">
        <v>108619</v>
      </c>
      <c r="EK53" s="330">
        <v>25.5</v>
      </c>
      <c r="EL53" s="328">
        <v>365204</v>
      </c>
      <c r="EM53" s="333">
        <v>3.23</v>
      </c>
      <c r="EN53" s="328">
        <v>521</v>
      </c>
      <c r="EO53" s="328">
        <v>12</v>
      </c>
      <c r="EP53" s="348">
        <v>9383</v>
      </c>
      <c r="EQ53" s="328">
        <v>283</v>
      </c>
      <c r="ER53" s="328">
        <v>2588</v>
      </c>
      <c r="ES53" s="330">
        <v>92.3</v>
      </c>
      <c r="ET53" s="292">
        <v>164763</v>
      </c>
      <c r="EU53" s="328">
        <v>4790</v>
      </c>
      <c r="EV53" s="328">
        <v>52</v>
      </c>
      <c r="EW53" s="328">
        <v>149157</v>
      </c>
      <c r="EX53" s="328">
        <v>132087</v>
      </c>
      <c r="EY53" s="328">
        <v>10678</v>
      </c>
      <c r="EZ53" s="328">
        <v>6392</v>
      </c>
      <c r="FA53" s="328">
        <v>10816</v>
      </c>
      <c r="FB53" s="330">
        <v>43.3</v>
      </c>
      <c r="FC53" s="328">
        <v>660</v>
      </c>
      <c r="FD53" s="330">
        <v>6.6</v>
      </c>
      <c r="FE53" s="328">
        <v>6495</v>
      </c>
      <c r="FF53" s="328">
        <v>90</v>
      </c>
      <c r="FG53" s="328">
        <v>101</v>
      </c>
      <c r="FH53" s="328">
        <v>910</v>
      </c>
      <c r="FI53" s="350">
        <v>63</v>
      </c>
      <c r="FJ53" s="350">
        <v>1631</v>
      </c>
      <c r="FK53" s="333">
        <v>64.247402593808289</v>
      </c>
      <c r="FL53" s="330">
        <v>95.7</v>
      </c>
      <c r="FM53" s="330">
        <v>92.6</v>
      </c>
      <c r="FN53" s="330">
        <v>71</v>
      </c>
      <c r="FO53" s="330">
        <v>52.9</v>
      </c>
      <c r="FP53" s="328">
        <v>115</v>
      </c>
      <c r="FQ53" s="328">
        <v>15</v>
      </c>
      <c r="FR53" s="328">
        <v>103</v>
      </c>
      <c r="FS53" s="328">
        <v>2087</v>
      </c>
      <c r="FT53" s="328">
        <v>9</v>
      </c>
      <c r="FU53" s="328">
        <v>3095</v>
      </c>
      <c r="FV53" s="328">
        <v>6182</v>
      </c>
      <c r="FW53" s="328">
        <v>7</v>
      </c>
      <c r="FX53" s="328">
        <v>3474000</v>
      </c>
      <c r="FY53" s="328">
        <v>3830</v>
      </c>
      <c r="FZ53" s="328" t="s">
        <v>608</v>
      </c>
      <c r="GA53" s="328" t="s">
        <v>608</v>
      </c>
      <c r="GB53" s="328">
        <v>21683</v>
      </c>
      <c r="GC53" s="328">
        <v>41</v>
      </c>
      <c r="GD53" s="328">
        <v>4512</v>
      </c>
      <c r="GE53" s="328">
        <v>17130</v>
      </c>
      <c r="GF53" s="328">
        <v>212490</v>
      </c>
      <c r="GG53" s="328">
        <v>317</v>
      </c>
      <c r="GH53" s="328">
        <v>60090</v>
      </c>
      <c r="GI53" s="328">
        <v>152083</v>
      </c>
      <c r="GJ53" s="328">
        <v>1268</v>
      </c>
      <c r="GK53" s="328">
        <v>11381</v>
      </c>
      <c r="GL53" s="328">
        <v>922895</v>
      </c>
      <c r="GM53" s="328">
        <v>3224</v>
      </c>
      <c r="GN53" s="328">
        <v>24217</v>
      </c>
      <c r="GO53" s="328">
        <v>481352</v>
      </c>
      <c r="GP53" s="328">
        <v>1227</v>
      </c>
      <c r="GQ53" s="328">
        <v>38399</v>
      </c>
      <c r="GR53" s="327">
        <v>2051972</v>
      </c>
      <c r="GS53" s="328">
        <v>1216</v>
      </c>
      <c r="GT53" s="328">
        <v>27759</v>
      </c>
      <c r="GU53" s="328">
        <v>633228</v>
      </c>
      <c r="GV53" s="347">
        <v>52.9</v>
      </c>
      <c r="GW53" s="328">
        <v>419.2</v>
      </c>
      <c r="GX53" s="328">
        <v>7683</v>
      </c>
      <c r="GY53" s="328">
        <v>1818</v>
      </c>
      <c r="GZ53" s="322">
        <v>106</v>
      </c>
      <c r="HA53" s="328">
        <v>6</v>
      </c>
      <c r="HB53" s="328">
        <v>3518935</v>
      </c>
      <c r="HC53" s="328">
        <v>20410754</v>
      </c>
      <c r="HD53" s="328">
        <v>2119634</v>
      </c>
      <c r="HE53" s="328">
        <v>3274891</v>
      </c>
      <c r="HF53" s="328">
        <v>355197</v>
      </c>
      <c r="HG53" s="328">
        <v>7050</v>
      </c>
      <c r="HH53" s="328">
        <v>7980</v>
      </c>
      <c r="HI53" s="328">
        <v>278390</v>
      </c>
      <c r="HJ53" s="328">
        <v>174795</v>
      </c>
      <c r="HK53" s="292">
        <v>14888</v>
      </c>
      <c r="HL53" s="292">
        <v>4366012</v>
      </c>
      <c r="HM53" s="292">
        <v>0</v>
      </c>
      <c r="HN53" s="292">
        <v>114</v>
      </c>
      <c r="HO53" s="292">
        <v>0</v>
      </c>
      <c r="HP53" s="292">
        <v>41</v>
      </c>
      <c r="HQ53" s="292">
        <v>0</v>
      </c>
      <c r="HR53" s="292">
        <v>123703</v>
      </c>
      <c r="HS53" s="292">
        <v>274871</v>
      </c>
      <c r="HT53" s="292">
        <v>15900</v>
      </c>
      <c r="HU53" s="292">
        <v>0</v>
      </c>
      <c r="HV53" s="333">
        <v>59.89</v>
      </c>
      <c r="HW53" s="292">
        <v>265448</v>
      </c>
      <c r="HX53" s="407">
        <v>-23.62</v>
      </c>
      <c r="HY53" s="333">
        <v>2</v>
      </c>
      <c r="HZ53" s="333">
        <v>2</v>
      </c>
      <c r="IA53" s="328">
        <v>3037.5</v>
      </c>
      <c r="IB53" s="328">
        <v>3007.5</v>
      </c>
      <c r="IC53" s="328" t="s">
        <v>608</v>
      </c>
      <c r="ID53" s="330">
        <v>71.599999999999994</v>
      </c>
      <c r="IE53" s="330">
        <v>61.9</v>
      </c>
      <c r="IF53" s="330">
        <v>38.9</v>
      </c>
      <c r="IG53" s="330">
        <v>60.3</v>
      </c>
      <c r="IH53" s="330">
        <v>22.8</v>
      </c>
      <c r="II53" s="144" t="s">
        <v>1081</v>
      </c>
      <c r="IJ53" s="144" t="s">
        <v>1081</v>
      </c>
      <c r="IK53" s="328">
        <v>63</v>
      </c>
      <c r="IL53" s="408">
        <v>0.81200000000000006</v>
      </c>
      <c r="IM53" s="387">
        <v>87.3</v>
      </c>
      <c r="IN53" s="409">
        <v>4.7</v>
      </c>
      <c r="IO53" s="387">
        <v>3.2</v>
      </c>
      <c r="IP53" s="324">
        <v>147051340</v>
      </c>
      <c r="IQ53" s="410">
        <v>53.1</v>
      </c>
      <c r="IR53" s="410">
        <v>54.3</v>
      </c>
      <c r="IS53" s="350" t="s">
        <v>608</v>
      </c>
      <c r="IT53" s="350" t="s">
        <v>608</v>
      </c>
      <c r="IU53" s="410" t="s">
        <v>608</v>
      </c>
      <c r="IV53" s="144" t="s">
        <v>1081</v>
      </c>
      <c r="IW53" s="324">
        <v>4092</v>
      </c>
      <c r="IX53" s="144" t="s">
        <v>1081</v>
      </c>
      <c r="IY53" s="410">
        <v>24.6</v>
      </c>
      <c r="IZ53" s="386">
        <v>83480</v>
      </c>
      <c r="JA53" s="386">
        <v>1383</v>
      </c>
      <c r="JB53" s="386">
        <v>1506</v>
      </c>
      <c r="JC53" s="386">
        <v>6182</v>
      </c>
      <c r="JD53" s="386">
        <v>8273</v>
      </c>
      <c r="JE53" s="386">
        <v>8877</v>
      </c>
      <c r="JF53" s="386">
        <v>10597</v>
      </c>
      <c r="JG53" s="386">
        <v>13276</v>
      </c>
      <c r="JH53" s="386">
        <v>11256</v>
      </c>
      <c r="JI53" s="386">
        <v>10028</v>
      </c>
      <c r="JJ53" s="386">
        <v>9112</v>
      </c>
      <c r="JK53" s="386">
        <v>7782</v>
      </c>
      <c r="JL53" s="386">
        <v>5620</v>
      </c>
      <c r="JM53" s="386">
        <v>2723</v>
      </c>
      <c r="JN53" s="386">
        <v>1207</v>
      </c>
      <c r="JO53" s="386">
        <v>600</v>
      </c>
      <c r="JP53" s="386">
        <v>282</v>
      </c>
      <c r="JQ53" s="386">
        <v>9968</v>
      </c>
      <c r="JR53" s="386">
        <v>8684</v>
      </c>
      <c r="JS53" s="386">
        <v>10365</v>
      </c>
      <c r="JT53" s="386">
        <v>12094</v>
      </c>
      <c r="JU53" s="386">
        <v>13953</v>
      </c>
      <c r="JV53" s="386">
        <v>16724</v>
      </c>
      <c r="JW53" s="386">
        <v>13997</v>
      </c>
      <c r="JX53" s="386">
        <v>12872</v>
      </c>
      <c r="JY53" s="386">
        <v>13371</v>
      </c>
      <c r="JZ53" s="386">
        <v>15836</v>
      </c>
      <c r="KA53" s="386">
        <v>18197</v>
      </c>
      <c r="KB53" s="386">
        <v>15143</v>
      </c>
      <c r="KC53" s="386">
        <v>11960</v>
      </c>
      <c r="KD53" s="386">
        <v>10275</v>
      </c>
      <c r="KE53" s="386">
        <v>12784</v>
      </c>
      <c r="KF53" s="399"/>
      <c r="KG53" s="399"/>
    </row>
    <row r="54" spans="1:293" s="305" customFormat="1" ht="12">
      <c r="A54" s="3">
        <v>352012</v>
      </c>
      <c r="B54" s="2" t="s">
        <v>942</v>
      </c>
      <c r="C54" s="318">
        <v>715.89</v>
      </c>
      <c r="D54" s="319">
        <v>271020</v>
      </c>
      <c r="E54" s="325">
        <v>11.6</v>
      </c>
      <c r="F54" s="325">
        <v>55.3</v>
      </c>
      <c r="G54" s="325">
        <v>33.1</v>
      </c>
      <c r="H54" s="292">
        <v>11841</v>
      </c>
      <c r="I54" s="292">
        <v>26853</v>
      </c>
      <c r="J54" s="292">
        <v>38749</v>
      </c>
      <c r="K54" s="328">
        <v>45307</v>
      </c>
      <c r="L54" s="292">
        <v>130350</v>
      </c>
      <c r="M54" s="292">
        <v>4004</v>
      </c>
      <c r="N54" s="292">
        <v>7089</v>
      </c>
      <c r="O54" s="292">
        <v>8253</v>
      </c>
      <c r="P54" s="326">
        <v>266655</v>
      </c>
      <c r="Q54" s="292">
        <v>268517</v>
      </c>
      <c r="R54" s="292">
        <v>264983</v>
      </c>
      <c r="S54" s="328">
        <v>708077</v>
      </c>
      <c r="T54" s="328">
        <v>1524270</v>
      </c>
      <c r="U54" s="328">
        <v>605484</v>
      </c>
      <c r="V54" s="328">
        <v>740807</v>
      </c>
      <c r="W54" s="328">
        <v>33</v>
      </c>
      <c r="X54" s="328">
        <v>41</v>
      </c>
      <c r="Y54" s="328">
        <v>20</v>
      </c>
      <c r="Z54" s="328">
        <v>68195</v>
      </c>
      <c r="AA54" s="318">
        <v>4180.96</v>
      </c>
      <c r="AB54" s="333">
        <v>2212.08</v>
      </c>
      <c r="AC54" s="328">
        <v>2976</v>
      </c>
      <c r="AD54" s="328">
        <v>0</v>
      </c>
      <c r="AE54" s="328">
        <v>1469</v>
      </c>
      <c r="AF54" s="328">
        <v>23</v>
      </c>
      <c r="AG54" s="328">
        <v>1637</v>
      </c>
      <c r="AH54" s="328">
        <v>50</v>
      </c>
      <c r="AI54" s="328">
        <v>12626</v>
      </c>
      <c r="AJ54" s="328">
        <v>922</v>
      </c>
      <c r="AK54" s="328">
        <v>69</v>
      </c>
      <c r="AL54" s="328">
        <v>22</v>
      </c>
      <c r="AM54" s="328">
        <v>6159</v>
      </c>
      <c r="AN54" s="328">
        <v>499</v>
      </c>
      <c r="AO54" s="328">
        <v>0</v>
      </c>
      <c r="AP54" s="328">
        <v>186</v>
      </c>
      <c r="AQ54" s="328">
        <v>9</v>
      </c>
      <c r="AR54" s="328">
        <v>6</v>
      </c>
      <c r="AS54" s="330">
        <v>89.8</v>
      </c>
      <c r="AT54" s="330">
        <v>93.8</v>
      </c>
      <c r="AU54" s="330">
        <v>81.5</v>
      </c>
      <c r="AV54" s="328">
        <v>19</v>
      </c>
      <c r="AW54" s="328">
        <v>19</v>
      </c>
      <c r="AX54" s="328">
        <v>16</v>
      </c>
      <c r="AY54" s="328">
        <v>6</v>
      </c>
      <c r="AZ54" s="328">
        <v>6</v>
      </c>
      <c r="BA54" s="328">
        <v>8</v>
      </c>
      <c r="BB54" s="328">
        <v>5</v>
      </c>
      <c r="BC54" s="328">
        <v>9</v>
      </c>
      <c r="BD54" s="328">
        <v>19800</v>
      </c>
      <c r="BE54" s="328">
        <v>1</v>
      </c>
      <c r="BF54" s="328">
        <v>29754</v>
      </c>
      <c r="BG54" s="328">
        <v>5</v>
      </c>
      <c r="BH54" s="328">
        <v>93564</v>
      </c>
      <c r="BI54" s="328">
        <v>3</v>
      </c>
      <c r="BJ54" s="328">
        <v>4062</v>
      </c>
      <c r="BK54" s="330" t="s">
        <v>608</v>
      </c>
      <c r="BL54" s="328">
        <v>1</v>
      </c>
      <c r="BM54" s="328">
        <v>4</v>
      </c>
      <c r="BN54" s="328">
        <v>125</v>
      </c>
      <c r="BO54" s="328">
        <v>5122</v>
      </c>
      <c r="BP54" s="144" t="s">
        <v>1081</v>
      </c>
      <c r="BQ54" s="333">
        <v>1.4</v>
      </c>
      <c r="BR54" s="330">
        <v>41</v>
      </c>
      <c r="BS54" s="333">
        <v>4.4598612487611495</v>
      </c>
      <c r="BT54" s="330">
        <v>56.012039257694759</v>
      </c>
      <c r="BU54" s="328">
        <v>27</v>
      </c>
      <c r="BV54" s="328">
        <v>5585</v>
      </c>
      <c r="BW54" s="328">
        <v>283</v>
      </c>
      <c r="BX54" s="328">
        <v>704</v>
      </c>
      <c r="BY54" s="328">
        <v>3577</v>
      </c>
      <c r="BZ54" s="328">
        <v>1040</v>
      </c>
      <c r="CA54" s="328">
        <v>301</v>
      </c>
      <c r="CB54" s="328">
        <v>565</v>
      </c>
      <c r="CC54" s="346">
        <v>1.53</v>
      </c>
      <c r="CD54" s="328" t="s">
        <v>608</v>
      </c>
      <c r="CE54" s="328">
        <v>3</v>
      </c>
      <c r="CF54" s="328">
        <v>34</v>
      </c>
      <c r="CG54" s="328">
        <v>2</v>
      </c>
      <c r="CH54" s="328">
        <v>3</v>
      </c>
      <c r="CI54" s="328">
        <v>260</v>
      </c>
      <c r="CJ54" s="328">
        <v>32</v>
      </c>
      <c r="CK54" s="328">
        <v>1456</v>
      </c>
      <c r="CL54" s="328">
        <v>11</v>
      </c>
      <c r="CM54" s="328">
        <v>807</v>
      </c>
      <c r="CN54" s="328">
        <v>30</v>
      </c>
      <c r="CO54" s="328">
        <v>360</v>
      </c>
      <c r="CP54" s="328">
        <v>12</v>
      </c>
      <c r="CQ54" s="328">
        <v>128</v>
      </c>
      <c r="CR54" s="328">
        <v>15</v>
      </c>
      <c r="CS54" s="328">
        <v>396</v>
      </c>
      <c r="CT54" s="328">
        <v>11204</v>
      </c>
      <c r="CU54" s="328">
        <v>1584</v>
      </c>
      <c r="CV54" s="328">
        <v>2306</v>
      </c>
      <c r="CW54" s="328">
        <v>1006487.7169999999</v>
      </c>
      <c r="CX54" s="328">
        <v>298587.52600000001</v>
      </c>
      <c r="CY54" s="328">
        <v>608561.98600000003</v>
      </c>
      <c r="CZ54" s="328">
        <v>89739</v>
      </c>
      <c r="DA54" s="328">
        <v>12</v>
      </c>
      <c r="DB54" s="328">
        <v>18930</v>
      </c>
      <c r="DC54" s="328">
        <v>2207</v>
      </c>
      <c r="DD54" s="328">
        <v>1565</v>
      </c>
      <c r="DE54" s="328">
        <v>222</v>
      </c>
      <c r="DF54" s="328">
        <v>1140</v>
      </c>
      <c r="DG54" s="328">
        <v>5315</v>
      </c>
      <c r="DH54" s="328">
        <v>13857</v>
      </c>
      <c r="DI54" s="328">
        <v>2193</v>
      </c>
      <c r="DJ54" s="328">
        <v>2200</v>
      </c>
      <c r="DK54" s="328">
        <v>283</v>
      </c>
      <c r="DL54" s="328">
        <v>463</v>
      </c>
      <c r="DM54" s="328">
        <v>3</v>
      </c>
      <c r="DN54" s="328">
        <v>1902</v>
      </c>
      <c r="DO54" s="328">
        <v>45</v>
      </c>
      <c r="DP54" s="328">
        <v>12581</v>
      </c>
      <c r="DQ54" s="328">
        <v>61</v>
      </c>
      <c r="DR54" s="328">
        <v>6317</v>
      </c>
      <c r="DS54" s="328">
        <v>5884</v>
      </c>
      <c r="DT54" s="328">
        <v>0</v>
      </c>
      <c r="DU54" s="328">
        <v>659</v>
      </c>
      <c r="DV54" s="328">
        <v>56</v>
      </c>
      <c r="DW54" s="328">
        <v>63</v>
      </c>
      <c r="DX54" s="330">
        <v>60.6</v>
      </c>
      <c r="DY54" s="328">
        <v>44</v>
      </c>
      <c r="DZ54" s="328">
        <v>259</v>
      </c>
      <c r="EA54" s="328">
        <v>935</v>
      </c>
      <c r="EB54" s="328">
        <v>229</v>
      </c>
      <c r="EC54" s="328">
        <v>87</v>
      </c>
      <c r="ED54" s="328">
        <v>1811</v>
      </c>
      <c r="EE54" s="328">
        <v>1949</v>
      </c>
      <c r="EF54" s="330">
        <v>97.4</v>
      </c>
      <c r="EG54" s="330">
        <v>86.4</v>
      </c>
      <c r="EH54" s="328">
        <v>48</v>
      </c>
      <c r="EI54" s="374">
        <v>16.899999999999999</v>
      </c>
      <c r="EJ54" s="328">
        <v>66304</v>
      </c>
      <c r="EK54" s="330">
        <v>17.899999999999999</v>
      </c>
      <c r="EL54" s="328">
        <v>449691</v>
      </c>
      <c r="EM54" s="333">
        <v>5.9</v>
      </c>
      <c r="EN54" s="328">
        <v>749</v>
      </c>
      <c r="EO54" s="328">
        <v>20</v>
      </c>
      <c r="EP54" s="348">
        <v>716</v>
      </c>
      <c r="EQ54" s="328">
        <v>105</v>
      </c>
      <c r="ER54" s="328">
        <v>1064</v>
      </c>
      <c r="ES54" s="330">
        <v>100</v>
      </c>
      <c r="ET54" s="292">
        <v>106192</v>
      </c>
      <c r="EU54" s="328">
        <v>41056</v>
      </c>
      <c r="EV54" s="328">
        <v>52</v>
      </c>
      <c r="EW54" s="328">
        <v>60078</v>
      </c>
      <c r="EX54" s="328">
        <v>46500</v>
      </c>
      <c r="EY54" s="328">
        <v>11123</v>
      </c>
      <c r="EZ54" s="328">
        <v>2455</v>
      </c>
      <c r="FA54" s="328">
        <v>5058</v>
      </c>
      <c r="FB54" s="330">
        <v>33</v>
      </c>
      <c r="FC54" s="328">
        <v>398</v>
      </c>
      <c r="FD54" s="330">
        <v>13.2</v>
      </c>
      <c r="FE54" s="328">
        <v>11663</v>
      </c>
      <c r="FF54" s="328">
        <v>0</v>
      </c>
      <c r="FG54" s="328">
        <v>163</v>
      </c>
      <c r="FH54" s="328">
        <v>953</v>
      </c>
      <c r="FI54" s="350">
        <v>20</v>
      </c>
      <c r="FJ54" s="350">
        <v>648</v>
      </c>
      <c r="FK54" s="333">
        <v>63.574526124361753</v>
      </c>
      <c r="FL54" s="330">
        <v>96.9</v>
      </c>
      <c r="FM54" s="330">
        <v>88.3</v>
      </c>
      <c r="FN54" s="330">
        <v>74.7</v>
      </c>
      <c r="FO54" s="330">
        <v>30</v>
      </c>
      <c r="FP54" s="328">
        <v>65</v>
      </c>
      <c r="FQ54" s="328">
        <v>11</v>
      </c>
      <c r="FR54" s="328">
        <v>58</v>
      </c>
      <c r="FS54" s="328">
        <v>1395</v>
      </c>
      <c r="FT54" s="328">
        <v>16</v>
      </c>
      <c r="FU54" s="328">
        <v>1694</v>
      </c>
      <c r="FV54" s="328">
        <v>1657</v>
      </c>
      <c r="FW54" s="328">
        <v>4</v>
      </c>
      <c r="FX54" s="328">
        <v>6677828</v>
      </c>
      <c r="FY54" s="328">
        <v>4042</v>
      </c>
      <c r="FZ54" s="328" t="s">
        <v>608</v>
      </c>
      <c r="GA54" s="328" t="s">
        <v>608</v>
      </c>
      <c r="GB54" s="328">
        <v>12331</v>
      </c>
      <c r="GC54" s="328">
        <v>68</v>
      </c>
      <c r="GD54" s="328">
        <v>1800</v>
      </c>
      <c r="GE54" s="328">
        <v>10463</v>
      </c>
      <c r="GF54" s="328">
        <v>112815</v>
      </c>
      <c r="GG54" s="328">
        <v>839</v>
      </c>
      <c r="GH54" s="328">
        <v>24081</v>
      </c>
      <c r="GI54" s="328">
        <v>87895</v>
      </c>
      <c r="GJ54" s="328">
        <v>604</v>
      </c>
      <c r="GK54" s="328">
        <v>4813</v>
      </c>
      <c r="GL54" s="328">
        <v>263922</v>
      </c>
      <c r="GM54" s="328">
        <v>2131</v>
      </c>
      <c r="GN54" s="328">
        <v>13104</v>
      </c>
      <c r="GO54" s="328">
        <v>260361</v>
      </c>
      <c r="GP54" s="328">
        <v>392</v>
      </c>
      <c r="GQ54" s="328">
        <v>14905</v>
      </c>
      <c r="GR54" s="327">
        <v>549686</v>
      </c>
      <c r="GS54" s="328">
        <v>386</v>
      </c>
      <c r="GT54" s="328" t="s">
        <v>608</v>
      </c>
      <c r="GU54" s="328" t="s">
        <v>608</v>
      </c>
      <c r="GV54" s="347">
        <v>91.9</v>
      </c>
      <c r="GW54" s="328">
        <v>5207.3</v>
      </c>
      <c r="GX54" s="328">
        <v>4581</v>
      </c>
      <c r="GY54" s="328">
        <v>3452</v>
      </c>
      <c r="GZ54" s="322">
        <v>268</v>
      </c>
      <c r="HA54" s="328">
        <v>373</v>
      </c>
      <c r="HB54" s="328">
        <v>2104452</v>
      </c>
      <c r="HC54" s="328">
        <v>13344696</v>
      </c>
      <c r="HD54" s="328">
        <v>1316993</v>
      </c>
      <c r="HE54" s="328">
        <v>1933333</v>
      </c>
      <c r="HF54" s="328">
        <v>184485</v>
      </c>
      <c r="HG54" s="328">
        <v>1793</v>
      </c>
      <c r="HH54" s="328">
        <v>2533</v>
      </c>
      <c r="HI54" s="328">
        <v>129440</v>
      </c>
      <c r="HJ54" s="328">
        <v>95544</v>
      </c>
      <c r="HK54" s="292">
        <v>9667</v>
      </c>
      <c r="HL54" s="292">
        <v>13488380</v>
      </c>
      <c r="HM54" s="292" t="s">
        <v>608</v>
      </c>
      <c r="HN54" s="292">
        <v>258</v>
      </c>
      <c r="HO54" s="292" t="s">
        <v>608</v>
      </c>
      <c r="HP54" s="292">
        <v>101</v>
      </c>
      <c r="HQ54" s="292" t="s">
        <v>608</v>
      </c>
      <c r="HR54" s="292">
        <v>198566</v>
      </c>
      <c r="HS54" s="292">
        <v>144908</v>
      </c>
      <c r="HT54" s="292">
        <v>7383</v>
      </c>
      <c r="HU54" s="292">
        <v>1306</v>
      </c>
      <c r="HV54" s="333">
        <v>40.5</v>
      </c>
      <c r="HW54" s="292">
        <v>176520</v>
      </c>
      <c r="HX54" s="407">
        <v>-1.31</v>
      </c>
      <c r="HY54" s="333">
        <v>1.35</v>
      </c>
      <c r="HZ54" s="333">
        <v>1.35</v>
      </c>
      <c r="IA54" s="328">
        <v>1056</v>
      </c>
      <c r="IB54" s="328">
        <v>1054</v>
      </c>
      <c r="IC54" s="328">
        <v>30593</v>
      </c>
      <c r="ID54" s="330">
        <v>74.3</v>
      </c>
      <c r="IE54" s="330">
        <v>48.6</v>
      </c>
      <c r="IF54" s="330">
        <v>35.4</v>
      </c>
      <c r="IG54" s="330">
        <v>52.3</v>
      </c>
      <c r="IH54" s="330">
        <v>15.4</v>
      </c>
      <c r="II54" s="144" t="s">
        <v>1081</v>
      </c>
      <c r="IJ54" s="144" t="s">
        <v>1081</v>
      </c>
      <c r="IK54" s="328">
        <v>81</v>
      </c>
      <c r="IL54" s="408">
        <v>0.54300000000000004</v>
      </c>
      <c r="IM54" s="387">
        <v>95.2</v>
      </c>
      <c r="IN54" s="409">
        <v>10.199999999999999</v>
      </c>
      <c r="IO54" s="387">
        <v>4.2</v>
      </c>
      <c r="IP54" s="324">
        <v>157981220</v>
      </c>
      <c r="IQ54" s="410">
        <v>38.6</v>
      </c>
      <c r="IR54" s="410">
        <v>50.9</v>
      </c>
      <c r="IS54" s="350" t="s">
        <v>608</v>
      </c>
      <c r="IT54" s="350" t="s">
        <v>608</v>
      </c>
      <c r="IU54" s="410">
        <v>100</v>
      </c>
      <c r="IV54" s="144" t="s">
        <v>1081</v>
      </c>
      <c r="IW54" s="324">
        <v>2700</v>
      </c>
      <c r="IX54" s="144" t="s">
        <v>1081</v>
      </c>
      <c r="IY54" s="410">
        <v>30.5</v>
      </c>
      <c r="IZ54" s="386">
        <v>44957</v>
      </c>
      <c r="JA54" s="386">
        <v>793</v>
      </c>
      <c r="JB54" s="386">
        <v>946</v>
      </c>
      <c r="JC54" s="386">
        <v>3680</v>
      </c>
      <c r="JD54" s="386">
        <v>4150</v>
      </c>
      <c r="JE54" s="386">
        <v>4748</v>
      </c>
      <c r="JF54" s="386">
        <v>5443</v>
      </c>
      <c r="JG54" s="386">
        <v>6767</v>
      </c>
      <c r="JH54" s="386">
        <v>6521</v>
      </c>
      <c r="JI54" s="386">
        <v>6243</v>
      </c>
      <c r="JJ54" s="386">
        <v>6250</v>
      </c>
      <c r="JK54" s="386">
        <v>5740</v>
      </c>
      <c r="JL54" s="386">
        <v>4839</v>
      </c>
      <c r="JM54" s="386">
        <v>2116</v>
      </c>
      <c r="JN54" s="386">
        <v>994</v>
      </c>
      <c r="JO54" s="386">
        <v>517</v>
      </c>
      <c r="JP54" s="386">
        <v>208</v>
      </c>
      <c r="JQ54" s="386">
        <v>5554</v>
      </c>
      <c r="JR54" s="386">
        <v>5052</v>
      </c>
      <c r="JS54" s="386">
        <v>5261</v>
      </c>
      <c r="JT54" s="386">
        <v>6490</v>
      </c>
      <c r="JU54" s="386">
        <v>7395</v>
      </c>
      <c r="JV54" s="386">
        <v>8688</v>
      </c>
      <c r="JW54" s="386">
        <v>8106</v>
      </c>
      <c r="JX54" s="386">
        <v>7949</v>
      </c>
      <c r="JY54" s="386">
        <v>8721</v>
      </c>
      <c r="JZ54" s="386">
        <v>10582</v>
      </c>
      <c r="KA54" s="386">
        <v>12948</v>
      </c>
      <c r="KB54" s="386">
        <v>10583</v>
      </c>
      <c r="KC54" s="386">
        <v>9579</v>
      </c>
      <c r="KD54" s="386">
        <v>8761</v>
      </c>
      <c r="KE54" s="386">
        <v>10036</v>
      </c>
      <c r="KF54" s="399"/>
      <c r="KG54" s="399"/>
    </row>
    <row r="55" spans="1:293" s="305" customFormat="1" ht="12">
      <c r="A55" s="3">
        <v>372013</v>
      </c>
      <c r="B55" s="515" t="s">
        <v>943</v>
      </c>
      <c r="C55" s="318">
        <v>375.23</v>
      </c>
      <c r="D55" s="319">
        <v>427400</v>
      </c>
      <c r="E55" s="325">
        <v>13.905708937763221</v>
      </c>
      <c r="F55" s="325">
        <v>59.792934019653721</v>
      </c>
      <c r="G55" s="325">
        <v>26.301357042583064</v>
      </c>
      <c r="H55" s="326">
        <v>22846</v>
      </c>
      <c r="I55" s="326">
        <v>47014</v>
      </c>
      <c r="J55" s="326">
        <v>72134</v>
      </c>
      <c r="K55" s="327">
        <v>53944</v>
      </c>
      <c r="L55" s="292">
        <v>192032</v>
      </c>
      <c r="M55" s="292">
        <v>3724</v>
      </c>
      <c r="N55" s="292">
        <v>15404</v>
      </c>
      <c r="O55" s="292">
        <v>14709</v>
      </c>
      <c r="P55" s="326">
        <v>419057</v>
      </c>
      <c r="Q55" s="292">
        <v>420748</v>
      </c>
      <c r="R55" s="292">
        <v>435901</v>
      </c>
      <c r="S55" s="327">
        <v>661245</v>
      </c>
      <c r="T55" s="327">
        <v>2831042</v>
      </c>
      <c r="U55" s="327">
        <v>992113</v>
      </c>
      <c r="V55" s="328">
        <v>1343702</v>
      </c>
      <c r="W55" s="328">
        <v>72</v>
      </c>
      <c r="X55" s="328">
        <v>101</v>
      </c>
      <c r="Y55" s="328">
        <v>33</v>
      </c>
      <c r="Z55" s="329">
        <v>16784</v>
      </c>
      <c r="AA55" s="338">
        <v>5008.21</v>
      </c>
      <c r="AB55" s="329">
        <v>1355.38</v>
      </c>
      <c r="AC55" s="328">
        <v>1959</v>
      </c>
      <c r="AD55" s="327">
        <v>399119</v>
      </c>
      <c r="AE55" s="327">
        <v>2001</v>
      </c>
      <c r="AF55" s="328">
        <v>49</v>
      </c>
      <c r="AG55" s="328">
        <v>5846</v>
      </c>
      <c r="AH55" s="328">
        <v>51</v>
      </c>
      <c r="AI55" s="328">
        <v>23413</v>
      </c>
      <c r="AJ55" s="327">
        <v>1445</v>
      </c>
      <c r="AK55" s="327">
        <v>72</v>
      </c>
      <c r="AL55" s="328">
        <v>24</v>
      </c>
      <c r="AM55" s="328">
        <v>11366</v>
      </c>
      <c r="AN55" s="327">
        <v>809</v>
      </c>
      <c r="AO55" s="327">
        <v>3</v>
      </c>
      <c r="AP55" s="327">
        <v>341</v>
      </c>
      <c r="AQ55" s="327">
        <v>22</v>
      </c>
      <c r="AR55" s="327">
        <v>34</v>
      </c>
      <c r="AS55" s="330">
        <v>100</v>
      </c>
      <c r="AT55" s="330">
        <v>112</v>
      </c>
      <c r="AU55" s="330">
        <v>105.3</v>
      </c>
      <c r="AV55" s="328">
        <v>22</v>
      </c>
      <c r="AW55" s="331">
        <v>6</v>
      </c>
      <c r="AX55" s="331">
        <v>29</v>
      </c>
      <c r="AY55" s="328">
        <v>20</v>
      </c>
      <c r="AZ55" s="328">
        <v>4</v>
      </c>
      <c r="BA55" s="331">
        <v>4</v>
      </c>
      <c r="BB55" s="331">
        <v>20</v>
      </c>
      <c r="BC55" s="328">
        <v>14</v>
      </c>
      <c r="BD55" s="328">
        <v>35449.83</v>
      </c>
      <c r="BE55" s="328" t="s">
        <v>608</v>
      </c>
      <c r="BF55" s="328" t="s">
        <v>608</v>
      </c>
      <c r="BG55" s="328">
        <v>9</v>
      </c>
      <c r="BH55" s="328">
        <v>99498</v>
      </c>
      <c r="BI55" s="328">
        <v>8</v>
      </c>
      <c r="BJ55" s="328">
        <v>4377.97</v>
      </c>
      <c r="BK55" s="332">
        <v>53.1</v>
      </c>
      <c r="BL55" s="328">
        <v>1</v>
      </c>
      <c r="BM55" s="328">
        <v>3</v>
      </c>
      <c r="BN55" s="328">
        <v>224</v>
      </c>
      <c r="BO55" s="328">
        <v>7315</v>
      </c>
      <c r="BP55" s="144" t="s">
        <v>1081</v>
      </c>
      <c r="BQ55" s="333">
        <v>1.25</v>
      </c>
      <c r="BR55" s="332">
        <v>30.4</v>
      </c>
      <c r="BS55" s="333">
        <v>4.1047374300556552</v>
      </c>
      <c r="BT55" s="330">
        <v>59.28034352505167</v>
      </c>
      <c r="BU55" s="328">
        <v>35</v>
      </c>
      <c r="BV55" s="328">
        <v>6050</v>
      </c>
      <c r="BW55" s="328">
        <v>427</v>
      </c>
      <c r="BX55" s="328">
        <v>1171</v>
      </c>
      <c r="BY55" s="328">
        <v>4217</v>
      </c>
      <c r="BZ55" s="328">
        <v>1214</v>
      </c>
      <c r="CA55" s="328">
        <v>329</v>
      </c>
      <c r="CB55" s="328">
        <v>700</v>
      </c>
      <c r="CC55" s="333">
        <v>1.51</v>
      </c>
      <c r="CD55" s="292" t="s">
        <v>608</v>
      </c>
      <c r="CE55" s="328">
        <v>3</v>
      </c>
      <c r="CF55" s="328">
        <v>95</v>
      </c>
      <c r="CG55" s="328">
        <v>1</v>
      </c>
      <c r="CH55" s="328">
        <v>2</v>
      </c>
      <c r="CI55" s="328">
        <v>200</v>
      </c>
      <c r="CJ55" s="328">
        <v>27</v>
      </c>
      <c r="CK55" s="328">
        <v>1647</v>
      </c>
      <c r="CL55" s="328">
        <v>19</v>
      </c>
      <c r="CM55" s="328">
        <v>1286</v>
      </c>
      <c r="CN55" s="328">
        <v>45</v>
      </c>
      <c r="CO55" s="328">
        <v>873</v>
      </c>
      <c r="CP55" s="328">
        <v>19</v>
      </c>
      <c r="CQ55" s="328">
        <v>209</v>
      </c>
      <c r="CR55" s="328">
        <v>14</v>
      </c>
      <c r="CS55" s="328">
        <v>361</v>
      </c>
      <c r="CT55" s="328">
        <v>16925</v>
      </c>
      <c r="CU55" s="328">
        <v>1547</v>
      </c>
      <c r="CV55" s="328">
        <v>2778</v>
      </c>
      <c r="CW55" s="328">
        <v>1739349.683</v>
      </c>
      <c r="CX55" s="328">
        <v>318712.61499999999</v>
      </c>
      <c r="CY55" s="328">
        <v>715876.18299999996</v>
      </c>
      <c r="CZ55" s="328">
        <v>112435</v>
      </c>
      <c r="DA55" s="328">
        <v>1</v>
      </c>
      <c r="DB55" s="328">
        <v>23860</v>
      </c>
      <c r="DC55" s="328">
        <v>2382</v>
      </c>
      <c r="DD55" s="328">
        <v>2181</v>
      </c>
      <c r="DE55" s="328">
        <v>0</v>
      </c>
      <c r="DF55" s="328">
        <v>1854</v>
      </c>
      <c r="DG55" s="328">
        <v>19875</v>
      </c>
      <c r="DH55" s="391">
        <v>18930</v>
      </c>
      <c r="DI55" s="328">
        <v>2873</v>
      </c>
      <c r="DJ55" s="328">
        <v>2308</v>
      </c>
      <c r="DK55" s="328">
        <v>238</v>
      </c>
      <c r="DL55" s="328">
        <v>359</v>
      </c>
      <c r="DM55" s="328">
        <v>25</v>
      </c>
      <c r="DN55" s="328">
        <v>1583</v>
      </c>
      <c r="DO55" s="328">
        <v>35</v>
      </c>
      <c r="DP55" s="328">
        <v>15254</v>
      </c>
      <c r="DQ55" s="328">
        <v>80</v>
      </c>
      <c r="DR55" s="328">
        <v>10296</v>
      </c>
      <c r="DS55" s="328">
        <v>9521</v>
      </c>
      <c r="DT55" s="328">
        <v>321</v>
      </c>
      <c r="DU55" s="328">
        <v>1258</v>
      </c>
      <c r="DV55" s="328">
        <v>81</v>
      </c>
      <c r="DW55" s="328">
        <v>60</v>
      </c>
      <c r="DX55" s="334">
        <v>29.91</v>
      </c>
      <c r="DY55" s="328">
        <v>59</v>
      </c>
      <c r="DZ55" s="328">
        <v>288</v>
      </c>
      <c r="EA55" s="328">
        <v>1532</v>
      </c>
      <c r="EB55" s="329">
        <v>592</v>
      </c>
      <c r="EC55" s="329">
        <v>129</v>
      </c>
      <c r="ED55" s="329">
        <v>3402</v>
      </c>
      <c r="EE55" s="329">
        <v>3724</v>
      </c>
      <c r="EF55" s="332">
        <v>93</v>
      </c>
      <c r="EG55" s="332">
        <v>88.5</v>
      </c>
      <c r="EH55" s="329">
        <v>175</v>
      </c>
      <c r="EI55" s="374">
        <v>14.9</v>
      </c>
      <c r="EJ55" s="329">
        <v>96582</v>
      </c>
      <c r="EK55" s="332">
        <v>42.7</v>
      </c>
      <c r="EL55" s="329">
        <v>416004</v>
      </c>
      <c r="EM55" s="333">
        <v>3.78</v>
      </c>
      <c r="EN55" s="328">
        <v>457</v>
      </c>
      <c r="EO55" s="328">
        <v>29</v>
      </c>
      <c r="EP55" s="327">
        <v>7107</v>
      </c>
      <c r="EQ55" s="328">
        <v>102</v>
      </c>
      <c r="ER55" s="328">
        <v>2878</v>
      </c>
      <c r="ES55" s="330">
        <v>66.7</v>
      </c>
      <c r="ET55" s="292">
        <v>146745</v>
      </c>
      <c r="EU55" s="328">
        <v>2839</v>
      </c>
      <c r="EV55" s="328">
        <v>0</v>
      </c>
      <c r="EW55" s="328">
        <v>143906</v>
      </c>
      <c r="EX55" s="328">
        <v>105239</v>
      </c>
      <c r="EY55" s="328">
        <v>28279</v>
      </c>
      <c r="EZ55" s="328">
        <v>10388</v>
      </c>
      <c r="FA55" s="328" t="s">
        <v>608</v>
      </c>
      <c r="FB55" s="330">
        <v>19.982963644417186</v>
      </c>
      <c r="FC55" s="328">
        <v>286</v>
      </c>
      <c r="FD55" s="330">
        <v>9.0399999999999991</v>
      </c>
      <c r="FE55" s="328">
        <v>9077</v>
      </c>
      <c r="FF55" s="328">
        <v>46</v>
      </c>
      <c r="FG55" s="328">
        <v>64</v>
      </c>
      <c r="FH55" s="328">
        <v>397</v>
      </c>
      <c r="FI55" s="336">
        <v>37</v>
      </c>
      <c r="FJ55" s="336">
        <v>1146</v>
      </c>
      <c r="FK55" s="333">
        <v>62.958136322879945</v>
      </c>
      <c r="FL55" s="330">
        <v>99.4</v>
      </c>
      <c r="FM55" s="330">
        <v>93.1</v>
      </c>
      <c r="FN55" s="330">
        <v>63.2</v>
      </c>
      <c r="FO55" s="334">
        <v>48.5</v>
      </c>
      <c r="FP55" s="328">
        <v>138</v>
      </c>
      <c r="FQ55" s="328">
        <v>14</v>
      </c>
      <c r="FR55" s="328">
        <v>76</v>
      </c>
      <c r="FS55" s="328">
        <v>3572</v>
      </c>
      <c r="FT55" s="328">
        <v>21</v>
      </c>
      <c r="FU55" s="328">
        <v>3991</v>
      </c>
      <c r="FV55" s="328">
        <v>2137</v>
      </c>
      <c r="FW55" s="328">
        <v>4</v>
      </c>
      <c r="FX55" s="328">
        <v>6533042</v>
      </c>
      <c r="FY55" s="328">
        <v>6479</v>
      </c>
      <c r="FZ55" s="328">
        <v>16274529</v>
      </c>
      <c r="GA55" s="328">
        <v>15591015</v>
      </c>
      <c r="GB55" s="328">
        <v>22695</v>
      </c>
      <c r="GC55" s="328">
        <v>96</v>
      </c>
      <c r="GD55" s="328">
        <v>3480</v>
      </c>
      <c r="GE55" s="328">
        <v>19119</v>
      </c>
      <c r="GF55" s="328">
        <v>210307</v>
      </c>
      <c r="GG55" s="328">
        <v>682</v>
      </c>
      <c r="GH55" s="328">
        <v>35834</v>
      </c>
      <c r="GI55" s="328">
        <v>173791</v>
      </c>
      <c r="GJ55" s="328">
        <v>1562</v>
      </c>
      <c r="GK55" s="328">
        <v>14043</v>
      </c>
      <c r="GL55" s="328">
        <v>1512452</v>
      </c>
      <c r="GM55" s="328">
        <v>2661</v>
      </c>
      <c r="GN55" s="328">
        <v>21719</v>
      </c>
      <c r="GO55" s="328">
        <v>518939</v>
      </c>
      <c r="GP55" s="328">
        <v>591</v>
      </c>
      <c r="GQ55" s="328">
        <v>15451</v>
      </c>
      <c r="GR55" s="327">
        <v>347863.37</v>
      </c>
      <c r="GS55" s="328">
        <v>587</v>
      </c>
      <c r="GT55" s="328">
        <v>15451</v>
      </c>
      <c r="GU55" s="328">
        <v>347863</v>
      </c>
      <c r="GV55" s="339">
        <v>85.43</v>
      </c>
      <c r="GW55" s="330">
        <v>854.5</v>
      </c>
      <c r="GX55" s="328">
        <v>8682</v>
      </c>
      <c r="GY55" s="328">
        <v>4870</v>
      </c>
      <c r="GZ55" s="322">
        <v>303</v>
      </c>
      <c r="HA55" s="328">
        <v>24</v>
      </c>
      <c r="HB55" s="328">
        <v>2375749</v>
      </c>
      <c r="HC55" s="328">
        <v>13059344</v>
      </c>
      <c r="HD55" s="328">
        <v>1501265</v>
      </c>
      <c r="HE55" s="328">
        <v>2274639</v>
      </c>
      <c r="HF55" s="328">
        <v>205162</v>
      </c>
      <c r="HG55" s="328">
        <v>10160</v>
      </c>
      <c r="HH55" s="328">
        <v>10410</v>
      </c>
      <c r="HI55" s="328">
        <v>213360</v>
      </c>
      <c r="HJ55" s="328">
        <v>190657</v>
      </c>
      <c r="HK55" s="292">
        <v>18480</v>
      </c>
      <c r="HL55" s="292">
        <v>3477010</v>
      </c>
      <c r="HM55" s="292" t="s">
        <v>608</v>
      </c>
      <c r="HN55" s="292">
        <v>95</v>
      </c>
      <c r="HO55" s="292" t="s">
        <v>608</v>
      </c>
      <c r="HP55" s="292">
        <v>58</v>
      </c>
      <c r="HQ55" s="292" t="s">
        <v>608</v>
      </c>
      <c r="HR55" s="292">
        <v>27936</v>
      </c>
      <c r="HS55" s="292">
        <v>237677</v>
      </c>
      <c r="HT55" s="326">
        <v>28700</v>
      </c>
      <c r="HU55" s="328">
        <v>5878</v>
      </c>
      <c r="HV55" s="333">
        <v>41.04</v>
      </c>
      <c r="HW55" s="292">
        <v>212897</v>
      </c>
      <c r="HX55" s="407">
        <v>-5.76</v>
      </c>
      <c r="HY55" s="333">
        <v>2.0299999999999998</v>
      </c>
      <c r="HZ55" s="333">
        <v>2.0299999999999998</v>
      </c>
      <c r="IA55" s="328">
        <v>1141.5999999999999</v>
      </c>
      <c r="IB55" s="328">
        <v>1141.5999999999999</v>
      </c>
      <c r="IC55" s="292">
        <v>46161</v>
      </c>
      <c r="ID55" s="330">
        <v>79.599999999999994</v>
      </c>
      <c r="IE55" s="330">
        <v>49.2</v>
      </c>
      <c r="IF55" s="330">
        <v>37.9</v>
      </c>
      <c r="IG55" s="330">
        <v>62.2</v>
      </c>
      <c r="IH55" s="330">
        <v>20.7</v>
      </c>
      <c r="II55" s="144" t="s">
        <v>1081</v>
      </c>
      <c r="IJ55" s="144" t="s">
        <v>1081</v>
      </c>
      <c r="IK55" s="328">
        <v>60.23</v>
      </c>
      <c r="IL55" s="408">
        <v>0.81299999999999994</v>
      </c>
      <c r="IM55" s="387">
        <v>89.8</v>
      </c>
      <c r="IN55" s="409">
        <v>9.1999999999999993</v>
      </c>
      <c r="IO55" s="387">
        <v>5.2</v>
      </c>
      <c r="IP55" s="324">
        <v>157219523</v>
      </c>
      <c r="IQ55" s="410">
        <v>49.9</v>
      </c>
      <c r="IR55" s="410">
        <v>54.7</v>
      </c>
      <c r="IS55" s="350" t="s">
        <v>608</v>
      </c>
      <c r="IT55" s="350" t="s">
        <v>608</v>
      </c>
      <c r="IU55" s="410">
        <v>71.3</v>
      </c>
      <c r="IV55" s="144" t="s">
        <v>1081</v>
      </c>
      <c r="IW55" s="324">
        <v>3701</v>
      </c>
      <c r="IX55" s="144" t="s">
        <v>1081</v>
      </c>
      <c r="IY55" s="410">
        <v>37.1</v>
      </c>
      <c r="IZ55" s="386">
        <v>73038</v>
      </c>
      <c r="JA55" s="386">
        <v>1338</v>
      </c>
      <c r="JB55" s="386">
        <v>1047</v>
      </c>
      <c r="JC55" s="386">
        <v>5346</v>
      </c>
      <c r="JD55" s="386">
        <v>7372</v>
      </c>
      <c r="JE55" s="386">
        <v>8102</v>
      </c>
      <c r="JF55" s="386">
        <v>9590</v>
      </c>
      <c r="JG55" s="386">
        <v>12128</v>
      </c>
      <c r="JH55" s="386">
        <v>10234</v>
      </c>
      <c r="JI55" s="386">
        <v>9129</v>
      </c>
      <c r="JJ55" s="386">
        <v>8248</v>
      </c>
      <c r="JK55" s="386">
        <v>6900</v>
      </c>
      <c r="JL55" s="386">
        <v>5589</v>
      </c>
      <c r="JM55" s="386">
        <v>2447</v>
      </c>
      <c r="JN55" s="386">
        <v>1170</v>
      </c>
      <c r="JO55" s="386">
        <v>574</v>
      </c>
      <c r="JP55" s="386">
        <v>261</v>
      </c>
      <c r="JQ55" s="386">
        <v>8888</v>
      </c>
      <c r="JR55" s="386">
        <v>7405</v>
      </c>
      <c r="JS55" s="386">
        <v>9107</v>
      </c>
      <c r="JT55" s="386">
        <v>11157</v>
      </c>
      <c r="JU55" s="386">
        <v>13280</v>
      </c>
      <c r="JV55" s="386">
        <v>15855</v>
      </c>
      <c r="JW55" s="386">
        <v>13120</v>
      </c>
      <c r="JX55" s="386">
        <v>11988</v>
      </c>
      <c r="JY55" s="386">
        <v>12046</v>
      </c>
      <c r="JZ55" s="386">
        <v>13691</v>
      </c>
      <c r="KA55" s="386">
        <v>16737</v>
      </c>
      <c r="KB55" s="386">
        <v>12327</v>
      </c>
      <c r="KC55" s="386">
        <v>10402</v>
      </c>
      <c r="KD55" s="386">
        <v>9466</v>
      </c>
      <c r="KE55" s="386">
        <v>11778</v>
      </c>
      <c r="KF55" s="399"/>
      <c r="KG55" s="399"/>
    </row>
    <row r="56" spans="1:293" s="305" customFormat="1" ht="12">
      <c r="A56" s="3">
        <v>382019</v>
      </c>
      <c r="B56" s="2" t="s">
        <v>944</v>
      </c>
      <c r="C56" s="318">
        <v>429.37</v>
      </c>
      <c r="D56" s="319">
        <v>516076</v>
      </c>
      <c r="E56" s="325">
        <v>13.2</v>
      </c>
      <c r="F56" s="325">
        <v>61</v>
      </c>
      <c r="G56" s="325">
        <v>25.8</v>
      </c>
      <c r="H56" s="292">
        <v>26356</v>
      </c>
      <c r="I56" s="292">
        <v>53756</v>
      </c>
      <c r="J56" s="292">
        <v>83372</v>
      </c>
      <c r="K56" s="328">
        <v>63883</v>
      </c>
      <c r="L56" s="292">
        <v>244924</v>
      </c>
      <c r="M56" s="292">
        <v>2763</v>
      </c>
      <c r="N56" s="292">
        <v>16764</v>
      </c>
      <c r="O56" s="292">
        <v>16245</v>
      </c>
      <c r="P56" s="326">
        <v>513678</v>
      </c>
      <c r="Q56" s="292">
        <v>514865</v>
      </c>
      <c r="R56" s="292">
        <v>520193</v>
      </c>
      <c r="S56" s="328">
        <v>219973</v>
      </c>
      <c r="T56" s="328">
        <v>2052249</v>
      </c>
      <c r="U56" s="328">
        <v>517548</v>
      </c>
      <c r="V56" s="328">
        <v>789070</v>
      </c>
      <c r="W56" s="328">
        <v>1</v>
      </c>
      <c r="X56" s="328">
        <v>105</v>
      </c>
      <c r="Y56" s="328">
        <v>32</v>
      </c>
      <c r="Z56" s="328" t="s">
        <v>608</v>
      </c>
      <c r="AA56" s="318">
        <v>8490</v>
      </c>
      <c r="AB56" s="333">
        <v>3216</v>
      </c>
      <c r="AC56" s="328">
        <v>3534</v>
      </c>
      <c r="AD56" s="328">
        <v>385937</v>
      </c>
      <c r="AE56" s="328">
        <v>3000</v>
      </c>
      <c r="AF56" s="328">
        <v>44</v>
      </c>
      <c r="AG56" s="328">
        <v>6909</v>
      </c>
      <c r="AH56" s="328">
        <v>59</v>
      </c>
      <c r="AI56" s="328">
        <v>26631</v>
      </c>
      <c r="AJ56" s="328">
        <v>1495</v>
      </c>
      <c r="AK56" s="328">
        <v>83</v>
      </c>
      <c r="AL56" s="328">
        <v>29</v>
      </c>
      <c r="AM56" s="328">
        <v>12374</v>
      </c>
      <c r="AN56" s="328">
        <v>881</v>
      </c>
      <c r="AO56" s="328">
        <v>5</v>
      </c>
      <c r="AP56" s="328">
        <v>400</v>
      </c>
      <c r="AQ56" s="328">
        <v>24</v>
      </c>
      <c r="AR56" s="328">
        <v>19</v>
      </c>
      <c r="AS56" s="330">
        <v>94.2</v>
      </c>
      <c r="AT56" s="330">
        <v>121.8</v>
      </c>
      <c r="AU56" s="330">
        <v>114.3</v>
      </c>
      <c r="AV56" s="328">
        <v>84</v>
      </c>
      <c r="AW56" s="328">
        <v>37</v>
      </c>
      <c r="AX56" s="328">
        <v>32</v>
      </c>
      <c r="AY56" s="328">
        <v>18</v>
      </c>
      <c r="AZ56" s="328">
        <v>18</v>
      </c>
      <c r="BA56" s="328">
        <v>3</v>
      </c>
      <c r="BB56" s="328">
        <v>0</v>
      </c>
      <c r="BC56" s="328">
        <v>8</v>
      </c>
      <c r="BD56" s="328">
        <v>18950</v>
      </c>
      <c r="BE56" s="328">
        <v>1</v>
      </c>
      <c r="BF56" s="328">
        <v>16822</v>
      </c>
      <c r="BG56" s="328">
        <v>2</v>
      </c>
      <c r="BH56" s="328">
        <v>76161</v>
      </c>
      <c r="BI56" s="328">
        <v>3</v>
      </c>
      <c r="BJ56" s="328">
        <v>4527</v>
      </c>
      <c r="BK56" s="330">
        <v>33</v>
      </c>
      <c r="BL56" s="328">
        <v>3</v>
      </c>
      <c r="BM56" s="328">
        <v>4</v>
      </c>
      <c r="BN56" s="328">
        <v>1047</v>
      </c>
      <c r="BO56" s="328">
        <v>15178</v>
      </c>
      <c r="BP56" s="144" t="s">
        <v>1081</v>
      </c>
      <c r="BQ56" s="333">
        <v>1.24</v>
      </c>
      <c r="BR56" s="330">
        <v>31</v>
      </c>
      <c r="BS56" s="333">
        <v>4.769581884929015</v>
      </c>
      <c r="BT56" s="330">
        <v>58.524296395587051</v>
      </c>
      <c r="BU56" s="328">
        <v>43</v>
      </c>
      <c r="BV56" s="328">
        <v>7664</v>
      </c>
      <c r="BW56" s="328">
        <v>492</v>
      </c>
      <c r="BX56" s="328">
        <v>1567</v>
      </c>
      <c r="BY56" s="328">
        <v>5085</v>
      </c>
      <c r="BZ56" s="328">
        <v>1478</v>
      </c>
      <c r="CA56" s="328">
        <v>456</v>
      </c>
      <c r="CB56" s="328">
        <v>834</v>
      </c>
      <c r="CC56" s="346">
        <v>1.36</v>
      </c>
      <c r="CD56" s="328" t="s">
        <v>608</v>
      </c>
      <c r="CE56" s="328">
        <v>6</v>
      </c>
      <c r="CF56" s="328">
        <v>55</v>
      </c>
      <c r="CG56" s="328">
        <v>3</v>
      </c>
      <c r="CH56" s="328">
        <v>2</v>
      </c>
      <c r="CI56" s="328">
        <v>300</v>
      </c>
      <c r="CJ56" s="328">
        <v>36</v>
      </c>
      <c r="CK56" s="328">
        <v>1785</v>
      </c>
      <c r="CL56" s="328">
        <v>15</v>
      </c>
      <c r="CM56" s="328">
        <v>1274</v>
      </c>
      <c r="CN56" s="328">
        <v>115</v>
      </c>
      <c r="CO56" s="328">
        <v>1883</v>
      </c>
      <c r="CP56" s="328">
        <v>18</v>
      </c>
      <c r="CQ56" s="328">
        <v>166</v>
      </c>
      <c r="CR56" s="328">
        <v>55</v>
      </c>
      <c r="CS56" s="328">
        <v>1316</v>
      </c>
      <c r="CT56" s="328">
        <v>19664</v>
      </c>
      <c r="CU56" s="328">
        <v>3198</v>
      </c>
      <c r="CV56" s="328">
        <v>2746</v>
      </c>
      <c r="CW56" s="328">
        <v>1924953.3740000001</v>
      </c>
      <c r="CX56" s="328">
        <v>710184.84699999995</v>
      </c>
      <c r="CY56" s="328">
        <v>702991.49300000002</v>
      </c>
      <c r="CZ56" s="328">
        <v>132927</v>
      </c>
      <c r="DA56" s="328">
        <v>10</v>
      </c>
      <c r="DB56" s="328">
        <v>28128</v>
      </c>
      <c r="DC56" s="328">
        <v>3032</v>
      </c>
      <c r="DD56" s="328">
        <v>2970</v>
      </c>
      <c r="DE56" s="328">
        <v>501</v>
      </c>
      <c r="DF56" s="328">
        <v>2165</v>
      </c>
      <c r="DG56" s="328">
        <v>16312</v>
      </c>
      <c r="DH56" s="328">
        <v>24815</v>
      </c>
      <c r="DI56" s="328">
        <v>3970</v>
      </c>
      <c r="DJ56" s="328">
        <v>3506</v>
      </c>
      <c r="DK56" s="328">
        <v>344</v>
      </c>
      <c r="DL56" s="328">
        <v>447</v>
      </c>
      <c r="DM56" s="328">
        <v>9</v>
      </c>
      <c r="DN56" s="328">
        <v>2923</v>
      </c>
      <c r="DO56" s="328">
        <v>32</v>
      </c>
      <c r="DP56" s="328">
        <v>15048</v>
      </c>
      <c r="DQ56" s="328">
        <v>81</v>
      </c>
      <c r="DR56" s="328">
        <v>9669</v>
      </c>
      <c r="DS56" s="328">
        <v>9135</v>
      </c>
      <c r="DT56" s="328">
        <v>94</v>
      </c>
      <c r="DU56" s="328">
        <v>1077</v>
      </c>
      <c r="DV56" s="328">
        <v>64</v>
      </c>
      <c r="DW56" s="328">
        <v>77</v>
      </c>
      <c r="DX56" s="330">
        <v>27.56</v>
      </c>
      <c r="DY56" s="328">
        <v>38</v>
      </c>
      <c r="DZ56" s="328">
        <v>145</v>
      </c>
      <c r="EA56" s="328">
        <v>674</v>
      </c>
      <c r="EB56" s="328">
        <v>731</v>
      </c>
      <c r="EC56" s="328">
        <v>27</v>
      </c>
      <c r="ED56" s="328">
        <v>3951</v>
      </c>
      <c r="EE56" s="328">
        <v>4225</v>
      </c>
      <c r="EF56" s="330">
        <v>90.9</v>
      </c>
      <c r="EG56" s="330">
        <v>90</v>
      </c>
      <c r="EH56" s="328">
        <v>557</v>
      </c>
      <c r="EI56" s="374">
        <v>24.49</v>
      </c>
      <c r="EJ56" s="328">
        <v>122512</v>
      </c>
      <c r="EK56" s="330">
        <v>29.2</v>
      </c>
      <c r="EL56" s="328">
        <v>374877</v>
      </c>
      <c r="EM56" s="333">
        <v>5.45</v>
      </c>
      <c r="EN56" s="328">
        <v>663</v>
      </c>
      <c r="EO56" s="328">
        <v>51</v>
      </c>
      <c r="EP56" s="348">
        <v>11394</v>
      </c>
      <c r="EQ56" s="328">
        <v>226</v>
      </c>
      <c r="ER56" s="328">
        <v>2323</v>
      </c>
      <c r="ES56" s="330">
        <v>87.5</v>
      </c>
      <c r="ET56" s="292">
        <v>154763</v>
      </c>
      <c r="EU56" s="328">
        <v>36635</v>
      </c>
      <c r="EV56" s="328">
        <v>745</v>
      </c>
      <c r="EW56" s="328">
        <v>118128</v>
      </c>
      <c r="EX56" s="328">
        <v>88983</v>
      </c>
      <c r="EY56" s="328">
        <v>24488</v>
      </c>
      <c r="EZ56" s="328">
        <v>4657</v>
      </c>
      <c r="FA56" s="328" t="s">
        <v>608</v>
      </c>
      <c r="FB56" s="330">
        <v>20.6</v>
      </c>
      <c r="FC56" s="328">
        <v>333</v>
      </c>
      <c r="FD56" s="330">
        <v>7.56</v>
      </c>
      <c r="FE56" s="328">
        <v>7264</v>
      </c>
      <c r="FF56" s="328">
        <v>201</v>
      </c>
      <c r="FG56" s="328">
        <v>120</v>
      </c>
      <c r="FH56" s="328">
        <v>571</v>
      </c>
      <c r="FI56" s="350">
        <v>73</v>
      </c>
      <c r="FJ56" s="350">
        <v>2165</v>
      </c>
      <c r="FK56" s="333">
        <v>56.220647479801954</v>
      </c>
      <c r="FL56" s="330">
        <v>96.9</v>
      </c>
      <c r="FM56" s="330">
        <v>95.3</v>
      </c>
      <c r="FN56" s="330">
        <v>61.3</v>
      </c>
      <c r="FO56" s="330">
        <v>69.099999999999994</v>
      </c>
      <c r="FP56" s="328">
        <v>132</v>
      </c>
      <c r="FQ56" s="328">
        <v>11</v>
      </c>
      <c r="FR56" s="328">
        <v>82</v>
      </c>
      <c r="FS56" s="328">
        <v>2317</v>
      </c>
      <c r="FT56" s="328">
        <v>26</v>
      </c>
      <c r="FU56" s="328">
        <v>5326</v>
      </c>
      <c r="FV56" s="328">
        <v>2273</v>
      </c>
      <c r="FW56" s="328">
        <v>5</v>
      </c>
      <c r="FX56" s="328">
        <v>5804400</v>
      </c>
      <c r="FY56" s="328">
        <v>8334</v>
      </c>
      <c r="FZ56" s="328">
        <v>21590498</v>
      </c>
      <c r="GA56" s="328">
        <v>9997234</v>
      </c>
      <c r="GB56" s="328">
        <v>21657</v>
      </c>
      <c r="GC56" s="328">
        <v>61</v>
      </c>
      <c r="GD56" s="328">
        <v>2906</v>
      </c>
      <c r="GE56" s="328">
        <v>18690</v>
      </c>
      <c r="GF56" s="328">
        <v>218198</v>
      </c>
      <c r="GG56" s="328">
        <v>500</v>
      </c>
      <c r="GH56" s="328">
        <v>31345</v>
      </c>
      <c r="GI56" s="328">
        <v>186353</v>
      </c>
      <c r="GJ56" s="328">
        <v>1131</v>
      </c>
      <c r="GK56" s="328">
        <v>10359</v>
      </c>
      <c r="GL56" s="328">
        <v>901273</v>
      </c>
      <c r="GM56" s="328">
        <v>2689</v>
      </c>
      <c r="GN56" s="328">
        <v>23053</v>
      </c>
      <c r="GO56" s="328">
        <v>459650</v>
      </c>
      <c r="GP56" s="328">
        <v>401</v>
      </c>
      <c r="GQ56" s="328">
        <v>14046</v>
      </c>
      <c r="GR56" s="327">
        <v>403731</v>
      </c>
      <c r="GS56" s="328">
        <v>394</v>
      </c>
      <c r="GT56" s="328">
        <v>10406</v>
      </c>
      <c r="GU56" s="328">
        <v>276524</v>
      </c>
      <c r="GV56" s="347">
        <v>94.82</v>
      </c>
      <c r="GW56" s="328">
        <v>509</v>
      </c>
      <c r="GX56" s="328">
        <v>5442</v>
      </c>
      <c r="GY56" s="328">
        <v>3342</v>
      </c>
      <c r="GZ56" s="322">
        <v>856</v>
      </c>
      <c r="HA56" s="328">
        <v>37</v>
      </c>
      <c r="HB56" s="328">
        <v>1788359</v>
      </c>
      <c r="HC56" s="328">
        <v>9195553</v>
      </c>
      <c r="HD56" s="328">
        <v>1172110</v>
      </c>
      <c r="HE56" s="328">
        <v>1692295</v>
      </c>
      <c r="HF56" s="328">
        <v>145380</v>
      </c>
      <c r="HG56" s="328">
        <v>10120</v>
      </c>
      <c r="HH56" s="328">
        <v>2300</v>
      </c>
      <c r="HI56" s="328">
        <v>170420</v>
      </c>
      <c r="HJ56" s="328">
        <v>114735</v>
      </c>
      <c r="HK56" s="292">
        <v>14248</v>
      </c>
      <c r="HL56" s="292">
        <v>8019000</v>
      </c>
      <c r="HM56" s="292">
        <v>0</v>
      </c>
      <c r="HN56" s="292">
        <v>120</v>
      </c>
      <c r="HO56" s="292">
        <v>0</v>
      </c>
      <c r="HP56" s="292">
        <v>90</v>
      </c>
      <c r="HQ56" s="292">
        <v>0</v>
      </c>
      <c r="HR56" s="292">
        <v>89254</v>
      </c>
      <c r="HS56" s="292">
        <v>249456</v>
      </c>
      <c r="HT56" s="292">
        <v>0</v>
      </c>
      <c r="HU56" s="292">
        <v>23920</v>
      </c>
      <c r="HV56" s="333">
        <v>68.709999999999994</v>
      </c>
      <c r="HW56" s="292">
        <v>429624</v>
      </c>
      <c r="HX56" s="407">
        <v>11.571670347953301</v>
      </c>
      <c r="HY56" s="333">
        <v>0</v>
      </c>
      <c r="HZ56" s="333">
        <v>0</v>
      </c>
      <c r="IA56" s="328">
        <v>547</v>
      </c>
      <c r="IB56" s="328">
        <v>530.29999999999995</v>
      </c>
      <c r="IC56" s="328">
        <v>108478</v>
      </c>
      <c r="ID56" s="330">
        <v>74.2</v>
      </c>
      <c r="IE56" s="330">
        <v>61.5</v>
      </c>
      <c r="IF56" s="330">
        <v>40.799999999999997</v>
      </c>
      <c r="IG56" s="330">
        <v>53.8</v>
      </c>
      <c r="IH56" s="330">
        <v>20.2</v>
      </c>
      <c r="II56" s="144" t="s">
        <v>1081</v>
      </c>
      <c r="IJ56" s="144" t="s">
        <v>1081</v>
      </c>
      <c r="IK56" s="328">
        <v>74.599999999999994</v>
      </c>
      <c r="IL56" s="408">
        <v>0.72799999999999998</v>
      </c>
      <c r="IM56" s="387">
        <v>87.7</v>
      </c>
      <c r="IN56" s="409">
        <v>6.4</v>
      </c>
      <c r="IO56" s="387">
        <v>2.5</v>
      </c>
      <c r="IP56" s="324">
        <v>173491503</v>
      </c>
      <c r="IQ56" s="410">
        <v>46.7</v>
      </c>
      <c r="IR56" s="410">
        <v>53.8</v>
      </c>
      <c r="IS56" s="350" t="s">
        <v>608</v>
      </c>
      <c r="IT56" s="350" t="s">
        <v>608</v>
      </c>
      <c r="IU56" s="410">
        <v>57.7</v>
      </c>
      <c r="IV56" s="144" t="s">
        <v>1081</v>
      </c>
      <c r="IW56" s="324">
        <v>3344</v>
      </c>
      <c r="IX56" s="144" t="s">
        <v>1081</v>
      </c>
      <c r="IY56" s="410">
        <v>35.5</v>
      </c>
      <c r="IZ56" s="386">
        <v>99087</v>
      </c>
      <c r="JA56" s="386">
        <v>1833</v>
      </c>
      <c r="JB56" s="386">
        <v>1692</v>
      </c>
      <c r="JC56" s="386">
        <v>8432</v>
      </c>
      <c r="JD56" s="386">
        <v>9948</v>
      </c>
      <c r="JE56" s="386">
        <v>10132</v>
      </c>
      <c r="JF56" s="386">
        <v>11810</v>
      </c>
      <c r="JG56" s="386">
        <v>14189</v>
      </c>
      <c r="JH56" s="386">
        <v>13004</v>
      </c>
      <c r="JI56" s="386">
        <v>12336</v>
      </c>
      <c r="JJ56" s="386">
        <v>10978</v>
      </c>
      <c r="JK56" s="386">
        <v>8875</v>
      </c>
      <c r="JL56" s="386">
        <v>6394</v>
      </c>
      <c r="JM56" s="386">
        <v>2859</v>
      </c>
      <c r="JN56" s="386">
        <v>1327</v>
      </c>
      <c r="JO56" s="386">
        <v>681</v>
      </c>
      <c r="JP56" s="386">
        <v>311</v>
      </c>
      <c r="JQ56" s="386">
        <v>11801</v>
      </c>
      <c r="JR56" s="386">
        <v>12135</v>
      </c>
      <c r="JS56" s="386">
        <v>12507</v>
      </c>
      <c r="JT56" s="386">
        <v>14203</v>
      </c>
      <c r="JU56" s="386">
        <v>16488</v>
      </c>
      <c r="JV56" s="386">
        <v>19059</v>
      </c>
      <c r="JW56" s="386">
        <v>16824</v>
      </c>
      <c r="JX56" s="386">
        <v>16511</v>
      </c>
      <c r="JY56" s="386">
        <v>16254</v>
      </c>
      <c r="JZ56" s="386">
        <v>17841</v>
      </c>
      <c r="KA56" s="386">
        <v>20066</v>
      </c>
      <c r="KB56" s="386">
        <v>15575</v>
      </c>
      <c r="KC56" s="386">
        <v>12884</v>
      </c>
      <c r="KD56" s="386">
        <v>11683</v>
      </c>
      <c r="KE56" s="386">
        <v>13943</v>
      </c>
      <c r="KF56" s="399"/>
      <c r="KG56" s="399"/>
    </row>
    <row r="57" spans="1:293" s="305" customFormat="1" ht="12">
      <c r="A57" s="3">
        <v>392014</v>
      </c>
      <c r="B57" s="2" t="s">
        <v>945</v>
      </c>
      <c r="C57" s="318">
        <v>308.99</v>
      </c>
      <c r="D57" s="319">
        <v>334035</v>
      </c>
      <c r="E57" s="325">
        <v>12.8</v>
      </c>
      <c r="F57" s="325">
        <v>59.5</v>
      </c>
      <c r="G57" s="325">
        <v>27.7</v>
      </c>
      <c r="H57" s="292">
        <v>16232</v>
      </c>
      <c r="I57" s="292">
        <v>33517</v>
      </c>
      <c r="J57" s="292">
        <v>52287</v>
      </c>
      <c r="K57" s="328">
        <v>44905</v>
      </c>
      <c r="L57" s="292">
        <v>162248</v>
      </c>
      <c r="M57" s="292">
        <v>1519</v>
      </c>
      <c r="N57" s="292">
        <v>9143</v>
      </c>
      <c r="O57" s="292">
        <v>9734</v>
      </c>
      <c r="P57" s="326">
        <v>335914</v>
      </c>
      <c r="Q57" s="292">
        <v>337190</v>
      </c>
      <c r="R57" s="292">
        <v>346494</v>
      </c>
      <c r="S57" s="328">
        <v>585526</v>
      </c>
      <c r="T57" s="328">
        <v>1732955</v>
      </c>
      <c r="U57" s="328">
        <v>366258</v>
      </c>
      <c r="V57" s="328">
        <v>1052654</v>
      </c>
      <c r="W57" s="328">
        <v>28</v>
      </c>
      <c r="X57" s="328">
        <v>83</v>
      </c>
      <c r="Y57" s="328">
        <v>43</v>
      </c>
      <c r="Z57" s="328" t="s">
        <v>608</v>
      </c>
      <c r="AA57" s="318">
        <v>268</v>
      </c>
      <c r="AB57" s="333">
        <v>123</v>
      </c>
      <c r="AC57" s="328">
        <v>2042</v>
      </c>
      <c r="AD57" s="328">
        <v>529729</v>
      </c>
      <c r="AE57" s="328">
        <v>1541</v>
      </c>
      <c r="AF57" s="328">
        <v>20</v>
      </c>
      <c r="AG57" s="328">
        <v>1998</v>
      </c>
      <c r="AH57" s="328">
        <v>39</v>
      </c>
      <c r="AI57" s="328">
        <v>16164</v>
      </c>
      <c r="AJ57" s="328">
        <v>907</v>
      </c>
      <c r="AK57" s="328">
        <v>85</v>
      </c>
      <c r="AL57" s="328">
        <v>17</v>
      </c>
      <c r="AM57" s="328">
        <v>5970</v>
      </c>
      <c r="AN57" s="328">
        <v>453</v>
      </c>
      <c r="AO57" s="328" t="s">
        <v>608</v>
      </c>
      <c r="AP57" s="328">
        <v>256</v>
      </c>
      <c r="AQ57" s="328">
        <v>10</v>
      </c>
      <c r="AR57" s="328" t="s">
        <v>608</v>
      </c>
      <c r="AS57" s="330">
        <v>92.9</v>
      </c>
      <c r="AT57" s="330">
        <v>92</v>
      </c>
      <c r="AU57" s="330">
        <v>96</v>
      </c>
      <c r="AV57" s="328">
        <v>19</v>
      </c>
      <c r="AW57" s="328">
        <v>10</v>
      </c>
      <c r="AX57" s="328">
        <v>9</v>
      </c>
      <c r="AY57" s="328">
        <v>1</v>
      </c>
      <c r="AZ57" s="328">
        <v>1</v>
      </c>
      <c r="BA57" s="328">
        <v>1</v>
      </c>
      <c r="BB57" s="328">
        <v>0</v>
      </c>
      <c r="BC57" s="328">
        <v>3</v>
      </c>
      <c r="BD57" s="328">
        <v>26943</v>
      </c>
      <c r="BE57" s="328">
        <v>1</v>
      </c>
      <c r="BF57" s="328">
        <v>39935</v>
      </c>
      <c r="BG57" s="328">
        <v>2</v>
      </c>
      <c r="BH57" s="328">
        <v>47200</v>
      </c>
      <c r="BI57" s="328">
        <v>4</v>
      </c>
      <c r="BJ57" s="328">
        <v>3509</v>
      </c>
      <c r="BK57" s="330">
        <v>33.9</v>
      </c>
      <c r="BL57" s="328">
        <v>2</v>
      </c>
      <c r="BM57" s="328">
        <v>2</v>
      </c>
      <c r="BN57" s="328">
        <v>855</v>
      </c>
      <c r="BO57" s="328">
        <v>6413</v>
      </c>
      <c r="BP57" s="144" t="s">
        <v>1081</v>
      </c>
      <c r="BQ57" s="333">
        <v>0.91</v>
      </c>
      <c r="BR57" s="330">
        <v>31.5</v>
      </c>
      <c r="BS57" s="333">
        <v>4.7867437853145081</v>
      </c>
      <c r="BT57" s="330">
        <v>59.512140832866301</v>
      </c>
      <c r="BU57" s="328">
        <v>64</v>
      </c>
      <c r="BV57" s="328">
        <v>10849</v>
      </c>
      <c r="BW57" s="328">
        <v>277</v>
      </c>
      <c r="BX57" s="328">
        <v>1226</v>
      </c>
      <c r="BY57" s="328">
        <v>3582</v>
      </c>
      <c r="BZ57" s="328">
        <v>1036</v>
      </c>
      <c r="CA57" s="328">
        <v>312</v>
      </c>
      <c r="CB57" s="328">
        <v>617</v>
      </c>
      <c r="CC57" s="346">
        <v>1.48</v>
      </c>
      <c r="CD57" s="328" t="s">
        <v>608</v>
      </c>
      <c r="CE57" s="328">
        <v>3</v>
      </c>
      <c r="CF57" s="328">
        <v>38</v>
      </c>
      <c r="CG57" s="328">
        <v>12</v>
      </c>
      <c r="CH57" s="328">
        <v>2</v>
      </c>
      <c r="CI57" s="328">
        <v>210</v>
      </c>
      <c r="CJ57" s="328">
        <v>14</v>
      </c>
      <c r="CK57" s="328">
        <v>1086</v>
      </c>
      <c r="CL57" s="328">
        <v>8</v>
      </c>
      <c r="CM57" s="328">
        <v>488</v>
      </c>
      <c r="CN57" s="328">
        <v>45</v>
      </c>
      <c r="CO57" s="328">
        <v>782</v>
      </c>
      <c r="CP57" s="328">
        <v>14</v>
      </c>
      <c r="CQ57" s="328">
        <v>159</v>
      </c>
      <c r="CR57" s="328">
        <v>16</v>
      </c>
      <c r="CS57" s="328">
        <v>436</v>
      </c>
      <c r="CT57" s="328">
        <v>11147</v>
      </c>
      <c r="CU57" s="328">
        <v>1674</v>
      </c>
      <c r="CV57" s="328">
        <v>2347</v>
      </c>
      <c r="CW57" s="328">
        <v>1033989.586</v>
      </c>
      <c r="CX57" s="328">
        <v>332497.299</v>
      </c>
      <c r="CY57" s="328">
        <v>697662.50399999996</v>
      </c>
      <c r="CZ57" s="328">
        <v>92652</v>
      </c>
      <c r="DA57" s="328">
        <v>6</v>
      </c>
      <c r="DB57" s="328">
        <v>18988</v>
      </c>
      <c r="DC57" s="328">
        <v>2183</v>
      </c>
      <c r="DD57" s="328">
        <v>2154</v>
      </c>
      <c r="DE57" s="328">
        <v>50</v>
      </c>
      <c r="DF57" s="328">
        <v>1037</v>
      </c>
      <c r="DG57" s="328">
        <v>7176</v>
      </c>
      <c r="DH57" s="328">
        <v>16266</v>
      </c>
      <c r="DI57" s="328">
        <v>2603</v>
      </c>
      <c r="DJ57" s="328">
        <v>2885</v>
      </c>
      <c r="DK57" s="328">
        <v>354</v>
      </c>
      <c r="DL57" s="328">
        <v>413</v>
      </c>
      <c r="DM57" s="328">
        <v>13</v>
      </c>
      <c r="DN57" s="328">
        <v>1761</v>
      </c>
      <c r="DO57" s="328">
        <v>39</v>
      </c>
      <c r="DP57" s="328">
        <v>18282</v>
      </c>
      <c r="DQ57" s="328">
        <v>105</v>
      </c>
      <c r="DR57" s="328">
        <v>12073</v>
      </c>
      <c r="DS57" s="328">
        <v>12626</v>
      </c>
      <c r="DT57" s="328">
        <v>42</v>
      </c>
      <c r="DU57" s="328">
        <v>1419</v>
      </c>
      <c r="DV57" s="328">
        <v>108</v>
      </c>
      <c r="DW57" s="328">
        <v>80</v>
      </c>
      <c r="DX57" s="330">
        <v>33.200000000000003</v>
      </c>
      <c r="DY57" s="328">
        <v>61</v>
      </c>
      <c r="DZ57" s="328">
        <v>243</v>
      </c>
      <c r="EA57" s="328">
        <v>822</v>
      </c>
      <c r="EB57" s="328">
        <v>411</v>
      </c>
      <c r="EC57" s="328">
        <v>69</v>
      </c>
      <c r="ED57" s="328">
        <v>2973</v>
      </c>
      <c r="EE57" s="328">
        <v>2699</v>
      </c>
      <c r="EF57" s="330">
        <v>92</v>
      </c>
      <c r="EG57" s="330">
        <v>87.6</v>
      </c>
      <c r="EH57" s="328">
        <v>218</v>
      </c>
      <c r="EI57" s="374">
        <v>37.5</v>
      </c>
      <c r="EJ57" s="328">
        <v>77392</v>
      </c>
      <c r="EK57" s="330">
        <v>25.5</v>
      </c>
      <c r="EL57" s="328">
        <v>401499</v>
      </c>
      <c r="EM57" s="333">
        <v>5.27</v>
      </c>
      <c r="EN57" s="328">
        <v>313</v>
      </c>
      <c r="EO57" s="328">
        <v>3</v>
      </c>
      <c r="EP57" s="348" t="s">
        <v>608</v>
      </c>
      <c r="EQ57" s="328">
        <v>164</v>
      </c>
      <c r="ER57" s="328">
        <v>1554</v>
      </c>
      <c r="ES57" s="330">
        <v>100</v>
      </c>
      <c r="ET57" s="292">
        <v>124328</v>
      </c>
      <c r="EU57" s="328">
        <v>44010</v>
      </c>
      <c r="EV57" s="328">
        <v>0</v>
      </c>
      <c r="EW57" s="328">
        <v>80318</v>
      </c>
      <c r="EX57" s="328">
        <v>62626</v>
      </c>
      <c r="EY57" s="328">
        <v>11928</v>
      </c>
      <c r="EZ57" s="328">
        <v>5764</v>
      </c>
      <c r="FA57" s="328" t="s">
        <v>608</v>
      </c>
      <c r="FB57" s="330">
        <v>18.399999999999999</v>
      </c>
      <c r="FC57" s="328">
        <v>717</v>
      </c>
      <c r="FD57" s="330">
        <v>7.93</v>
      </c>
      <c r="FE57" s="328">
        <v>5327</v>
      </c>
      <c r="FF57" s="328">
        <v>229</v>
      </c>
      <c r="FG57" s="328">
        <v>72</v>
      </c>
      <c r="FH57" s="328">
        <v>431</v>
      </c>
      <c r="FI57" s="350">
        <v>13</v>
      </c>
      <c r="FJ57" s="350">
        <v>484</v>
      </c>
      <c r="FK57" s="333">
        <v>56.629294755877034</v>
      </c>
      <c r="FL57" s="330">
        <v>96.1</v>
      </c>
      <c r="FM57" s="330">
        <v>95.8</v>
      </c>
      <c r="FN57" s="330">
        <v>73.400000000000006</v>
      </c>
      <c r="FO57" s="330">
        <v>45.3</v>
      </c>
      <c r="FP57" s="328">
        <v>99</v>
      </c>
      <c r="FQ57" s="328">
        <v>9</v>
      </c>
      <c r="FR57" s="328">
        <v>63</v>
      </c>
      <c r="FS57" s="328">
        <v>1390</v>
      </c>
      <c r="FT57" s="328">
        <v>9</v>
      </c>
      <c r="FU57" s="328">
        <v>3390</v>
      </c>
      <c r="FV57" s="328">
        <v>1919</v>
      </c>
      <c r="FW57" s="328">
        <v>6</v>
      </c>
      <c r="FX57" s="328">
        <v>3065000</v>
      </c>
      <c r="FY57" s="328">
        <v>5921</v>
      </c>
      <c r="FZ57" s="328">
        <v>15717147</v>
      </c>
      <c r="GA57" s="328">
        <v>10238496</v>
      </c>
      <c r="GB57" s="328">
        <v>17037</v>
      </c>
      <c r="GC57" s="328">
        <v>41</v>
      </c>
      <c r="GD57" s="328">
        <v>2112</v>
      </c>
      <c r="GE57" s="328">
        <v>14884</v>
      </c>
      <c r="GF57" s="328">
        <v>148468</v>
      </c>
      <c r="GG57" s="328">
        <v>466</v>
      </c>
      <c r="GH57" s="328">
        <v>20084</v>
      </c>
      <c r="GI57" s="328">
        <v>127918</v>
      </c>
      <c r="GJ57" s="328">
        <v>914</v>
      </c>
      <c r="GK57" s="328">
        <v>8127</v>
      </c>
      <c r="GL57" s="328">
        <v>586018</v>
      </c>
      <c r="GM57" s="328">
        <v>2398</v>
      </c>
      <c r="GN57" s="328">
        <v>18449</v>
      </c>
      <c r="GO57" s="328">
        <v>358709</v>
      </c>
      <c r="GP57" s="328">
        <v>314</v>
      </c>
      <c r="GQ57" s="328">
        <v>7128</v>
      </c>
      <c r="GR57" s="327">
        <v>148300</v>
      </c>
      <c r="GS57" s="390">
        <v>314</v>
      </c>
      <c r="GT57" s="328">
        <v>7128</v>
      </c>
      <c r="GU57" s="328">
        <v>148300</v>
      </c>
      <c r="GV57" s="347">
        <v>37</v>
      </c>
      <c r="GW57" s="328" t="s">
        <v>608</v>
      </c>
      <c r="GX57" s="328">
        <v>2447</v>
      </c>
      <c r="GY57" s="328">
        <v>1516</v>
      </c>
      <c r="GZ57" s="322">
        <v>258</v>
      </c>
      <c r="HA57" s="328">
        <v>110</v>
      </c>
      <c r="HB57" s="328">
        <v>1962694</v>
      </c>
      <c r="HC57" s="328">
        <v>11588712</v>
      </c>
      <c r="HD57" s="328">
        <v>1190725</v>
      </c>
      <c r="HE57" s="328">
        <v>1852300</v>
      </c>
      <c r="HF57" s="328">
        <v>240546</v>
      </c>
      <c r="HG57" s="328">
        <v>4769</v>
      </c>
      <c r="HH57" s="328">
        <v>5119</v>
      </c>
      <c r="HI57" s="328">
        <v>201690</v>
      </c>
      <c r="HJ57" s="328">
        <v>163553</v>
      </c>
      <c r="HK57" s="292">
        <v>2422</v>
      </c>
      <c r="HL57" s="292">
        <v>3851</v>
      </c>
      <c r="HM57" s="292" t="s">
        <v>608</v>
      </c>
      <c r="HN57" s="292">
        <v>192</v>
      </c>
      <c r="HO57" s="292" t="s">
        <v>608</v>
      </c>
      <c r="HP57" s="292">
        <v>24</v>
      </c>
      <c r="HQ57" s="292" t="s">
        <v>608</v>
      </c>
      <c r="HR57" s="292">
        <v>154297</v>
      </c>
      <c r="HS57" s="292">
        <v>169091</v>
      </c>
      <c r="HT57" s="292">
        <v>0</v>
      </c>
      <c r="HU57" s="328">
        <v>9051</v>
      </c>
      <c r="HV57" s="333">
        <v>44.38</v>
      </c>
      <c r="HW57" s="292">
        <v>271698</v>
      </c>
      <c r="HX57" s="407">
        <v>8.82</v>
      </c>
      <c r="HY57" s="333" t="s">
        <v>608</v>
      </c>
      <c r="HZ57" s="333" t="s">
        <v>608</v>
      </c>
      <c r="IA57" s="328">
        <v>1050</v>
      </c>
      <c r="IB57" s="328">
        <v>872</v>
      </c>
      <c r="IC57" s="328">
        <v>50000</v>
      </c>
      <c r="ID57" s="330">
        <v>70.900000000000006</v>
      </c>
      <c r="IE57" s="330">
        <v>49.7</v>
      </c>
      <c r="IF57" s="330">
        <v>29.8</v>
      </c>
      <c r="IG57" s="330">
        <v>48.2</v>
      </c>
      <c r="IH57" s="330">
        <v>17.7</v>
      </c>
      <c r="II57" s="144" t="s">
        <v>1081</v>
      </c>
      <c r="IJ57" s="144" t="s">
        <v>1081</v>
      </c>
      <c r="IK57" s="328" t="s">
        <v>917</v>
      </c>
      <c r="IL57" s="408">
        <v>0.59299999999999997</v>
      </c>
      <c r="IM57" s="387">
        <v>93.8</v>
      </c>
      <c r="IN57" s="409">
        <v>14.8</v>
      </c>
      <c r="IO57" s="387">
        <v>0.9</v>
      </c>
      <c r="IP57" s="324">
        <v>193298661</v>
      </c>
      <c r="IQ57" s="410">
        <v>35.9</v>
      </c>
      <c r="IR57" s="410">
        <v>61</v>
      </c>
      <c r="IS57" s="350" t="s">
        <v>608</v>
      </c>
      <c r="IT57" s="350" t="s">
        <v>608</v>
      </c>
      <c r="IU57" s="410">
        <v>165.4</v>
      </c>
      <c r="IV57" s="144" t="s">
        <v>1081</v>
      </c>
      <c r="IW57" s="324">
        <v>2792</v>
      </c>
      <c r="IX57" s="144" t="s">
        <v>1081</v>
      </c>
      <c r="IY57" s="410">
        <v>27.6</v>
      </c>
      <c r="IZ57" s="386">
        <v>52651</v>
      </c>
      <c r="JA57" s="386">
        <v>1136</v>
      </c>
      <c r="JB57" s="386">
        <v>924</v>
      </c>
      <c r="JC57" s="386">
        <v>4037</v>
      </c>
      <c r="JD57" s="386">
        <v>5459</v>
      </c>
      <c r="JE57" s="386">
        <v>6344</v>
      </c>
      <c r="JF57" s="386">
        <v>7670</v>
      </c>
      <c r="JG57" s="386">
        <v>9522</v>
      </c>
      <c r="JH57" s="386">
        <v>8127</v>
      </c>
      <c r="JI57" s="386">
        <v>7795</v>
      </c>
      <c r="JJ57" s="386">
        <v>7080</v>
      </c>
      <c r="JK57" s="386">
        <v>6007</v>
      </c>
      <c r="JL57" s="386">
        <v>4808</v>
      </c>
      <c r="JM57" s="386">
        <v>2249</v>
      </c>
      <c r="JN57" s="386">
        <v>988</v>
      </c>
      <c r="JO57" s="386">
        <v>535</v>
      </c>
      <c r="JP57" s="386">
        <v>297</v>
      </c>
      <c r="JQ57" s="386">
        <v>6988</v>
      </c>
      <c r="JR57" s="386">
        <v>6032</v>
      </c>
      <c r="JS57" s="386">
        <v>6424</v>
      </c>
      <c r="JT57" s="386">
        <v>7932</v>
      </c>
      <c r="JU57" s="386">
        <v>9372</v>
      </c>
      <c r="JV57" s="386">
        <v>11471</v>
      </c>
      <c r="JW57" s="386">
        <v>9833</v>
      </c>
      <c r="JX57" s="386">
        <v>9744</v>
      </c>
      <c r="JY57" s="386">
        <v>9617</v>
      </c>
      <c r="JZ57" s="386">
        <v>10791</v>
      </c>
      <c r="KA57" s="386">
        <v>12914</v>
      </c>
      <c r="KB57" s="386">
        <v>10090</v>
      </c>
      <c r="KC57" s="386">
        <v>8110</v>
      </c>
      <c r="KD57" s="386">
        <v>7945</v>
      </c>
      <c r="KE57" s="386">
        <v>10465</v>
      </c>
      <c r="KF57" s="399"/>
      <c r="KG57" s="399"/>
    </row>
    <row r="58" spans="1:293" s="305" customFormat="1" ht="12">
      <c r="A58" s="3">
        <v>402036</v>
      </c>
      <c r="B58" s="2" t="s">
        <v>946</v>
      </c>
      <c r="C58" s="318">
        <v>229.96</v>
      </c>
      <c r="D58" s="319">
        <v>305993</v>
      </c>
      <c r="E58" s="325">
        <v>14.2</v>
      </c>
      <c r="F58" s="325">
        <v>60.6</v>
      </c>
      <c r="G58" s="325">
        <v>25.2</v>
      </c>
      <c r="H58" s="326">
        <v>17712</v>
      </c>
      <c r="I58" s="326">
        <v>34703</v>
      </c>
      <c r="J58" s="326">
        <v>52683</v>
      </c>
      <c r="K58" s="327">
        <v>37632</v>
      </c>
      <c r="L58" s="292">
        <v>130262</v>
      </c>
      <c r="M58" s="292">
        <v>3073</v>
      </c>
      <c r="N58" s="292">
        <v>12708</v>
      </c>
      <c r="O58" s="292">
        <v>11968</v>
      </c>
      <c r="P58" s="326">
        <v>304169</v>
      </c>
      <c r="Q58" s="292">
        <v>304552</v>
      </c>
      <c r="R58" s="292">
        <v>303181</v>
      </c>
      <c r="S58" s="327">
        <v>454071</v>
      </c>
      <c r="T58" s="327">
        <v>1292960</v>
      </c>
      <c r="U58" s="327">
        <v>647165</v>
      </c>
      <c r="V58" s="385">
        <v>724547</v>
      </c>
      <c r="W58" s="328">
        <v>63</v>
      </c>
      <c r="X58" s="328">
        <v>49</v>
      </c>
      <c r="Y58" s="328">
        <v>0</v>
      </c>
      <c r="Z58" s="390" t="s">
        <v>608</v>
      </c>
      <c r="AA58" s="329">
        <v>416.3</v>
      </c>
      <c r="AB58" s="328">
        <v>1980</v>
      </c>
      <c r="AC58" s="386">
        <v>5476</v>
      </c>
      <c r="AD58" s="327">
        <v>118748</v>
      </c>
      <c r="AE58" s="327" t="s">
        <v>608</v>
      </c>
      <c r="AF58" s="324">
        <v>28</v>
      </c>
      <c r="AG58" s="324">
        <v>3690</v>
      </c>
      <c r="AH58" s="324">
        <v>46</v>
      </c>
      <c r="AI58" s="324">
        <v>16477</v>
      </c>
      <c r="AJ58" s="327">
        <v>1030</v>
      </c>
      <c r="AK58" s="327">
        <v>41</v>
      </c>
      <c r="AL58" s="324">
        <v>17</v>
      </c>
      <c r="AM58" s="385">
        <v>7753</v>
      </c>
      <c r="AN58" s="327">
        <v>512</v>
      </c>
      <c r="AO58" s="327">
        <v>18</v>
      </c>
      <c r="AP58" s="327">
        <v>236</v>
      </c>
      <c r="AQ58" s="327">
        <v>17</v>
      </c>
      <c r="AR58" s="327">
        <v>110</v>
      </c>
      <c r="AS58" s="330">
        <v>100</v>
      </c>
      <c r="AT58" s="330">
        <v>104.4</v>
      </c>
      <c r="AU58" s="330">
        <v>82.5</v>
      </c>
      <c r="AV58" s="328">
        <v>48</v>
      </c>
      <c r="AW58" s="331">
        <v>48</v>
      </c>
      <c r="AX58" s="331">
        <v>17</v>
      </c>
      <c r="AY58" s="328">
        <v>2</v>
      </c>
      <c r="AZ58" s="328">
        <v>2</v>
      </c>
      <c r="BA58" s="331">
        <v>3</v>
      </c>
      <c r="BB58" s="331">
        <v>3</v>
      </c>
      <c r="BC58" s="324">
        <v>13</v>
      </c>
      <c r="BD58" s="324">
        <v>21966</v>
      </c>
      <c r="BE58" s="324" t="s">
        <v>608</v>
      </c>
      <c r="BF58" s="324" t="s">
        <v>608</v>
      </c>
      <c r="BG58" s="348">
        <v>3</v>
      </c>
      <c r="BH58" s="348">
        <v>65321</v>
      </c>
      <c r="BI58" s="348">
        <v>1</v>
      </c>
      <c r="BJ58" s="324">
        <v>395</v>
      </c>
      <c r="BK58" s="332">
        <v>47.8</v>
      </c>
      <c r="BL58" s="328">
        <v>1</v>
      </c>
      <c r="BM58" s="328">
        <v>3</v>
      </c>
      <c r="BN58" s="328">
        <v>190</v>
      </c>
      <c r="BO58" s="328">
        <v>8552</v>
      </c>
      <c r="BP58" s="144" t="s">
        <v>1081</v>
      </c>
      <c r="BQ58" s="333">
        <v>0.85076801038436578</v>
      </c>
      <c r="BR58" s="332">
        <v>33.950000000000003</v>
      </c>
      <c r="BS58" s="333">
        <v>4.7245313499141783</v>
      </c>
      <c r="BT58" s="330">
        <v>60.531548196256423</v>
      </c>
      <c r="BU58" s="385">
        <v>34</v>
      </c>
      <c r="BV58" s="385">
        <v>7521</v>
      </c>
      <c r="BW58" s="385">
        <v>309</v>
      </c>
      <c r="BX58" s="324">
        <v>1823</v>
      </c>
      <c r="BY58" s="328">
        <v>3086</v>
      </c>
      <c r="BZ58" s="328">
        <v>906</v>
      </c>
      <c r="CA58" s="328">
        <v>238</v>
      </c>
      <c r="CB58" s="328">
        <v>326</v>
      </c>
      <c r="CC58" s="333">
        <v>1.73</v>
      </c>
      <c r="CD58" s="333" t="s">
        <v>608</v>
      </c>
      <c r="CE58" s="328">
        <v>3</v>
      </c>
      <c r="CF58" s="328">
        <v>39</v>
      </c>
      <c r="CG58" s="324">
        <v>2</v>
      </c>
      <c r="CH58" s="324">
        <v>1</v>
      </c>
      <c r="CI58" s="324">
        <v>125</v>
      </c>
      <c r="CJ58" s="324">
        <v>21</v>
      </c>
      <c r="CK58" s="324">
        <v>865</v>
      </c>
      <c r="CL58" s="324">
        <v>8</v>
      </c>
      <c r="CM58" s="324">
        <v>700</v>
      </c>
      <c r="CN58" s="328">
        <v>47</v>
      </c>
      <c r="CO58" s="328">
        <v>810</v>
      </c>
      <c r="CP58" s="328">
        <v>14</v>
      </c>
      <c r="CQ58" s="328">
        <v>96</v>
      </c>
      <c r="CR58" s="328">
        <v>41</v>
      </c>
      <c r="CS58" s="328">
        <v>1015</v>
      </c>
      <c r="CT58" s="328">
        <v>9382</v>
      </c>
      <c r="CU58" s="328">
        <v>2014</v>
      </c>
      <c r="CV58" s="328">
        <v>1704</v>
      </c>
      <c r="CW58" s="328">
        <v>901359.33900000004</v>
      </c>
      <c r="CX58" s="328">
        <v>431442.44</v>
      </c>
      <c r="CY58" s="328">
        <v>440171.77600000001</v>
      </c>
      <c r="CZ58" s="386">
        <v>77061</v>
      </c>
      <c r="DA58" s="386">
        <v>8</v>
      </c>
      <c r="DB58" s="328">
        <v>14990</v>
      </c>
      <c r="DC58" s="328">
        <v>1502</v>
      </c>
      <c r="DD58" s="328">
        <v>1269</v>
      </c>
      <c r="DE58" s="328">
        <v>105</v>
      </c>
      <c r="DF58" s="328">
        <v>1243</v>
      </c>
      <c r="DG58" s="328">
        <v>23775</v>
      </c>
      <c r="DH58" s="328">
        <v>12697</v>
      </c>
      <c r="DI58" s="328">
        <v>2103</v>
      </c>
      <c r="DJ58" s="328">
        <v>2404</v>
      </c>
      <c r="DK58" s="328">
        <v>242</v>
      </c>
      <c r="DL58" s="328">
        <v>370</v>
      </c>
      <c r="DM58" s="328">
        <v>3</v>
      </c>
      <c r="DN58" s="328">
        <v>1768</v>
      </c>
      <c r="DO58" s="328">
        <v>55</v>
      </c>
      <c r="DP58" s="328">
        <v>9393</v>
      </c>
      <c r="DQ58" s="324">
        <v>82</v>
      </c>
      <c r="DR58" s="385">
        <v>10430</v>
      </c>
      <c r="DS58" s="385">
        <v>10191</v>
      </c>
      <c r="DT58" s="328">
        <v>78</v>
      </c>
      <c r="DU58" s="328">
        <v>1318</v>
      </c>
      <c r="DV58" s="328">
        <v>78</v>
      </c>
      <c r="DW58" s="328">
        <v>70</v>
      </c>
      <c r="DX58" s="334">
        <v>35</v>
      </c>
      <c r="DY58" s="328">
        <v>60</v>
      </c>
      <c r="DZ58" s="328">
        <v>212</v>
      </c>
      <c r="EA58" s="328">
        <v>1069</v>
      </c>
      <c r="EB58" s="329">
        <v>344</v>
      </c>
      <c r="EC58" s="329">
        <v>106</v>
      </c>
      <c r="ED58" s="329">
        <v>2830</v>
      </c>
      <c r="EE58" s="329">
        <v>2971</v>
      </c>
      <c r="EF58" s="332">
        <v>92.8</v>
      </c>
      <c r="EG58" s="332">
        <v>87.8</v>
      </c>
      <c r="EH58" s="329">
        <v>217</v>
      </c>
      <c r="EI58" s="374">
        <v>21.783322769532905</v>
      </c>
      <c r="EJ58" s="329">
        <v>77093</v>
      </c>
      <c r="EK58" s="332">
        <v>34.200000000000003</v>
      </c>
      <c r="EL58" s="329">
        <v>383341</v>
      </c>
      <c r="EM58" s="333">
        <v>6.3</v>
      </c>
      <c r="EN58" s="328">
        <v>307</v>
      </c>
      <c r="EO58" s="328">
        <v>22</v>
      </c>
      <c r="EP58" s="392">
        <v>3228</v>
      </c>
      <c r="EQ58" s="391">
        <v>246</v>
      </c>
      <c r="ER58" s="391">
        <v>1511</v>
      </c>
      <c r="ES58" s="374">
        <v>100</v>
      </c>
      <c r="ET58" s="292">
        <v>103614</v>
      </c>
      <c r="EU58" s="328">
        <v>13060</v>
      </c>
      <c r="EV58" s="328">
        <v>1098</v>
      </c>
      <c r="EW58" s="328">
        <v>87688</v>
      </c>
      <c r="EX58" s="328">
        <v>77291</v>
      </c>
      <c r="EY58" s="328">
        <v>7555</v>
      </c>
      <c r="EZ58" s="328">
        <v>2842</v>
      </c>
      <c r="FA58" s="328">
        <v>2866</v>
      </c>
      <c r="FB58" s="330">
        <v>21.8</v>
      </c>
      <c r="FC58" s="328">
        <v>386</v>
      </c>
      <c r="FD58" s="330">
        <v>6.86</v>
      </c>
      <c r="FE58" s="328">
        <v>8432</v>
      </c>
      <c r="FF58" s="328">
        <v>51</v>
      </c>
      <c r="FG58" s="328">
        <v>142</v>
      </c>
      <c r="FH58" s="328">
        <v>425</v>
      </c>
      <c r="FI58" s="336">
        <v>15</v>
      </c>
      <c r="FJ58" s="336">
        <v>520</v>
      </c>
      <c r="FK58" s="333">
        <v>55.819471522794203</v>
      </c>
      <c r="FL58" s="387">
        <v>94.6</v>
      </c>
      <c r="FM58" s="387">
        <v>85.8</v>
      </c>
      <c r="FN58" s="330">
        <v>77.7</v>
      </c>
      <c r="FO58" s="334">
        <v>22.3</v>
      </c>
      <c r="FP58" s="328">
        <v>83</v>
      </c>
      <c r="FQ58" s="328">
        <v>11</v>
      </c>
      <c r="FR58" s="328">
        <v>69</v>
      </c>
      <c r="FS58" s="328">
        <v>2922</v>
      </c>
      <c r="FT58" s="328">
        <v>6</v>
      </c>
      <c r="FU58" s="328">
        <v>3120</v>
      </c>
      <c r="FV58" s="328">
        <v>3582</v>
      </c>
      <c r="FW58" s="328">
        <v>5</v>
      </c>
      <c r="FX58" s="328">
        <v>5252472</v>
      </c>
      <c r="FY58" s="328">
        <v>2786</v>
      </c>
      <c r="FZ58" s="328">
        <v>8954079</v>
      </c>
      <c r="GA58" s="328">
        <v>5605462</v>
      </c>
      <c r="GB58" s="328">
        <v>13985</v>
      </c>
      <c r="GC58" s="328">
        <v>84</v>
      </c>
      <c r="GD58" s="328">
        <v>2065</v>
      </c>
      <c r="GE58" s="328">
        <v>11836</v>
      </c>
      <c r="GF58" s="328">
        <v>129001</v>
      </c>
      <c r="GG58" s="328">
        <v>1147</v>
      </c>
      <c r="GH58" s="328">
        <v>22061</v>
      </c>
      <c r="GI58" s="328">
        <v>105793</v>
      </c>
      <c r="GJ58" s="328">
        <v>782</v>
      </c>
      <c r="GK58" s="328">
        <v>6279</v>
      </c>
      <c r="GL58" s="324">
        <v>398650</v>
      </c>
      <c r="GM58" s="385">
        <v>2062</v>
      </c>
      <c r="GN58" s="328">
        <v>14660</v>
      </c>
      <c r="GO58" s="385">
        <v>286417</v>
      </c>
      <c r="GP58" s="328">
        <v>408</v>
      </c>
      <c r="GQ58" s="328">
        <v>11711</v>
      </c>
      <c r="GR58" s="327">
        <v>322933</v>
      </c>
      <c r="GS58" s="328">
        <v>403</v>
      </c>
      <c r="GT58" s="328">
        <v>8808</v>
      </c>
      <c r="GU58" s="328">
        <v>212056</v>
      </c>
      <c r="GV58" s="339">
        <v>89.78</v>
      </c>
      <c r="GW58" s="328">
        <v>5140</v>
      </c>
      <c r="GX58" s="328">
        <v>4856</v>
      </c>
      <c r="GY58" s="328">
        <v>3188</v>
      </c>
      <c r="GZ58" s="322">
        <v>841</v>
      </c>
      <c r="HA58" s="328">
        <v>187</v>
      </c>
      <c r="HB58" s="328">
        <v>2346131</v>
      </c>
      <c r="HC58" s="328">
        <v>12664240</v>
      </c>
      <c r="HD58" s="328">
        <v>1450286</v>
      </c>
      <c r="HE58" s="328">
        <v>2148012</v>
      </c>
      <c r="HF58" s="328">
        <v>240212</v>
      </c>
      <c r="HG58" s="328">
        <v>7673</v>
      </c>
      <c r="HH58" s="328">
        <v>9993</v>
      </c>
      <c r="HI58" s="328">
        <v>117200</v>
      </c>
      <c r="HJ58" s="328">
        <v>69400</v>
      </c>
      <c r="HK58" s="292">
        <v>15790</v>
      </c>
      <c r="HL58" s="292">
        <v>4851000</v>
      </c>
      <c r="HM58" s="292" t="s">
        <v>608</v>
      </c>
      <c r="HN58" s="292">
        <v>146</v>
      </c>
      <c r="HO58" s="292">
        <v>0</v>
      </c>
      <c r="HP58" s="292">
        <v>3</v>
      </c>
      <c r="HQ58" s="292">
        <v>0</v>
      </c>
      <c r="HR58" s="292">
        <v>69683</v>
      </c>
      <c r="HS58" s="292">
        <v>167452</v>
      </c>
      <c r="HT58" s="326">
        <v>584</v>
      </c>
      <c r="HU58" s="341">
        <v>0</v>
      </c>
      <c r="HV58" s="333">
        <v>32.44</v>
      </c>
      <c r="HW58" s="292">
        <v>188031</v>
      </c>
      <c r="HX58" s="407">
        <v>15.8</v>
      </c>
      <c r="HY58" s="333">
        <v>4.0999999999999996</v>
      </c>
      <c r="HZ58" s="333">
        <v>4.0999999999999996</v>
      </c>
      <c r="IA58" s="328">
        <v>708.8</v>
      </c>
      <c r="IB58" s="328">
        <v>708.8</v>
      </c>
      <c r="IC58" s="328">
        <v>5279</v>
      </c>
      <c r="ID58" s="330">
        <v>71.8</v>
      </c>
      <c r="IE58" s="330">
        <v>60.5</v>
      </c>
      <c r="IF58" s="330">
        <v>30.5</v>
      </c>
      <c r="IG58" s="330">
        <v>57.9</v>
      </c>
      <c r="IH58" s="330">
        <v>21.8</v>
      </c>
      <c r="II58" s="144" t="s">
        <v>1081</v>
      </c>
      <c r="IJ58" s="144" t="s">
        <v>1081</v>
      </c>
      <c r="IK58" s="328">
        <v>74.8</v>
      </c>
      <c r="IL58" s="408">
        <v>0.65</v>
      </c>
      <c r="IM58" s="387">
        <v>93.2</v>
      </c>
      <c r="IN58" s="409">
        <v>3.7</v>
      </c>
      <c r="IO58" s="387">
        <v>1.7</v>
      </c>
      <c r="IP58" s="324">
        <v>144592266</v>
      </c>
      <c r="IQ58" s="410">
        <v>37.9</v>
      </c>
      <c r="IR58" s="410">
        <v>44.6</v>
      </c>
      <c r="IS58" s="350" t="s">
        <v>608</v>
      </c>
      <c r="IT58" s="350" t="s">
        <v>608</v>
      </c>
      <c r="IU58" s="410">
        <v>21.6</v>
      </c>
      <c r="IV58" s="144" t="s">
        <v>1081</v>
      </c>
      <c r="IW58" s="324">
        <v>1881</v>
      </c>
      <c r="IX58" s="144" t="s">
        <v>1081</v>
      </c>
      <c r="IY58" s="410">
        <v>45.7</v>
      </c>
      <c r="IZ58" s="386">
        <v>59490</v>
      </c>
      <c r="JA58" s="386">
        <v>1098</v>
      </c>
      <c r="JB58" s="386">
        <v>979</v>
      </c>
      <c r="JC58" s="386">
        <v>4867</v>
      </c>
      <c r="JD58" s="386">
        <v>5925</v>
      </c>
      <c r="JE58" s="386">
        <v>6428</v>
      </c>
      <c r="JF58" s="386">
        <v>7363</v>
      </c>
      <c r="JG58" s="386">
        <v>8191</v>
      </c>
      <c r="JH58" s="386">
        <v>7498</v>
      </c>
      <c r="JI58" s="386">
        <v>7035</v>
      </c>
      <c r="JJ58" s="386">
        <v>6559</v>
      </c>
      <c r="JK58" s="386">
        <v>5745</v>
      </c>
      <c r="JL58" s="386">
        <v>4105</v>
      </c>
      <c r="JM58" s="386">
        <v>1861</v>
      </c>
      <c r="JN58" s="386">
        <v>1056</v>
      </c>
      <c r="JO58" s="386">
        <v>497</v>
      </c>
      <c r="JP58" s="386">
        <v>190</v>
      </c>
      <c r="JQ58" s="386">
        <v>7047</v>
      </c>
      <c r="JR58" s="386">
        <v>7058</v>
      </c>
      <c r="JS58" s="386">
        <v>7295</v>
      </c>
      <c r="JT58" s="386">
        <v>8562</v>
      </c>
      <c r="JU58" s="386">
        <v>9654</v>
      </c>
      <c r="JV58" s="386">
        <v>10322</v>
      </c>
      <c r="JW58" s="386">
        <v>9390</v>
      </c>
      <c r="JX58" s="386">
        <v>9047</v>
      </c>
      <c r="JY58" s="386">
        <v>9267</v>
      </c>
      <c r="JZ58" s="386">
        <v>10625</v>
      </c>
      <c r="KA58" s="386">
        <v>11578</v>
      </c>
      <c r="KB58" s="386">
        <v>9047</v>
      </c>
      <c r="KC58" s="386">
        <v>8110</v>
      </c>
      <c r="KD58" s="386">
        <v>6925</v>
      </c>
      <c r="KE58" s="386">
        <v>7776</v>
      </c>
      <c r="KF58" s="399"/>
      <c r="KG58" s="399"/>
    </row>
    <row r="59" spans="1:293" s="305" customFormat="1" ht="12">
      <c r="A59" s="511">
        <v>422011</v>
      </c>
      <c r="B59" s="2" t="s">
        <v>947</v>
      </c>
      <c r="C59" s="318">
        <v>405.86</v>
      </c>
      <c r="D59" s="319">
        <v>433729</v>
      </c>
      <c r="E59" s="325">
        <v>12</v>
      </c>
      <c r="F59" s="325">
        <v>58.9</v>
      </c>
      <c r="G59" s="325">
        <v>29.1</v>
      </c>
      <c r="H59" s="292">
        <v>19775</v>
      </c>
      <c r="I59" s="292">
        <v>40645</v>
      </c>
      <c r="J59" s="292">
        <v>64014</v>
      </c>
      <c r="K59" s="328">
        <v>64485</v>
      </c>
      <c r="L59" s="292">
        <v>210535</v>
      </c>
      <c r="M59" s="292">
        <v>5474</v>
      </c>
      <c r="N59" s="292">
        <v>15908</v>
      </c>
      <c r="O59" s="292">
        <v>15314</v>
      </c>
      <c r="P59" s="326">
        <v>427769</v>
      </c>
      <c r="Q59" s="292">
        <v>429508</v>
      </c>
      <c r="R59" s="292">
        <v>443743</v>
      </c>
      <c r="S59" s="328">
        <v>853899</v>
      </c>
      <c r="T59" s="328">
        <v>1986113</v>
      </c>
      <c r="U59" s="328">
        <v>512141</v>
      </c>
      <c r="V59" s="328">
        <v>1192625</v>
      </c>
      <c r="W59" s="328">
        <v>110</v>
      </c>
      <c r="X59" s="328">
        <v>90</v>
      </c>
      <c r="Y59" s="328">
        <v>16</v>
      </c>
      <c r="Z59" s="328" t="s">
        <v>608</v>
      </c>
      <c r="AA59" s="318">
        <v>12160.84</v>
      </c>
      <c r="AB59" s="333">
        <v>1040</v>
      </c>
      <c r="AC59" s="328">
        <v>6660</v>
      </c>
      <c r="AD59" s="328">
        <v>603444</v>
      </c>
      <c r="AE59" s="328" t="s">
        <v>608</v>
      </c>
      <c r="AF59" s="328">
        <v>27</v>
      </c>
      <c r="AG59" s="328">
        <v>2540</v>
      </c>
      <c r="AH59" s="328">
        <v>70</v>
      </c>
      <c r="AI59" s="328">
        <v>19728</v>
      </c>
      <c r="AJ59" s="327">
        <v>1331</v>
      </c>
      <c r="AK59" s="327">
        <v>84</v>
      </c>
      <c r="AL59" s="328">
        <v>40</v>
      </c>
      <c r="AM59" s="328">
        <v>9470</v>
      </c>
      <c r="AN59" s="327">
        <v>796</v>
      </c>
      <c r="AO59" s="327">
        <v>1</v>
      </c>
      <c r="AP59" s="327">
        <v>365</v>
      </c>
      <c r="AQ59" s="328">
        <v>37</v>
      </c>
      <c r="AR59" s="328">
        <v>4</v>
      </c>
      <c r="AS59" s="330">
        <v>96.2</v>
      </c>
      <c r="AT59" s="330">
        <v>104.2</v>
      </c>
      <c r="AU59" s="330">
        <v>106</v>
      </c>
      <c r="AV59" s="328">
        <v>29</v>
      </c>
      <c r="AW59" s="328">
        <v>31</v>
      </c>
      <c r="AX59" s="328">
        <v>26</v>
      </c>
      <c r="AY59" s="328">
        <v>5</v>
      </c>
      <c r="AZ59" s="328">
        <v>4</v>
      </c>
      <c r="BA59" s="328">
        <v>4</v>
      </c>
      <c r="BB59" s="328">
        <v>1</v>
      </c>
      <c r="BC59" s="328">
        <v>9</v>
      </c>
      <c r="BD59" s="328">
        <v>23049</v>
      </c>
      <c r="BE59" s="328">
        <v>3</v>
      </c>
      <c r="BF59" s="328">
        <v>102477</v>
      </c>
      <c r="BG59" s="328">
        <v>1</v>
      </c>
      <c r="BH59" s="328">
        <v>22000</v>
      </c>
      <c r="BI59" s="328">
        <v>6</v>
      </c>
      <c r="BJ59" s="328">
        <v>5653</v>
      </c>
      <c r="BK59" s="330">
        <v>37.4</v>
      </c>
      <c r="BL59" s="328">
        <v>1</v>
      </c>
      <c r="BM59" s="328">
        <v>5</v>
      </c>
      <c r="BN59" s="328">
        <v>364</v>
      </c>
      <c r="BO59" s="328">
        <v>13470</v>
      </c>
      <c r="BP59" s="144" t="s">
        <v>1081</v>
      </c>
      <c r="BQ59" s="333">
        <v>0.97</v>
      </c>
      <c r="BR59" s="330">
        <v>32.9</v>
      </c>
      <c r="BS59" s="333">
        <v>4.5225640700639111</v>
      </c>
      <c r="BT59" s="330">
        <v>56.061098827818597</v>
      </c>
      <c r="BU59" s="328">
        <v>47</v>
      </c>
      <c r="BV59" s="328">
        <v>10053</v>
      </c>
      <c r="BW59" s="328">
        <v>561</v>
      </c>
      <c r="BX59" s="328">
        <v>1984</v>
      </c>
      <c r="BY59" s="328">
        <v>4873</v>
      </c>
      <c r="BZ59" s="328">
        <v>1474</v>
      </c>
      <c r="CA59" s="328">
        <v>318</v>
      </c>
      <c r="CB59" s="328">
        <v>728</v>
      </c>
      <c r="CC59" s="346">
        <v>1.47</v>
      </c>
      <c r="CD59" s="328">
        <v>58995404</v>
      </c>
      <c r="CE59" s="328">
        <v>3</v>
      </c>
      <c r="CF59" s="328">
        <v>47</v>
      </c>
      <c r="CG59" s="328">
        <v>5</v>
      </c>
      <c r="CH59" s="328">
        <v>8</v>
      </c>
      <c r="CI59" s="328">
        <v>390</v>
      </c>
      <c r="CJ59" s="328">
        <v>47</v>
      </c>
      <c r="CK59" s="328">
        <v>2047</v>
      </c>
      <c r="CL59" s="328">
        <v>17</v>
      </c>
      <c r="CM59" s="328">
        <v>1333</v>
      </c>
      <c r="CN59" s="328">
        <v>68</v>
      </c>
      <c r="CO59" s="328">
        <v>986</v>
      </c>
      <c r="CP59" s="328">
        <v>30</v>
      </c>
      <c r="CQ59" s="328">
        <v>291</v>
      </c>
      <c r="CR59" s="328">
        <v>33</v>
      </c>
      <c r="CS59" s="328">
        <v>879</v>
      </c>
      <c r="CT59" s="328">
        <v>20357</v>
      </c>
      <c r="CU59" s="328">
        <v>2536</v>
      </c>
      <c r="CV59" s="328">
        <v>3148</v>
      </c>
      <c r="CW59" s="328">
        <v>1852235.05</v>
      </c>
      <c r="CX59" s="328">
        <v>524317.91399999999</v>
      </c>
      <c r="CY59" s="328">
        <v>803806.58</v>
      </c>
      <c r="CZ59" s="328">
        <v>126502</v>
      </c>
      <c r="DA59" s="328">
        <v>20</v>
      </c>
      <c r="DB59" s="328">
        <v>30520</v>
      </c>
      <c r="DC59" s="328">
        <v>2689</v>
      </c>
      <c r="DD59" s="328">
        <v>2229</v>
      </c>
      <c r="DE59" s="328">
        <v>137</v>
      </c>
      <c r="DF59" s="328">
        <v>1119</v>
      </c>
      <c r="DG59" s="328">
        <v>19205</v>
      </c>
      <c r="DH59" s="328">
        <v>23307</v>
      </c>
      <c r="DI59" s="328">
        <v>3930</v>
      </c>
      <c r="DJ59" s="328">
        <v>3845</v>
      </c>
      <c r="DK59" s="328">
        <v>476</v>
      </c>
      <c r="DL59" s="328">
        <v>627</v>
      </c>
      <c r="DM59" s="328">
        <v>5</v>
      </c>
      <c r="DN59" s="328">
        <v>2508</v>
      </c>
      <c r="DO59" s="328">
        <v>55</v>
      </c>
      <c r="DP59" s="328">
        <v>14643</v>
      </c>
      <c r="DQ59" s="328">
        <v>120</v>
      </c>
      <c r="DR59" s="328">
        <v>11575</v>
      </c>
      <c r="DS59" s="328">
        <v>11133</v>
      </c>
      <c r="DT59" s="328">
        <v>66</v>
      </c>
      <c r="DU59" s="328">
        <v>1371</v>
      </c>
      <c r="DV59" s="328">
        <v>113</v>
      </c>
      <c r="DW59" s="328">
        <v>106</v>
      </c>
      <c r="DX59" s="330">
        <v>28.4</v>
      </c>
      <c r="DY59" s="328">
        <v>25</v>
      </c>
      <c r="DZ59" s="328">
        <v>34</v>
      </c>
      <c r="EA59" s="328">
        <v>918</v>
      </c>
      <c r="EB59" s="328">
        <v>491</v>
      </c>
      <c r="EC59" s="328">
        <v>70</v>
      </c>
      <c r="ED59" s="328">
        <v>2670</v>
      </c>
      <c r="EE59" s="328">
        <v>3188</v>
      </c>
      <c r="EF59" s="330">
        <v>97.3</v>
      </c>
      <c r="EG59" s="330">
        <v>95.5</v>
      </c>
      <c r="EH59" s="328">
        <v>81</v>
      </c>
      <c r="EI59" s="330">
        <v>30.9</v>
      </c>
      <c r="EJ59" s="328">
        <v>112036</v>
      </c>
      <c r="EK59" s="330">
        <v>32.200000000000003</v>
      </c>
      <c r="EL59" s="328">
        <v>459240.14168660075</v>
      </c>
      <c r="EM59" s="333">
        <v>4.1920809338807361</v>
      </c>
      <c r="EN59" s="328">
        <v>679</v>
      </c>
      <c r="EO59" s="328">
        <v>8</v>
      </c>
      <c r="EP59" s="348">
        <v>1954</v>
      </c>
      <c r="EQ59" s="328">
        <v>147</v>
      </c>
      <c r="ER59" s="292">
        <v>1453</v>
      </c>
      <c r="ES59" s="330">
        <v>100</v>
      </c>
      <c r="ET59" s="328">
        <v>157815</v>
      </c>
      <c r="EU59" s="328">
        <v>7633</v>
      </c>
      <c r="EV59" s="328">
        <v>0</v>
      </c>
      <c r="EW59" s="328">
        <v>143319</v>
      </c>
      <c r="EX59" s="328">
        <v>112279</v>
      </c>
      <c r="EY59" s="328">
        <v>19109</v>
      </c>
      <c r="EZ59" s="328">
        <v>11931</v>
      </c>
      <c r="FA59" s="328">
        <v>6863</v>
      </c>
      <c r="FB59" s="330">
        <v>15.836897633304819</v>
      </c>
      <c r="FC59" s="328">
        <v>505</v>
      </c>
      <c r="FD59" s="330">
        <v>9.92</v>
      </c>
      <c r="FE59" s="328">
        <v>17146</v>
      </c>
      <c r="FF59" s="328" t="s">
        <v>608</v>
      </c>
      <c r="FG59" s="328">
        <v>332</v>
      </c>
      <c r="FH59" s="328">
        <v>1455</v>
      </c>
      <c r="FI59" s="350">
        <v>19</v>
      </c>
      <c r="FJ59" s="350">
        <v>741</v>
      </c>
      <c r="FK59" s="333">
        <v>58.736079605437688</v>
      </c>
      <c r="FL59" s="330">
        <v>97.78</v>
      </c>
      <c r="FM59" s="330">
        <v>88.69</v>
      </c>
      <c r="FN59" s="330">
        <v>93.4</v>
      </c>
      <c r="FO59" s="330">
        <v>71.8</v>
      </c>
      <c r="FP59" s="328">
        <v>100</v>
      </c>
      <c r="FQ59" s="328">
        <v>22</v>
      </c>
      <c r="FR59" s="328">
        <v>61</v>
      </c>
      <c r="FS59" s="328">
        <v>2122</v>
      </c>
      <c r="FT59" s="328">
        <v>10</v>
      </c>
      <c r="FU59" s="328">
        <v>1609</v>
      </c>
      <c r="FV59" s="328">
        <v>3720</v>
      </c>
      <c r="FW59" s="328">
        <v>5</v>
      </c>
      <c r="FX59" s="328">
        <v>8103561</v>
      </c>
      <c r="FY59" s="328">
        <v>7018</v>
      </c>
      <c r="FZ59" s="328">
        <v>16508365</v>
      </c>
      <c r="GA59" s="328" t="s">
        <v>608</v>
      </c>
      <c r="GB59" s="328">
        <v>19504</v>
      </c>
      <c r="GC59" s="328">
        <v>53</v>
      </c>
      <c r="GD59" s="328">
        <v>2300</v>
      </c>
      <c r="GE59" s="328">
        <v>17151</v>
      </c>
      <c r="GF59" s="328">
        <v>207637</v>
      </c>
      <c r="GG59" s="328">
        <v>726</v>
      </c>
      <c r="GH59" s="328">
        <v>35183</v>
      </c>
      <c r="GI59" s="328">
        <v>171728</v>
      </c>
      <c r="GJ59" s="328">
        <v>916</v>
      </c>
      <c r="GK59" s="328">
        <v>8469</v>
      </c>
      <c r="GL59" s="328">
        <v>721493</v>
      </c>
      <c r="GM59" s="328">
        <v>3132</v>
      </c>
      <c r="GN59" s="328">
        <v>20966</v>
      </c>
      <c r="GO59" s="328">
        <v>379661</v>
      </c>
      <c r="GP59" s="328">
        <v>325</v>
      </c>
      <c r="GQ59" s="328">
        <v>12853</v>
      </c>
      <c r="GR59" s="327">
        <v>399038</v>
      </c>
      <c r="GS59" s="328">
        <v>319</v>
      </c>
      <c r="GT59" s="328">
        <v>6723</v>
      </c>
      <c r="GU59" s="328" t="s">
        <v>608</v>
      </c>
      <c r="GV59" s="347">
        <v>60.15</v>
      </c>
      <c r="GW59" s="328">
        <v>198.9</v>
      </c>
      <c r="GX59" s="328">
        <v>2947</v>
      </c>
      <c r="GY59" s="328">
        <v>1215</v>
      </c>
      <c r="GZ59" s="322">
        <v>213</v>
      </c>
      <c r="HA59" s="328">
        <v>190</v>
      </c>
      <c r="HB59" s="328">
        <v>1876159</v>
      </c>
      <c r="HC59" s="328">
        <v>10351232</v>
      </c>
      <c r="HD59" s="328">
        <v>1178949</v>
      </c>
      <c r="HE59" s="328">
        <v>1847723</v>
      </c>
      <c r="HF59" s="328">
        <v>234178</v>
      </c>
      <c r="HG59" s="328">
        <v>4720</v>
      </c>
      <c r="HH59" s="328">
        <v>8780</v>
      </c>
      <c r="HI59" s="328">
        <v>162419</v>
      </c>
      <c r="HJ59" s="328">
        <v>125860</v>
      </c>
      <c r="HK59" s="292">
        <v>6013</v>
      </c>
      <c r="HL59" s="292">
        <v>51263000</v>
      </c>
      <c r="HM59" s="292" t="s">
        <v>608</v>
      </c>
      <c r="HN59" s="326">
        <v>908</v>
      </c>
      <c r="HO59" s="292" t="s">
        <v>608</v>
      </c>
      <c r="HP59" s="292">
        <v>170</v>
      </c>
      <c r="HQ59" s="328" t="s">
        <v>608</v>
      </c>
      <c r="HR59" s="292">
        <v>87034</v>
      </c>
      <c r="HS59" s="292">
        <v>171592</v>
      </c>
      <c r="HT59" s="292" t="s">
        <v>608</v>
      </c>
      <c r="HU59" s="292" t="s">
        <v>608</v>
      </c>
      <c r="HV59" s="333">
        <v>44.69</v>
      </c>
      <c r="HW59" s="292">
        <v>314082</v>
      </c>
      <c r="HX59" s="407">
        <v>1.87</v>
      </c>
      <c r="HY59" s="333">
        <v>3.06</v>
      </c>
      <c r="HZ59" s="333">
        <v>3.06</v>
      </c>
      <c r="IA59" s="328">
        <v>899</v>
      </c>
      <c r="IB59" s="328">
        <v>878</v>
      </c>
      <c r="IC59" s="328" t="s">
        <v>608</v>
      </c>
      <c r="ID59" s="330">
        <v>76.5</v>
      </c>
      <c r="IE59" s="330">
        <v>54.2</v>
      </c>
      <c r="IF59" s="330">
        <v>36.5</v>
      </c>
      <c r="IG59" s="330">
        <v>59.5</v>
      </c>
      <c r="IH59" s="330">
        <v>17.100000000000001</v>
      </c>
      <c r="II59" s="144" t="s">
        <v>1081</v>
      </c>
      <c r="IJ59" s="144" t="s">
        <v>1081</v>
      </c>
      <c r="IK59" s="328">
        <v>68.7</v>
      </c>
      <c r="IL59" s="408">
        <v>0.56000000000000005</v>
      </c>
      <c r="IM59" s="387">
        <v>93.3</v>
      </c>
      <c r="IN59" s="409">
        <v>6.2</v>
      </c>
      <c r="IO59" s="387">
        <v>4.47</v>
      </c>
      <c r="IP59" s="324">
        <v>252229093</v>
      </c>
      <c r="IQ59" s="410">
        <v>35.299999999999997</v>
      </c>
      <c r="IR59" s="410">
        <v>59.2</v>
      </c>
      <c r="IS59" s="350" t="s">
        <v>608</v>
      </c>
      <c r="IT59" s="350" t="s">
        <v>608</v>
      </c>
      <c r="IU59" s="410">
        <v>81</v>
      </c>
      <c r="IV59" s="144" t="s">
        <v>1081</v>
      </c>
      <c r="IW59" s="324">
        <v>3073</v>
      </c>
      <c r="IX59" s="144" t="s">
        <v>1081</v>
      </c>
      <c r="IY59" s="410">
        <v>26.5</v>
      </c>
      <c r="IZ59" s="386">
        <v>78408</v>
      </c>
      <c r="JA59" s="386">
        <v>1452</v>
      </c>
      <c r="JB59" s="386">
        <v>1333</v>
      </c>
      <c r="JC59" s="386">
        <v>6861</v>
      </c>
      <c r="JD59" s="386">
        <v>7893</v>
      </c>
      <c r="JE59" s="386">
        <v>8178</v>
      </c>
      <c r="JF59" s="386">
        <v>9038</v>
      </c>
      <c r="JG59" s="386">
        <v>11193</v>
      </c>
      <c r="JH59" s="386">
        <v>10738</v>
      </c>
      <c r="JI59" s="386">
        <v>10834</v>
      </c>
      <c r="JJ59" s="386">
        <v>10144</v>
      </c>
      <c r="JK59" s="386">
        <v>8708</v>
      </c>
      <c r="JL59" s="386">
        <v>5687</v>
      </c>
      <c r="JM59" s="386">
        <v>2231</v>
      </c>
      <c r="JN59" s="386">
        <v>1036</v>
      </c>
      <c r="JO59" s="386">
        <v>475</v>
      </c>
      <c r="JP59" s="386">
        <v>204</v>
      </c>
      <c r="JQ59" s="386">
        <v>9629</v>
      </c>
      <c r="JR59" s="386">
        <v>10019</v>
      </c>
      <c r="JS59" s="386">
        <v>9545</v>
      </c>
      <c r="JT59" s="386">
        <v>10660</v>
      </c>
      <c r="JU59" s="386">
        <v>12025</v>
      </c>
      <c r="JV59" s="386">
        <v>14570</v>
      </c>
      <c r="JW59" s="386">
        <v>13657</v>
      </c>
      <c r="JX59" s="386">
        <v>14279</v>
      </c>
      <c r="JY59" s="386">
        <v>15066</v>
      </c>
      <c r="JZ59" s="386">
        <v>17787</v>
      </c>
      <c r="KA59" s="386">
        <v>18320</v>
      </c>
      <c r="KB59" s="386">
        <v>14131</v>
      </c>
      <c r="KC59" s="386">
        <v>13358</v>
      </c>
      <c r="KD59" s="386">
        <v>12222</v>
      </c>
      <c r="KE59" s="386">
        <v>14860</v>
      </c>
      <c r="KF59" s="399"/>
      <c r="KG59" s="399"/>
    </row>
    <row r="60" spans="1:293" s="305" customFormat="1" ht="12">
      <c r="A60" s="3">
        <v>422029</v>
      </c>
      <c r="B60" s="2" t="s">
        <v>948</v>
      </c>
      <c r="C60" s="318">
        <v>426.06</v>
      </c>
      <c r="D60" s="319">
        <v>256504</v>
      </c>
      <c r="E60" s="325">
        <v>13.5</v>
      </c>
      <c r="F60" s="325">
        <v>57.3</v>
      </c>
      <c r="G60" s="325">
        <v>29.2</v>
      </c>
      <c r="H60" s="292">
        <v>13690</v>
      </c>
      <c r="I60" s="292">
        <v>27553</v>
      </c>
      <c r="J60" s="292">
        <v>42438</v>
      </c>
      <c r="K60" s="328">
        <v>38454</v>
      </c>
      <c r="L60" s="292">
        <v>121223</v>
      </c>
      <c r="M60" s="292">
        <v>1586</v>
      </c>
      <c r="N60" s="292">
        <v>9918</v>
      </c>
      <c r="O60" s="292">
        <v>10585</v>
      </c>
      <c r="P60" s="326">
        <v>250965</v>
      </c>
      <c r="Q60" s="292">
        <v>255439</v>
      </c>
      <c r="R60" s="292">
        <v>258931</v>
      </c>
      <c r="S60" s="328">
        <v>1140249</v>
      </c>
      <c r="T60" s="328">
        <v>1124725</v>
      </c>
      <c r="U60" s="328">
        <v>388350</v>
      </c>
      <c r="V60" s="328">
        <v>543056</v>
      </c>
      <c r="W60" s="328">
        <v>75</v>
      </c>
      <c r="X60" s="328">
        <v>53</v>
      </c>
      <c r="Y60" s="328">
        <v>44</v>
      </c>
      <c r="Z60" s="328">
        <v>95925</v>
      </c>
      <c r="AA60" s="318">
        <v>2257.6</v>
      </c>
      <c r="AB60" s="333">
        <v>411.6</v>
      </c>
      <c r="AC60" s="328">
        <v>1568</v>
      </c>
      <c r="AD60" s="328">
        <v>5010</v>
      </c>
      <c r="AE60" s="328">
        <v>2000</v>
      </c>
      <c r="AF60" s="328">
        <v>34</v>
      </c>
      <c r="AG60" s="328">
        <v>3165</v>
      </c>
      <c r="AH60" s="328">
        <v>48</v>
      </c>
      <c r="AI60" s="328">
        <v>13749</v>
      </c>
      <c r="AJ60" s="327">
        <v>868</v>
      </c>
      <c r="AK60" s="327">
        <v>45</v>
      </c>
      <c r="AL60" s="328">
        <v>26</v>
      </c>
      <c r="AM60" s="328">
        <v>6515</v>
      </c>
      <c r="AN60" s="327">
        <v>515</v>
      </c>
      <c r="AO60" s="327">
        <v>1</v>
      </c>
      <c r="AP60" s="327">
        <v>216</v>
      </c>
      <c r="AQ60" s="328">
        <v>13</v>
      </c>
      <c r="AR60" s="328">
        <v>34</v>
      </c>
      <c r="AS60" s="330">
        <v>100</v>
      </c>
      <c r="AT60" s="330">
        <v>80.400000000000006</v>
      </c>
      <c r="AU60" s="330">
        <v>83.8</v>
      </c>
      <c r="AV60" s="328">
        <v>22</v>
      </c>
      <c r="AW60" s="328">
        <v>23</v>
      </c>
      <c r="AX60" s="328">
        <v>12</v>
      </c>
      <c r="AY60" s="328">
        <v>5</v>
      </c>
      <c r="AZ60" s="328">
        <v>5</v>
      </c>
      <c r="BA60" s="328">
        <v>3</v>
      </c>
      <c r="BB60" s="328">
        <v>4</v>
      </c>
      <c r="BC60" s="328">
        <v>7</v>
      </c>
      <c r="BD60" s="328">
        <v>34567.83</v>
      </c>
      <c r="BE60" s="328">
        <v>2</v>
      </c>
      <c r="BF60" s="328" t="s">
        <v>917</v>
      </c>
      <c r="BG60" s="328">
        <v>5</v>
      </c>
      <c r="BH60" s="328" t="s">
        <v>917</v>
      </c>
      <c r="BI60" s="328">
        <v>3</v>
      </c>
      <c r="BJ60" s="328">
        <v>3935</v>
      </c>
      <c r="BK60" s="330">
        <v>44.6</v>
      </c>
      <c r="BL60" s="328">
        <v>1</v>
      </c>
      <c r="BM60" s="328">
        <v>2</v>
      </c>
      <c r="BN60" s="328">
        <v>505</v>
      </c>
      <c r="BO60" s="328">
        <v>4073</v>
      </c>
      <c r="BP60" s="144" t="s">
        <v>1081</v>
      </c>
      <c r="BQ60" s="333">
        <v>1.17</v>
      </c>
      <c r="BR60" s="330">
        <v>39.700000000000003</v>
      </c>
      <c r="BS60" s="333">
        <v>5.147518871527355</v>
      </c>
      <c r="BT60" s="330">
        <v>56.883952466131426</v>
      </c>
      <c r="BU60" s="328">
        <v>26</v>
      </c>
      <c r="BV60" s="328">
        <v>4815</v>
      </c>
      <c r="BW60" s="328">
        <v>231</v>
      </c>
      <c r="BX60" s="328">
        <v>653</v>
      </c>
      <c r="BY60" s="328">
        <v>3041</v>
      </c>
      <c r="BZ60" s="328">
        <v>849</v>
      </c>
      <c r="CA60" s="328">
        <v>256</v>
      </c>
      <c r="CB60" s="328">
        <v>449</v>
      </c>
      <c r="CC60" s="346">
        <v>1.72</v>
      </c>
      <c r="CD60" s="328">
        <v>104572900</v>
      </c>
      <c r="CE60" s="328">
        <v>4</v>
      </c>
      <c r="CF60" s="328">
        <v>96</v>
      </c>
      <c r="CG60" s="328">
        <v>4</v>
      </c>
      <c r="CH60" s="328">
        <v>4</v>
      </c>
      <c r="CI60" s="328">
        <v>285</v>
      </c>
      <c r="CJ60" s="328">
        <v>20</v>
      </c>
      <c r="CK60" s="328">
        <v>1190</v>
      </c>
      <c r="CL60" s="328">
        <v>9</v>
      </c>
      <c r="CM60" s="328">
        <v>778</v>
      </c>
      <c r="CN60" s="328">
        <v>62</v>
      </c>
      <c r="CO60" s="328">
        <v>924</v>
      </c>
      <c r="CP60" s="328">
        <v>31</v>
      </c>
      <c r="CQ60" s="328">
        <v>289</v>
      </c>
      <c r="CR60" s="328">
        <v>61</v>
      </c>
      <c r="CS60" s="328">
        <v>1490</v>
      </c>
      <c r="CT60" s="328">
        <v>9868</v>
      </c>
      <c r="CU60" s="328">
        <v>2671</v>
      </c>
      <c r="CV60" s="328">
        <v>2223</v>
      </c>
      <c r="CW60" s="328">
        <v>756861.06700000004</v>
      </c>
      <c r="CX60" s="328">
        <v>492487.60600000003</v>
      </c>
      <c r="CY60" s="328">
        <v>579501.37800000003</v>
      </c>
      <c r="CZ60" s="328">
        <v>74772</v>
      </c>
      <c r="DA60" s="328">
        <v>9</v>
      </c>
      <c r="DB60" s="328">
        <v>16905</v>
      </c>
      <c r="DC60" s="328">
        <v>1880</v>
      </c>
      <c r="DD60" s="328">
        <v>1142</v>
      </c>
      <c r="DE60" s="328">
        <v>55</v>
      </c>
      <c r="DF60" s="328">
        <v>1145</v>
      </c>
      <c r="DG60" s="328" t="s">
        <v>608</v>
      </c>
      <c r="DH60" s="328">
        <v>14408</v>
      </c>
      <c r="DI60" s="328">
        <v>2555</v>
      </c>
      <c r="DJ60" s="328">
        <v>2115</v>
      </c>
      <c r="DK60" s="328">
        <v>426</v>
      </c>
      <c r="DL60" s="328">
        <v>444</v>
      </c>
      <c r="DM60" s="328">
        <v>5</v>
      </c>
      <c r="DN60" s="328">
        <v>1907</v>
      </c>
      <c r="DO60" s="328">
        <v>40</v>
      </c>
      <c r="DP60" s="328">
        <v>16302</v>
      </c>
      <c r="DQ60" s="328">
        <v>93</v>
      </c>
      <c r="DR60" s="328">
        <v>9139</v>
      </c>
      <c r="DS60" s="328">
        <v>8347</v>
      </c>
      <c r="DT60" s="328">
        <v>0</v>
      </c>
      <c r="DU60" s="328"/>
      <c r="DV60" s="328">
        <v>97</v>
      </c>
      <c r="DW60" s="328">
        <v>73</v>
      </c>
      <c r="DX60" s="330">
        <v>21.3</v>
      </c>
      <c r="DY60" s="328">
        <v>19</v>
      </c>
      <c r="DZ60" s="328">
        <v>29</v>
      </c>
      <c r="EA60" s="328">
        <v>2186</v>
      </c>
      <c r="EB60" s="328">
        <v>201</v>
      </c>
      <c r="EC60" s="328">
        <v>55</v>
      </c>
      <c r="ED60" s="328">
        <v>1929</v>
      </c>
      <c r="EE60" s="328">
        <v>2255</v>
      </c>
      <c r="EF60" s="330">
        <v>95.4</v>
      </c>
      <c r="EG60" s="330">
        <v>91.8</v>
      </c>
      <c r="EH60" s="328">
        <v>96</v>
      </c>
      <c r="EI60" s="330">
        <v>22.4</v>
      </c>
      <c r="EJ60" s="328">
        <v>64405</v>
      </c>
      <c r="EK60" s="330">
        <v>35.5</v>
      </c>
      <c r="EL60" s="328">
        <v>402953</v>
      </c>
      <c r="EM60" s="333">
        <v>5.88</v>
      </c>
      <c r="EN60" s="328">
        <v>417</v>
      </c>
      <c r="EO60" s="328">
        <v>2</v>
      </c>
      <c r="EP60" s="348">
        <v>1799</v>
      </c>
      <c r="EQ60" s="328">
        <v>102</v>
      </c>
      <c r="ER60" s="292">
        <v>1258</v>
      </c>
      <c r="ES60" s="330">
        <v>100</v>
      </c>
      <c r="ET60" s="328">
        <v>92746</v>
      </c>
      <c r="EU60" s="328">
        <v>4952</v>
      </c>
      <c r="EV60" s="328">
        <v>0</v>
      </c>
      <c r="EW60" s="328">
        <v>82545</v>
      </c>
      <c r="EX60" s="328">
        <v>74335</v>
      </c>
      <c r="EY60" s="328">
        <v>4332</v>
      </c>
      <c r="EZ60" s="328">
        <v>3878</v>
      </c>
      <c r="FA60" s="328">
        <v>5249</v>
      </c>
      <c r="FB60" s="330">
        <v>13.3</v>
      </c>
      <c r="FC60" s="328">
        <v>409</v>
      </c>
      <c r="FD60" s="330">
        <v>16.75</v>
      </c>
      <c r="FE60" s="328">
        <v>9816</v>
      </c>
      <c r="FF60" s="328">
        <v>15</v>
      </c>
      <c r="FG60" s="328">
        <v>413</v>
      </c>
      <c r="FH60" s="328">
        <v>849</v>
      </c>
      <c r="FI60" s="350">
        <v>30</v>
      </c>
      <c r="FJ60" s="350">
        <v>686</v>
      </c>
      <c r="FK60" s="333">
        <v>59.969567450740946</v>
      </c>
      <c r="FL60" s="330">
        <v>98.1</v>
      </c>
      <c r="FM60" s="330">
        <v>84.9</v>
      </c>
      <c r="FN60" s="330">
        <v>57.2</v>
      </c>
      <c r="FO60" s="330">
        <v>43.6</v>
      </c>
      <c r="FP60" s="328">
        <v>115</v>
      </c>
      <c r="FQ60" s="328">
        <v>16</v>
      </c>
      <c r="FR60" s="328">
        <v>67</v>
      </c>
      <c r="FS60" s="328">
        <v>1079</v>
      </c>
      <c r="FT60" s="328">
        <v>5</v>
      </c>
      <c r="FU60" s="328">
        <v>1105</v>
      </c>
      <c r="FV60" s="328">
        <v>1918</v>
      </c>
      <c r="FW60" s="328">
        <v>3</v>
      </c>
      <c r="FX60" s="328">
        <v>7887496</v>
      </c>
      <c r="FY60" s="328">
        <v>4256</v>
      </c>
      <c r="FZ60" s="328" t="s">
        <v>608</v>
      </c>
      <c r="GA60" s="328" t="s">
        <v>608</v>
      </c>
      <c r="GB60" s="328">
        <v>11153</v>
      </c>
      <c r="GC60" s="328">
        <v>62</v>
      </c>
      <c r="GD60" s="328">
        <v>1614</v>
      </c>
      <c r="GE60" s="328">
        <v>9477</v>
      </c>
      <c r="GF60" s="328">
        <v>97744</v>
      </c>
      <c r="GG60" s="328">
        <v>1065</v>
      </c>
      <c r="GH60" s="328">
        <v>16960</v>
      </c>
      <c r="GI60" s="328">
        <v>79719</v>
      </c>
      <c r="GJ60" s="328">
        <v>535</v>
      </c>
      <c r="GK60" s="328">
        <v>4619</v>
      </c>
      <c r="GL60" s="328">
        <v>253871</v>
      </c>
      <c r="GM60" s="328">
        <v>1858</v>
      </c>
      <c r="GN60" s="328">
        <v>12941</v>
      </c>
      <c r="GO60" s="328">
        <v>380021</v>
      </c>
      <c r="GP60" s="328">
        <v>278</v>
      </c>
      <c r="GQ60" s="328">
        <v>7097</v>
      </c>
      <c r="GR60" s="327">
        <v>163373</v>
      </c>
      <c r="GS60" s="328">
        <v>276</v>
      </c>
      <c r="GT60" s="328">
        <v>7097</v>
      </c>
      <c r="GU60" s="328">
        <v>163373</v>
      </c>
      <c r="GV60" s="347">
        <v>77.88</v>
      </c>
      <c r="GW60" s="328">
        <v>1513</v>
      </c>
      <c r="GX60" s="328">
        <v>3266</v>
      </c>
      <c r="GY60" s="328">
        <v>2228</v>
      </c>
      <c r="GZ60" s="322">
        <v>433</v>
      </c>
      <c r="HA60" s="328">
        <v>161</v>
      </c>
      <c r="HB60" s="328">
        <v>1774176</v>
      </c>
      <c r="HC60" s="328">
        <v>12494943</v>
      </c>
      <c r="HD60" s="328">
        <v>1180282</v>
      </c>
      <c r="HE60" s="328">
        <v>1728801</v>
      </c>
      <c r="HF60" s="328">
        <v>157102</v>
      </c>
      <c r="HG60" s="328">
        <v>6090</v>
      </c>
      <c r="HH60" s="328">
        <v>440</v>
      </c>
      <c r="HI60" s="328">
        <v>103244</v>
      </c>
      <c r="HJ60" s="328">
        <v>91459</v>
      </c>
      <c r="HK60" s="292">
        <v>4686</v>
      </c>
      <c r="HL60" s="292">
        <v>11457296</v>
      </c>
      <c r="HM60" s="292">
        <v>7394716</v>
      </c>
      <c r="HN60" s="326">
        <v>275</v>
      </c>
      <c r="HO60" s="292">
        <v>98</v>
      </c>
      <c r="HP60" s="292">
        <v>12</v>
      </c>
      <c r="HQ60" s="328">
        <v>36</v>
      </c>
      <c r="HR60" s="292">
        <v>39477</v>
      </c>
      <c r="HS60" s="292">
        <v>130209</v>
      </c>
      <c r="HT60" s="292">
        <v>4667</v>
      </c>
      <c r="HU60" s="292">
        <v>0</v>
      </c>
      <c r="HV60" s="333">
        <v>31.35</v>
      </c>
      <c r="HW60" s="292">
        <v>152157</v>
      </c>
      <c r="HX60" s="407">
        <v>-7.68</v>
      </c>
      <c r="HY60" s="333">
        <v>2.46</v>
      </c>
      <c r="HZ60" s="333">
        <v>2.2799999999999998</v>
      </c>
      <c r="IA60" s="328">
        <v>341.8</v>
      </c>
      <c r="IB60" s="328">
        <v>341.8</v>
      </c>
      <c r="IC60" s="328">
        <v>34000</v>
      </c>
      <c r="ID60" s="330">
        <v>78.900000000000006</v>
      </c>
      <c r="IE60" s="330">
        <v>49.8</v>
      </c>
      <c r="IF60" s="330">
        <v>34.5</v>
      </c>
      <c r="IG60" s="330">
        <v>50.3</v>
      </c>
      <c r="IH60" s="330">
        <v>14.3</v>
      </c>
      <c r="II60" s="144" t="s">
        <v>1081</v>
      </c>
      <c r="IJ60" s="144" t="s">
        <v>1081</v>
      </c>
      <c r="IK60" s="328">
        <v>84.2</v>
      </c>
      <c r="IL60" s="408">
        <v>0.51</v>
      </c>
      <c r="IM60" s="387">
        <v>90</v>
      </c>
      <c r="IN60" s="409">
        <v>8.1999999999999993</v>
      </c>
      <c r="IO60" s="387">
        <v>6.9</v>
      </c>
      <c r="IP60" s="324">
        <v>110340657</v>
      </c>
      <c r="IQ60" s="410">
        <v>41.2</v>
      </c>
      <c r="IR60" s="410">
        <v>51.8</v>
      </c>
      <c r="IS60" s="350" t="s">
        <v>608</v>
      </c>
      <c r="IT60" s="350" t="s">
        <v>608</v>
      </c>
      <c r="IU60" s="410">
        <v>27.6</v>
      </c>
      <c r="IV60" s="144" t="s">
        <v>1081</v>
      </c>
      <c r="IW60" s="324">
        <v>2479</v>
      </c>
      <c r="IX60" s="144" t="s">
        <v>1081</v>
      </c>
      <c r="IY60" s="410">
        <v>34.799999999999997</v>
      </c>
      <c r="IZ60" s="386">
        <v>47580</v>
      </c>
      <c r="JA60" s="386">
        <v>915</v>
      </c>
      <c r="JB60" s="386">
        <v>753</v>
      </c>
      <c r="JC60" s="386">
        <v>3770</v>
      </c>
      <c r="JD60" s="386">
        <v>4380</v>
      </c>
      <c r="JE60" s="386">
        <v>5036</v>
      </c>
      <c r="JF60" s="386">
        <v>5699</v>
      </c>
      <c r="JG60" s="386">
        <v>6461</v>
      </c>
      <c r="JH60" s="386">
        <v>6170</v>
      </c>
      <c r="JI60" s="386">
        <v>5754</v>
      </c>
      <c r="JJ60" s="386">
        <v>5582</v>
      </c>
      <c r="JK60" s="386">
        <v>5240</v>
      </c>
      <c r="JL60" s="386">
        <v>3350</v>
      </c>
      <c r="JM60" s="386">
        <v>1460</v>
      </c>
      <c r="JN60" s="386">
        <v>672</v>
      </c>
      <c r="JO60" s="386">
        <v>301</v>
      </c>
      <c r="JP60" s="386">
        <v>146</v>
      </c>
      <c r="JQ60" s="386">
        <v>5899</v>
      </c>
      <c r="JR60" s="386">
        <v>5290</v>
      </c>
      <c r="JS60" s="386">
        <v>5502</v>
      </c>
      <c r="JT60" s="386">
        <v>6691</v>
      </c>
      <c r="JU60" s="386">
        <v>7506</v>
      </c>
      <c r="JV60" s="386">
        <v>8209</v>
      </c>
      <c r="JW60" s="386">
        <v>7750</v>
      </c>
      <c r="JX60" s="386">
        <v>7461</v>
      </c>
      <c r="JY60" s="386">
        <v>8058</v>
      </c>
      <c r="JZ60" s="386">
        <v>9980</v>
      </c>
      <c r="KA60" s="386">
        <v>10761</v>
      </c>
      <c r="KB60" s="386">
        <v>8563</v>
      </c>
      <c r="KC60" s="386">
        <v>7834</v>
      </c>
      <c r="KD60" s="386">
        <v>7270</v>
      </c>
      <c r="KE60" s="386">
        <v>9223</v>
      </c>
      <c r="KF60" s="399"/>
      <c r="KG60" s="399"/>
    </row>
    <row r="61" spans="1:293" ht="12">
      <c r="A61" s="3">
        <v>442011</v>
      </c>
      <c r="B61" s="2" t="s">
        <v>949</v>
      </c>
      <c r="C61" s="318">
        <v>502.39</v>
      </c>
      <c r="D61" s="319">
        <v>478241</v>
      </c>
      <c r="E61" s="325">
        <v>14.162524752164703</v>
      </c>
      <c r="F61" s="325">
        <v>61.176268868624817</v>
      </c>
      <c r="G61" s="325">
        <v>24.661206379210483</v>
      </c>
      <c r="H61" s="292">
        <v>26623</v>
      </c>
      <c r="I61" s="292">
        <v>53742</v>
      </c>
      <c r="J61" s="292">
        <v>81980</v>
      </c>
      <c r="K61" s="328">
        <v>54507</v>
      </c>
      <c r="L61" s="292">
        <v>214752</v>
      </c>
      <c r="M61" s="292">
        <v>2621</v>
      </c>
      <c r="N61" s="292">
        <v>15296</v>
      </c>
      <c r="O61" s="292">
        <v>15044</v>
      </c>
      <c r="P61" s="393">
        <v>477112</v>
      </c>
      <c r="Q61" s="292">
        <v>478146</v>
      </c>
      <c r="R61" s="292">
        <v>486168</v>
      </c>
      <c r="S61" s="328">
        <v>1040323</v>
      </c>
      <c r="T61" s="328">
        <v>1403925</v>
      </c>
      <c r="U61" s="328">
        <v>362823</v>
      </c>
      <c r="V61" s="328">
        <v>727726</v>
      </c>
      <c r="W61" s="328">
        <v>0</v>
      </c>
      <c r="X61" s="394">
        <v>55</v>
      </c>
      <c r="Y61" s="328">
        <v>59</v>
      </c>
      <c r="Z61" s="328">
        <v>167979</v>
      </c>
      <c r="AA61" s="318">
        <v>1134.54</v>
      </c>
      <c r="AB61" s="333">
        <v>441.18</v>
      </c>
      <c r="AC61" s="328">
        <v>2263</v>
      </c>
      <c r="AD61" s="394">
        <v>1429792</v>
      </c>
      <c r="AE61" s="394">
        <v>1966</v>
      </c>
      <c r="AF61" s="328">
        <v>52</v>
      </c>
      <c r="AG61" s="328">
        <v>5020</v>
      </c>
      <c r="AH61" s="328">
        <v>60</v>
      </c>
      <c r="AI61" s="328">
        <v>26261</v>
      </c>
      <c r="AJ61" s="328">
        <v>1432</v>
      </c>
      <c r="AK61" s="328">
        <v>174</v>
      </c>
      <c r="AL61" s="328">
        <v>29</v>
      </c>
      <c r="AM61" s="328">
        <v>12560</v>
      </c>
      <c r="AN61" s="328">
        <v>860</v>
      </c>
      <c r="AO61" s="328">
        <v>2</v>
      </c>
      <c r="AP61" s="328">
        <v>437</v>
      </c>
      <c r="AQ61" s="328">
        <v>16</v>
      </c>
      <c r="AR61" s="328">
        <v>16</v>
      </c>
      <c r="AS61" s="330">
        <v>98.9</v>
      </c>
      <c r="AT61" s="330">
        <v>131.69999999999999</v>
      </c>
      <c r="AU61" s="330">
        <v>127.7</v>
      </c>
      <c r="AV61" s="328">
        <v>30</v>
      </c>
      <c r="AW61" s="328">
        <v>34</v>
      </c>
      <c r="AX61" s="328">
        <v>9</v>
      </c>
      <c r="AY61" s="328">
        <v>2</v>
      </c>
      <c r="AZ61" s="328">
        <v>2</v>
      </c>
      <c r="BA61" s="328">
        <v>4</v>
      </c>
      <c r="BB61" s="328">
        <v>2</v>
      </c>
      <c r="BC61" s="328">
        <v>4</v>
      </c>
      <c r="BD61" s="328">
        <v>8237</v>
      </c>
      <c r="BE61" s="328">
        <v>1</v>
      </c>
      <c r="BF61" s="328">
        <v>29905</v>
      </c>
      <c r="BG61" s="328">
        <v>6</v>
      </c>
      <c r="BH61" s="328">
        <v>74217</v>
      </c>
      <c r="BI61" s="328">
        <v>9</v>
      </c>
      <c r="BJ61" s="328">
        <v>13609</v>
      </c>
      <c r="BK61" s="330">
        <v>38.799999999999997</v>
      </c>
      <c r="BL61" s="394">
        <v>2</v>
      </c>
      <c r="BM61" s="394">
        <v>3</v>
      </c>
      <c r="BN61" s="394">
        <v>965</v>
      </c>
      <c r="BO61" s="394">
        <v>7998</v>
      </c>
      <c r="BP61" s="144" t="s">
        <v>1081</v>
      </c>
      <c r="BQ61" s="333">
        <v>1.1000000000000001</v>
      </c>
      <c r="BR61" s="330">
        <v>38.4</v>
      </c>
      <c r="BS61" s="333">
        <v>4.5434543454345437</v>
      </c>
      <c r="BT61" s="330">
        <v>59.430439429182123</v>
      </c>
      <c r="BU61" s="328">
        <v>52</v>
      </c>
      <c r="BV61" s="328">
        <v>7382</v>
      </c>
      <c r="BW61" s="328">
        <v>394</v>
      </c>
      <c r="BX61" s="328">
        <v>1229</v>
      </c>
      <c r="BY61" s="328">
        <v>4100</v>
      </c>
      <c r="BZ61" s="328">
        <v>1170</v>
      </c>
      <c r="CA61" s="328">
        <v>314</v>
      </c>
      <c r="CB61" s="328">
        <v>533</v>
      </c>
      <c r="CC61" s="346">
        <v>1.56</v>
      </c>
      <c r="CD61" s="328" t="s">
        <v>608</v>
      </c>
      <c r="CE61" s="328">
        <v>1</v>
      </c>
      <c r="CF61" s="328">
        <v>4</v>
      </c>
      <c r="CG61" s="328" t="s">
        <v>608</v>
      </c>
      <c r="CH61" s="328">
        <v>1</v>
      </c>
      <c r="CI61" s="328">
        <v>65</v>
      </c>
      <c r="CJ61" s="328">
        <v>32</v>
      </c>
      <c r="CK61" s="328">
        <v>1428</v>
      </c>
      <c r="CL61" s="328">
        <v>20</v>
      </c>
      <c r="CM61" s="328">
        <v>1235</v>
      </c>
      <c r="CN61" s="394">
        <v>38</v>
      </c>
      <c r="CO61" s="394">
        <v>565</v>
      </c>
      <c r="CP61" s="394">
        <v>15</v>
      </c>
      <c r="CQ61" s="394">
        <v>176</v>
      </c>
      <c r="CR61" s="394">
        <v>11</v>
      </c>
      <c r="CS61" s="394">
        <v>282</v>
      </c>
      <c r="CT61" s="328">
        <v>16340</v>
      </c>
      <c r="CU61" s="328">
        <v>1356</v>
      </c>
      <c r="CV61" s="328">
        <v>2343</v>
      </c>
      <c r="CW61" s="328">
        <v>1727796.9040000001</v>
      </c>
      <c r="CX61" s="328">
        <v>286457.02899999998</v>
      </c>
      <c r="CY61" s="328">
        <v>604940.12699999998</v>
      </c>
      <c r="CZ61" s="328">
        <v>117781</v>
      </c>
      <c r="DA61" s="328">
        <v>23</v>
      </c>
      <c r="DB61" s="328">
        <v>22433</v>
      </c>
      <c r="DC61" s="328">
        <v>2486</v>
      </c>
      <c r="DD61" s="328">
        <v>2263</v>
      </c>
      <c r="DE61" s="395">
        <v>293</v>
      </c>
      <c r="DF61" s="328">
        <v>1457</v>
      </c>
      <c r="DG61" s="328">
        <v>18990</v>
      </c>
      <c r="DH61" s="292">
        <v>21139</v>
      </c>
      <c r="DI61" s="292">
        <v>3631</v>
      </c>
      <c r="DJ61" s="292">
        <v>3248</v>
      </c>
      <c r="DK61" s="292">
        <v>419</v>
      </c>
      <c r="DL61" s="292">
        <v>481</v>
      </c>
      <c r="DM61" s="292">
        <v>21</v>
      </c>
      <c r="DN61" s="292">
        <v>3407</v>
      </c>
      <c r="DO61" s="292">
        <v>62</v>
      </c>
      <c r="DP61" s="292">
        <v>16237</v>
      </c>
      <c r="DQ61" s="328">
        <v>90</v>
      </c>
      <c r="DR61" s="328">
        <v>10372</v>
      </c>
      <c r="DS61" s="328">
        <v>10388</v>
      </c>
      <c r="DT61" s="328">
        <v>350</v>
      </c>
      <c r="DU61" s="328">
        <v>1073</v>
      </c>
      <c r="DV61" s="328">
        <v>111</v>
      </c>
      <c r="DW61" s="328">
        <v>89</v>
      </c>
      <c r="DX61" s="330">
        <v>43.5</v>
      </c>
      <c r="DY61" s="328">
        <v>38</v>
      </c>
      <c r="DZ61" s="328">
        <v>79</v>
      </c>
      <c r="EA61" s="394">
        <v>1565</v>
      </c>
      <c r="EB61" s="394">
        <v>203</v>
      </c>
      <c r="EC61" s="394">
        <v>36</v>
      </c>
      <c r="ED61" s="328">
        <v>4157</v>
      </c>
      <c r="EE61" s="328">
        <v>4327</v>
      </c>
      <c r="EF61" s="330">
        <v>96</v>
      </c>
      <c r="EG61" s="330">
        <v>93.6</v>
      </c>
      <c r="EH61" s="396">
        <v>658</v>
      </c>
      <c r="EI61" s="330">
        <v>18.34</v>
      </c>
      <c r="EJ61" s="328">
        <v>103359</v>
      </c>
      <c r="EK61" s="330">
        <v>35.5</v>
      </c>
      <c r="EL61" s="328">
        <v>416054</v>
      </c>
      <c r="EM61" s="333">
        <v>4.75</v>
      </c>
      <c r="EN61" s="328">
        <v>361</v>
      </c>
      <c r="EO61" s="328">
        <v>13</v>
      </c>
      <c r="EP61" s="348">
        <v>2353</v>
      </c>
      <c r="EQ61" s="328">
        <v>267</v>
      </c>
      <c r="ER61" s="328">
        <v>3956</v>
      </c>
      <c r="ES61" s="330">
        <v>100</v>
      </c>
      <c r="ET61" s="328">
        <v>158297</v>
      </c>
      <c r="EU61" s="328">
        <v>51917</v>
      </c>
      <c r="EV61" s="328">
        <v>596</v>
      </c>
      <c r="EW61" s="328">
        <v>106380</v>
      </c>
      <c r="EX61" s="328">
        <v>80568</v>
      </c>
      <c r="EY61" s="328">
        <v>21885</v>
      </c>
      <c r="EZ61" s="328">
        <v>3927</v>
      </c>
      <c r="FA61" s="328">
        <v>5253</v>
      </c>
      <c r="FB61" s="330">
        <v>23.9</v>
      </c>
      <c r="FC61" s="328">
        <v>741</v>
      </c>
      <c r="FD61" s="330">
        <v>14.64</v>
      </c>
      <c r="FE61" s="328">
        <v>14318</v>
      </c>
      <c r="FF61" s="394">
        <v>170</v>
      </c>
      <c r="FG61" s="394">
        <v>229</v>
      </c>
      <c r="FH61" s="394">
        <v>1086</v>
      </c>
      <c r="FI61" s="394">
        <v>25</v>
      </c>
      <c r="FJ61" s="394">
        <v>834</v>
      </c>
      <c r="FK61" s="333">
        <v>56.080756529570699</v>
      </c>
      <c r="FL61" s="330">
        <v>97.9</v>
      </c>
      <c r="FM61" s="330">
        <v>88.2</v>
      </c>
      <c r="FN61" s="330">
        <v>61.9</v>
      </c>
      <c r="FO61" s="330">
        <v>70.400000000000006</v>
      </c>
      <c r="FP61" s="328">
        <v>125</v>
      </c>
      <c r="FQ61" s="328">
        <v>14</v>
      </c>
      <c r="FR61" s="328">
        <v>78</v>
      </c>
      <c r="FS61" s="328">
        <v>2060</v>
      </c>
      <c r="FT61" s="328">
        <v>5</v>
      </c>
      <c r="FU61" s="328">
        <v>2012</v>
      </c>
      <c r="FV61" s="328">
        <v>2156</v>
      </c>
      <c r="FW61" s="328">
        <v>5</v>
      </c>
      <c r="FX61" s="328">
        <v>4044670</v>
      </c>
      <c r="FY61" s="328">
        <v>6140</v>
      </c>
      <c r="FZ61" s="328" t="s">
        <v>608</v>
      </c>
      <c r="GA61" s="328" t="s">
        <v>608</v>
      </c>
      <c r="GB61" s="328">
        <v>19963</v>
      </c>
      <c r="GC61" s="328">
        <v>74</v>
      </c>
      <c r="GD61" s="328">
        <v>2802</v>
      </c>
      <c r="GE61" s="328">
        <v>17087</v>
      </c>
      <c r="GF61" s="328">
        <v>213591</v>
      </c>
      <c r="GG61" s="328">
        <v>1141</v>
      </c>
      <c r="GH61" s="328">
        <v>45568</v>
      </c>
      <c r="GI61" s="328">
        <v>166882</v>
      </c>
      <c r="GJ61" s="328">
        <v>1113</v>
      </c>
      <c r="GK61" s="328">
        <v>10361</v>
      </c>
      <c r="GL61" s="328">
        <v>782190</v>
      </c>
      <c r="GM61" s="328">
        <v>2714</v>
      </c>
      <c r="GN61" s="328">
        <v>24065</v>
      </c>
      <c r="GO61" s="328">
        <v>486257</v>
      </c>
      <c r="GP61" s="328">
        <v>397</v>
      </c>
      <c r="GQ61" s="328">
        <v>22517</v>
      </c>
      <c r="GR61" s="327">
        <v>3116543</v>
      </c>
      <c r="GS61" s="328">
        <v>384</v>
      </c>
      <c r="GT61" s="394">
        <v>10724</v>
      </c>
      <c r="GU61" s="394">
        <v>466568</v>
      </c>
      <c r="GV61" s="397">
        <v>64.260000000000005</v>
      </c>
      <c r="GW61" s="394">
        <v>3210</v>
      </c>
      <c r="GX61" s="328">
        <v>4281</v>
      </c>
      <c r="GY61" s="328">
        <v>2039</v>
      </c>
      <c r="GZ61" s="322">
        <v>172</v>
      </c>
      <c r="HA61" s="328">
        <v>47</v>
      </c>
      <c r="HB61" s="328">
        <v>2342423</v>
      </c>
      <c r="HC61" s="328">
        <v>16772913</v>
      </c>
      <c r="HD61" s="328">
        <v>1790596</v>
      </c>
      <c r="HE61" s="328">
        <v>2306308</v>
      </c>
      <c r="HF61" s="328">
        <v>611991</v>
      </c>
      <c r="HG61" s="328">
        <v>3985</v>
      </c>
      <c r="HH61" s="328">
        <v>7135</v>
      </c>
      <c r="HI61" s="328">
        <v>392372</v>
      </c>
      <c r="HJ61" s="328">
        <v>324983</v>
      </c>
      <c r="HK61" s="292">
        <v>12542</v>
      </c>
      <c r="HL61" s="292">
        <v>10172000</v>
      </c>
      <c r="HM61" s="292" t="s">
        <v>608</v>
      </c>
      <c r="HN61" s="292">
        <v>346</v>
      </c>
      <c r="HO61" s="292" t="s">
        <v>608</v>
      </c>
      <c r="HP61" s="292">
        <v>36</v>
      </c>
      <c r="HQ61" s="292" t="s">
        <v>608</v>
      </c>
      <c r="HR61" s="292">
        <v>0</v>
      </c>
      <c r="HS61" s="292">
        <v>277805</v>
      </c>
      <c r="HT61" s="292">
        <v>39072</v>
      </c>
      <c r="HU61" s="328">
        <v>700</v>
      </c>
      <c r="HV61" s="333">
        <v>70.459999999999994</v>
      </c>
      <c r="HW61" s="292">
        <v>342769</v>
      </c>
      <c r="HX61" s="407">
        <v>-2.66</v>
      </c>
      <c r="HY61" s="333">
        <v>0</v>
      </c>
      <c r="HZ61" s="333">
        <v>0</v>
      </c>
      <c r="IA61" s="328">
        <v>2301.6999999999998</v>
      </c>
      <c r="IB61" s="328">
        <v>2170</v>
      </c>
      <c r="IC61" s="328">
        <v>157398</v>
      </c>
      <c r="ID61" s="330">
        <v>73.400000000000006</v>
      </c>
      <c r="IE61" s="330">
        <v>54.6</v>
      </c>
      <c r="IF61" s="330">
        <v>35.299999999999997</v>
      </c>
      <c r="IG61" s="330">
        <v>58.3</v>
      </c>
      <c r="IH61" s="330">
        <v>21.5</v>
      </c>
      <c r="II61" s="144" t="s">
        <v>1081</v>
      </c>
      <c r="IJ61" s="144" t="s">
        <v>1081</v>
      </c>
      <c r="IK61" s="328">
        <v>88</v>
      </c>
      <c r="IL61" s="408">
        <v>0.875</v>
      </c>
      <c r="IM61" s="387">
        <v>89.2</v>
      </c>
      <c r="IN61" s="409">
        <v>6.7</v>
      </c>
      <c r="IO61" s="387">
        <v>4.2</v>
      </c>
      <c r="IP61" s="324">
        <v>177162431</v>
      </c>
      <c r="IQ61" s="410">
        <v>54.1</v>
      </c>
      <c r="IR61" s="410">
        <v>58.2</v>
      </c>
      <c r="IS61" s="350" t="s">
        <v>608</v>
      </c>
      <c r="IT61" s="350" t="s">
        <v>608</v>
      </c>
      <c r="IU61" s="410">
        <v>38.9</v>
      </c>
      <c r="IV61" s="144" t="s">
        <v>1081</v>
      </c>
      <c r="IW61" s="324">
        <v>3212</v>
      </c>
      <c r="IX61" s="144" t="s">
        <v>1081</v>
      </c>
      <c r="IY61" s="410">
        <v>32.4</v>
      </c>
      <c r="IZ61" s="386">
        <v>94204</v>
      </c>
      <c r="JA61" s="386">
        <v>1639</v>
      </c>
      <c r="JB61" s="386">
        <v>1461</v>
      </c>
      <c r="JC61" s="386">
        <v>7261</v>
      </c>
      <c r="JD61" s="386">
        <v>9344</v>
      </c>
      <c r="JE61" s="386">
        <v>10016</v>
      </c>
      <c r="JF61" s="386">
        <v>11493</v>
      </c>
      <c r="JG61" s="386">
        <v>13577</v>
      </c>
      <c r="JH61" s="386">
        <v>11862</v>
      </c>
      <c r="JI61" s="386">
        <v>11195</v>
      </c>
      <c r="JJ61" s="386">
        <v>10375</v>
      </c>
      <c r="JK61" s="386">
        <v>8435</v>
      </c>
      <c r="JL61" s="386">
        <v>5585</v>
      </c>
      <c r="JM61" s="386">
        <v>2110</v>
      </c>
      <c r="JN61" s="386">
        <v>803</v>
      </c>
      <c r="JO61" s="386">
        <v>324</v>
      </c>
      <c r="JP61" s="386">
        <v>181</v>
      </c>
      <c r="JQ61" s="386">
        <v>10916</v>
      </c>
      <c r="JR61" s="386">
        <v>10053</v>
      </c>
      <c r="JS61" s="386">
        <v>11712</v>
      </c>
      <c r="JT61" s="386">
        <v>14012</v>
      </c>
      <c r="JU61" s="386">
        <v>16135</v>
      </c>
      <c r="JV61" s="386">
        <v>18024</v>
      </c>
      <c r="JW61" s="386">
        <v>15232</v>
      </c>
      <c r="JX61" s="386">
        <v>14624</v>
      </c>
      <c r="JY61" s="386">
        <v>15492</v>
      </c>
      <c r="JZ61" s="386">
        <v>17453</v>
      </c>
      <c r="KA61" s="386">
        <v>18712</v>
      </c>
      <c r="KB61" s="386">
        <v>13956</v>
      </c>
      <c r="KC61" s="386">
        <v>11227</v>
      </c>
      <c r="KD61" s="386">
        <v>9838</v>
      </c>
      <c r="KE61" s="386">
        <v>11914</v>
      </c>
      <c r="KF61" s="399"/>
      <c r="KG61" s="399"/>
    </row>
    <row r="62" spans="1:293" ht="12">
      <c r="A62" s="3">
        <v>452017</v>
      </c>
      <c r="B62" s="2" t="s">
        <v>950</v>
      </c>
      <c r="C62" s="318">
        <v>643.66999999999996</v>
      </c>
      <c r="D62" s="319">
        <v>404286</v>
      </c>
      <c r="E62" s="325">
        <v>14.302993430000001</v>
      </c>
      <c r="F62" s="325">
        <v>60.250664129999997</v>
      </c>
      <c r="G62" s="325">
        <v>25.446342439999999</v>
      </c>
      <c r="H62" s="292">
        <v>22543</v>
      </c>
      <c r="I62" s="292">
        <v>45787</v>
      </c>
      <c r="J62" s="292">
        <v>70144</v>
      </c>
      <c r="K62" s="328">
        <v>49576</v>
      </c>
      <c r="L62" s="292">
        <v>191086</v>
      </c>
      <c r="M62" s="292">
        <v>1588</v>
      </c>
      <c r="N62" s="292">
        <v>14355</v>
      </c>
      <c r="O62" s="292">
        <v>14229</v>
      </c>
      <c r="P62" s="326">
        <v>399996</v>
      </c>
      <c r="Q62" s="292">
        <v>401138</v>
      </c>
      <c r="R62" s="292">
        <v>407542</v>
      </c>
      <c r="S62" s="328">
        <v>861430</v>
      </c>
      <c r="T62" s="328">
        <v>1005780</v>
      </c>
      <c r="U62" s="328">
        <v>342776</v>
      </c>
      <c r="V62" s="328">
        <v>622222</v>
      </c>
      <c r="W62" s="328">
        <v>6</v>
      </c>
      <c r="X62" s="328">
        <v>51</v>
      </c>
      <c r="Y62" s="328">
        <v>27</v>
      </c>
      <c r="Z62" s="328" t="s">
        <v>608</v>
      </c>
      <c r="AA62" s="318">
        <v>2429.08</v>
      </c>
      <c r="AB62" s="333">
        <v>1467.56</v>
      </c>
      <c r="AC62" s="328">
        <v>3766</v>
      </c>
      <c r="AD62" s="328">
        <v>690199</v>
      </c>
      <c r="AE62" s="328">
        <v>3821</v>
      </c>
      <c r="AF62" s="328">
        <v>30</v>
      </c>
      <c r="AG62" s="328">
        <v>2279</v>
      </c>
      <c r="AH62" s="328">
        <v>48</v>
      </c>
      <c r="AI62" s="328">
        <v>22502</v>
      </c>
      <c r="AJ62" s="328">
        <v>1464</v>
      </c>
      <c r="AK62" s="328">
        <v>72</v>
      </c>
      <c r="AL62" s="328">
        <v>25</v>
      </c>
      <c r="AM62" s="328">
        <v>10002</v>
      </c>
      <c r="AN62" s="328">
        <v>797</v>
      </c>
      <c r="AO62" s="328" t="s">
        <v>608</v>
      </c>
      <c r="AP62" s="328">
        <v>356</v>
      </c>
      <c r="AQ62" s="328">
        <v>8</v>
      </c>
      <c r="AR62" s="328">
        <v>13</v>
      </c>
      <c r="AS62" s="330">
        <v>100</v>
      </c>
      <c r="AT62" s="330">
        <v>112.1</v>
      </c>
      <c r="AU62" s="330">
        <v>107.2</v>
      </c>
      <c r="AV62" s="328">
        <v>35</v>
      </c>
      <c r="AW62" s="328">
        <v>8</v>
      </c>
      <c r="AX62" s="328">
        <v>30</v>
      </c>
      <c r="AY62" s="328">
        <v>5</v>
      </c>
      <c r="AZ62" s="328">
        <v>2</v>
      </c>
      <c r="BA62" s="328">
        <v>3</v>
      </c>
      <c r="BB62" s="328">
        <v>7</v>
      </c>
      <c r="BC62" s="328">
        <v>19</v>
      </c>
      <c r="BD62" s="328">
        <v>38733</v>
      </c>
      <c r="BE62" s="328">
        <v>2</v>
      </c>
      <c r="BF62" s="328">
        <v>64590</v>
      </c>
      <c r="BG62" s="328">
        <v>7</v>
      </c>
      <c r="BH62" s="328">
        <v>169830</v>
      </c>
      <c r="BI62" s="328">
        <v>2</v>
      </c>
      <c r="BJ62" s="328">
        <v>800</v>
      </c>
      <c r="BK62" s="330">
        <v>46.4</v>
      </c>
      <c r="BL62" s="328">
        <v>2</v>
      </c>
      <c r="BM62" s="328">
        <v>6</v>
      </c>
      <c r="BN62" s="328">
        <v>746</v>
      </c>
      <c r="BO62" s="328">
        <v>9374</v>
      </c>
      <c r="BP62" s="144" t="s">
        <v>1081</v>
      </c>
      <c r="BQ62" s="333">
        <v>1.08</v>
      </c>
      <c r="BR62" s="330">
        <v>36</v>
      </c>
      <c r="BS62" s="333">
        <v>4.6171010535324921</v>
      </c>
      <c r="BT62" s="330">
        <v>60.210977064909656</v>
      </c>
      <c r="BU62" s="328">
        <v>39</v>
      </c>
      <c r="BV62" s="328">
        <v>6353</v>
      </c>
      <c r="BW62" s="328">
        <v>383</v>
      </c>
      <c r="BX62" s="328">
        <v>1491</v>
      </c>
      <c r="BY62" s="328">
        <v>3765</v>
      </c>
      <c r="BZ62" s="328">
        <v>1113</v>
      </c>
      <c r="CA62" s="328">
        <v>405</v>
      </c>
      <c r="CB62" s="328">
        <v>595</v>
      </c>
      <c r="CC62" s="346">
        <v>1.61</v>
      </c>
      <c r="CD62" s="328" t="s">
        <v>608</v>
      </c>
      <c r="CE62" s="328">
        <v>2</v>
      </c>
      <c r="CF62" s="328">
        <v>15</v>
      </c>
      <c r="CG62" s="328">
        <v>3</v>
      </c>
      <c r="CH62" s="328">
        <v>6</v>
      </c>
      <c r="CI62" s="328">
        <v>344</v>
      </c>
      <c r="CJ62" s="328">
        <v>22</v>
      </c>
      <c r="CK62" s="328">
        <v>1452</v>
      </c>
      <c r="CL62" s="328">
        <v>13</v>
      </c>
      <c r="CM62" s="328">
        <v>1042</v>
      </c>
      <c r="CN62" s="328">
        <v>61</v>
      </c>
      <c r="CO62" s="328">
        <v>701</v>
      </c>
      <c r="CP62" s="328">
        <v>12</v>
      </c>
      <c r="CQ62" s="328">
        <v>106</v>
      </c>
      <c r="CR62" s="328">
        <v>28</v>
      </c>
      <c r="CS62" s="328">
        <v>751</v>
      </c>
      <c r="CT62" s="328">
        <v>12003</v>
      </c>
      <c r="CU62" s="328">
        <v>1333</v>
      </c>
      <c r="CV62" s="328">
        <v>2500</v>
      </c>
      <c r="CW62" s="328">
        <v>1400178.274</v>
      </c>
      <c r="CX62" s="328">
        <v>261690.93</v>
      </c>
      <c r="CY62" s="328">
        <v>632109.64099999995</v>
      </c>
      <c r="CZ62" s="328">
        <v>103058</v>
      </c>
      <c r="DA62" s="328">
        <v>19</v>
      </c>
      <c r="DB62" s="328">
        <v>17294</v>
      </c>
      <c r="DC62" s="328">
        <v>1467</v>
      </c>
      <c r="DD62" s="328">
        <v>1891</v>
      </c>
      <c r="DE62" s="328">
        <v>393</v>
      </c>
      <c r="DF62" s="328">
        <v>1334</v>
      </c>
      <c r="DG62" s="328">
        <v>9588</v>
      </c>
      <c r="DH62" s="328">
        <v>19603</v>
      </c>
      <c r="DI62" s="328">
        <v>3326</v>
      </c>
      <c r="DJ62" s="328">
        <v>3164</v>
      </c>
      <c r="DK62" s="328">
        <v>205</v>
      </c>
      <c r="DL62" s="328">
        <v>413</v>
      </c>
      <c r="DM62" s="328">
        <v>5</v>
      </c>
      <c r="DN62" s="328">
        <v>2167</v>
      </c>
      <c r="DO62" s="328">
        <v>78</v>
      </c>
      <c r="DP62" s="328">
        <v>14574</v>
      </c>
      <c r="DQ62" s="328">
        <v>135</v>
      </c>
      <c r="DR62" s="328">
        <v>13091</v>
      </c>
      <c r="DS62" s="328">
        <v>12670</v>
      </c>
      <c r="DT62" s="328">
        <v>64</v>
      </c>
      <c r="DU62" s="328">
        <v>1587</v>
      </c>
      <c r="DV62" s="328">
        <v>130</v>
      </c>
      <c r="DW62" s="328">
        <v>105</v>
      </c>
      <c r="DX62" s="330">
        <v>38.700000000000003</v>
      </c>
      <c r="DY62" s="328">
        <v>49</v>
      </c>
      <c r="DZ62" s="328">
        <v>192</v>
      </c>
      <c r="EA62" s="328">
        <v>1100</v>
      </c>
      <c r="EB62" s="328">
        <v>527</v>
      </c>
      <c r="EC62" s="328">
        <v>71</v>
      </c>
      <c r="ED62" s="328">
        <v>3425</v>
      </c>
      <c r="EE62" s="328">
        <v>3606</v>
      </c>
      <c r="EF62" s="330">
        <v>96.1</v>
      </c>
      <c r="EG62" s="330">
        <v>98</v>
      </c>
      <c r="EH62" s="328">
        <v>288</v>
      </c>
      <c r="EI62" s="330">
        <v>22.1</v>
      </c>
      <c r="EJ62" s="328">
        <v>106127</v>
      </c>
      <c r="EK62" s="330">
        <v>24.1</v>
      </c>
      <c r="EL62" s="328">
        <v>349070</v>
      </c>
      <c r="EM62" s="333">
        <v>5.81</v>
      </c>
      <c r="EN62" s="328">
        <v>397</v>
      </c>
      <c r="EO62" s="328">
        <v>8</v>
      </c>
      <c r="EP62" s="348">
        <v>3761</v>
      </c>
      <c r="EQ62" s="328">
        <v>153</v>
      </c>
      <c r="ER62" s="328">
        <v>2295</v>
      </c>
      <c r="ES62" s="330">
        <v>100</v>
      </c>
      <c r="ET62" s="328">
        <v>143830</v>
      </c>
      <c r="EU62" s="328">
        <v>18847</v>
      </c>
      <c r="EV62" s="328">
        <v>397</v>
      </c>
      <c r="EW62" s="328">
        <v>124983</v>
      </c>
      <c r="EX62" s="328">
        <v>98082</v>
      </c>
      <c r="EY62" s="328">
        <v>23838</v>
      </c>
      <c r="EZ62" s="328">
        <v>3063</v>
      </c>
      <c r="FA62" s="328">
        <v>1152</v>
      </c>
      <c r="FB62" s="330">
        <v>16.542999999999999</v>
      </c>
      <c r="FC62" s="328">
        <v>508</v>
      </c>
      <c r="FD62" s="330">
        <v>22.87</v>
      </c>
      <c r="FE62" s="328">
        <v>10375</v>
      </c>
      <c r="FF62" s="328">
        <v>130</v>
      </c>
      <c r="FG62" s="328">
        <v>760</v>
      </c>
      <c r="FH62" s="328">
        <v>406</v>
      </c>
      <c r="FI62" s="350">
        <v>7</v>
      </c>
      <c r="FJ62" s="350">
        <v>255</v>
      </c>
      <c r="FK62" s="333">
        <v>57.237613751263908</v>
      </c>
      <c r="FL62" s="330">
        <v>99</v>
      </c>
      <c r="FM62" s="330">
        <v>89.6</v>
      </c>
      <c r="FN62" s="330">
        <v>87.7</v>
      </c>
      <c r="FO62" s="330">
        <v>53.5</v>
      </c>
      <c r="FP62" s="328">
        <v>146</v>
      </c>
      <c r="FQ62" s="328">
        <v>9</v>
      </c>
      <c r="FR62" s="328">
        <v>71</v>
      </c>
      <c r="FS62" s="328">
        <v>4397</v>
      </c>
      <c r="FT62" s="328">
        <v>16</v>
      </c>
      <c r="FU62" s="328">
        <v>3150</v>
      </c>
      <c r="FV62" s="328">
        <v>2480</v>
      </c>
      <c r="FW62" s="328">
        <v>4</v>
      </c>
      <c r="FX62" s="328">
        <v>6141000</v>
      </c>
      <c r="FY62" s="328">
        <v>7701</v>
      </c>
      <c r="FZ62" s="328">
        <v>31949111</v>
      </c>
      <c r="GA62" s="328" t="s">
        <v>608</v>
      </c>
      <c r="GB62" s="328">
        <v>18667</v>
      </c>
      <c r="GC62" s="328">
        <v>150</v>
      </c>
      <c r="GD62" s="328">
        <v>2349</v>
      </c>
      <c r="GE62" s="328">
        <v>16168</v>
      </c>
      <c r="GF62" s="328">
        <v>179484</v>
      </c>
      <c r="GG62" s="328">
        <v>1682</v>
      </c>
      <c r="GH62" s="328">
        <v>24903</v>
      </c>
      <c r="GI62" s="328">
        <v>152899</v>
      </c>
      <c r="GJ62" s="328">
        <v>944</v>
      </c>
      <c r="GK62" s="328">
        <v>8848</v>
      </c>
      <c r="GL62" s="328">
        <v>873480</v>
      </c>
      <c r="GM62" s="328">
        <v>2639</v>
      </c>
      <c r="GN62" s="328">
        <v>21116</v>
      </c>
      <c r="GO62" s="328">
        <v>443750</v>
      </c>
      <c r="GP62" s="328">
        <v>325</v>
      </c>
      <c r="GQ62" s="328">
        <v>11390</v>
      </c>
      <c r="GR62" s="327">
        <v>207703.37</v>
      </c>
      <c r="GS62" s="328">
        <v>319</v>
      </c>
      <c r="GT62" s="328">
        <v>8266</v>
      </c>
      <c r="GU62" s="328">
        <v>118932</v>
      </c>
      <c r="GV62" s="347">
        <v>103.66</v>
      </c>
      <c r="GW62" s="328">
        <v>3582</v>
      </c>
      <c r="GX62" s="328">
        <v>5202</v>
      </c>
      <c r="GY62" s="328">
        <v>3628</v>
      </c>
      <c r="GZ62" s="322">
        <v>1377</v>
      </c>
      <c r="HA62" s="328">
        <v>178</v>
      </c>
      <c r="HB62" s="328">
        <v>2618457</v>
      </c>
      <c r="HC62" s="328">
        <v>17841065</v>
      </c>
      <c r="HD62" s="328">
        <v>2325947</v>
      </c>
      <c r="HE62" s="328">
        <v>2760752</v>
      </c>
      <c r="HF62" s="328">
        <v>618747</v>
      </c>
      <c r="HG62" s="328">
        <v>3230</v>
      </c>
      <c r="HH62" s="328">
        <v>3780</v>
      </c>
      <c r="HI62" s="328">
        <v>243370</v>
      </c>
      <c r="HJ62" s="328">
        <v>186228</v>
      </c>
      <c r="HK62" s="292">
        <v>4573</v>
      </c>
      <c r="HL62" s="292">
        <v>7743000</v>
      </c>
      <c r="HM62" s="292" t="s">
        <v>608</v>
      </c>
      <c r="HN62" s="292">
        <v>294</v>
      </c>
      <c r="HO62" s="292" t="s">
        <v>608</v>
      </c>
      <c r="HP62" s="292">
        <v>67</v>
      </c>
      <c r="HQ62" s="292" t="s">
        <v>608</v>
      </c>
      <c r="HR62" s="292">
        <v>26600</v>
      </c>
      <c r="HS62" s="292">
        <v>237031</v>
      </c>
      <c r="HT62" s="292">
        <v>1035</v>
      </c>
      <c r="HU62" s="328" t="s">
        <v>608</v>
      </c>
      <c r="HV62" s="333">
        <v>50.59</v>
      </c>
      <c r="HW62" s="292">
        <v>278193</v>
      </c>
      <c r="HX62" s="407">
        <v>-14.26</v>
      </c>
      <c r="HY62" s="333">
        <v>0.6</v>
      </c>
      <c r="HZ62" s="333">
        <v>0.6</v>
      </c>
      <c r="IA62" s="328">
        <v>1421.8</v>
      </c>
      <c r="IB62" s="328">
        <v>1385.9</v>
      </c>
      <c r="IC62" s="328">
        <v>53478</v>
      </c>
      <c r="ID62" s="330">
        <v>69.599999999999994</v>
      </c>
      <c r="IE62" s="330">
        <v>55.3</v>
      </c>
      <c r="IF62" s="330">
        <v>34.9</v>
      </c>
      <c r="IG62" s="330">
        <v>59.4</v>
      </c>
      <c r="IH62" s="330">
        <v>20.399999999999999</v>
      </c>
      <c r="II62" s="144" t="s">
        <v>1081</v>
      </c>
      <c r="IJ62" s="144" t="s">
        <v>1081</v>
      </c>
      <c r="IK62" s="328">
        <v>56.27</v>
      </c>
      <c r="IL62" s="408">
        <v>0.64</v>
      </c>
      <c r="IM62" s="387">
        <v>90.8</v>
      </c>
      <c r="IN62" s="409">
        <v>8.6999999999999993</v>
      </c>
      <c r="IO62" s="387">
        <v>3.7</v>
      </c>
      <c r="IP62" s="324">
        <v>193964238</v>
      </c>
      <c r="IQ62" s="410">
        <v>40.700000000000003</v>
      </c>
      <c r="IR62" s="410">
        <v>58.5</v>
      </c>
      <c r="IS62" s="350" t="s">
        <v>608</v>
      </c>
      <c r="IT62" s="350" t="s">
        <v>608</v>
      </c>
      <c r="IU62" s="410">
        <v>59</v>
      </c>
      <c r="IV62" s="144" t="s">
        <v>1081</v>
      </c>
      <c r="IW62" s="324">
        <v>2484</v>
      </c>
      <c r="IX62" s="144" t="s">
        <v>1081</v>
      </c>
      <c r="IY62" s="410">
        <v>30.1</v>
      </c>
      <c r="IZ62" s="386">
        <v>73478</v>
      </c>
      <c r="JA62" s="386">
        <v>1340</v>
      </c>
      <c r="JB62" s="386">
        <v>1169</v>
      </c>
      <c r="JC62" s="386">
        <v>5776</v>
      </c>
      <c r="JD62" s="386">
        <v>7574</v>
      </c>
      <c r="JE62" s="386">
        <v>8703</v>
      </c>
      <c r="JF62" s="386">
        <v>9986</v>
      </c>
      <c r="JG62" s="386">
        <v>11645</v>
      </c>
      <c r="JH62" s="386">
        <v>10329</v>
      </c>
      <c r="JI62" s="386">
        <v>9923</v>
      </c>
      <c r="JJ62" s="386">
        <v>9431</v>
      </c>
      <c r="JK62" s="386">
        <v>8024</v>
      </c>
      <c r="JL62" s="386">
        <v>5575</v>
      </c>
      <c r="JM62" s="386">
        <v>2431</v>
      </c>
      <c r="JN62" s="386">
        <v>1059</v>
      </c>
      <c r="JO62" s="386">
        <v>489</v>
      </c>
      <c r="JP62" s="386">
        <v>216</v>
      </c>
      <c r="JQ62" s="386">
        <v>9733</v>
      </c>
      <c r="JR62" s="386">
        <v>8264</v>
      </c>
      <c r="JS62" s="386">
        <v>9145</v>
      </c>
      <c r="JT62" s="386">
        <v>11097</v>
      </c>
      <c r="JU62" s="386">
        <v>12792</v>
      </c>
      <c r="JV62" s="386">
        <v>14360</v>
      </c>
      <c r="JW62" s="386">
        <v>12795</v>
      </c>
      <c r="JX62" s="386">
        <v>12631</v>
      </c>
      <c r="JY62" s="386">
        <v>13134</v>
      </c>
      <c r="JZ62" s="386">
        <v>14740</v>
      </c>
      <c r="KA62" s="386">
        <v>15854</v>
      </c>
      <c r="KB62" s="386">
        <v>11612</v>
      </c>
      <c r="KC62" s="386">
        <v>9987</v>
      </c>
      <c r="KD62" s="386">
        <v>9106</v>
      </c>
      <c r="KE62" s="386">
        <v>10960</v>
      </c>
      <c r="KF62" s="399"/>
      <c r="KG62" s="399"/>
    </row>
    <row r="63" spans="1:293" ht="12">
      <c r="A63" s="3">
        <v>462012</v>
      </c>
      <c r="B63" s="2" t="s">
        <v>951</v>
      </c>
      <c r="C63" s="318">
        <v>547.54999999999995</v>
      </c>
      <c r="D63" s="319">
        <v>605395</v>
      </c>
      <c r="E63" s="325">
        <v>14.1</v>
      </c>
      <c r="F63" s="325">
        <v>61.3</v>
      </c>
      <c r="G63" s="325">
        <v>24.7</v>
      </c>
      <c r="H63" s="292">
        <v>33413</v>
      </c>
      <c r="I63" s="292">
        <v>67569</v>
      </c>
      <c r="J63" s="292">
        <v>103564</v>
      </c>
      <c r="K63" s="328">
        <v>73652</v>
      </c>
      <c r="L63" s="292">
        <v>290851</v>
      </c>
      <c r="M63" s="292">
        <v>2122</v>
      </c>
      <c r="N63" s="292">
        <v>22087</v>
      </c>
      <c r="O63" s="292">
        <v>11895</v>
      </c>
      <c r="P63" s="326">
        <v>603779</v>
      </c>
      <c r="Q63" s="292">
        <v>599814</v>
      </c>
      <c r="R63" s="292">
        <v>608502</v>
      </c>
      <c r="S63" s="328">
        <v>1521754</v>
      </c>
      <c r="T63" s="328">
        <v>1936037</v>
      </c>
      <c r="U63" s="328">
        <v>816589</v>
      </c>
      <c r="V63" s="328">
        <v>926378</v>
      </c>
      <c r="W63" s="328">
        <v>36</v>
      </c>
      <c r="X63" s="328">
        <v>142</v>
      </c>
      <c r="Y63" s="328">
        <v>30</v>
      </c>
      <c r="Z63" s="328">
        <v>145342</v>
      </c>
      <c r="AA63" s="318">
        <v>298963</v>
      </c>
      <c r="AB63" s="333">
        <v>1936</v>
      </c>
      <c r="AC63" s="328">
        <v>1990</v>
      </c>
      <c r="AD63" s="328">
        <v>416671</v>
      </c>
      <c r="AE63" s="328">
        <v>1502</v>
      </c>
      <c r="AF63" s="328">
        <v>42</v>
      </c>
      <c r="AG63" s="328">
        <v>5592</v>
      </c>
      <c r="AH63" s="328">
        <v>79</v>
      </c>
      <c r="AI63" s="328">
        <v>32702</v>
      </c>
      <c r="AJ63" s="328">
        <v>1867</v>
      </c>
      <c r="AK63" s="328">
        <v>88</v>
      </c>
      <c r="AL63" s="328">
        <v>39</v>
      </c>
      <c r="AM63" s="328">
        <v>15953</v>
      </c>
      <c r="AN63" s="328">
        <v>1090</v>
      </c>
      <c r="AO63" s="328">
        <v>8</v>
      </c>
      <c r="AP63" s="328">
        <v>499</v>
      </c>
      <c r="AQ63" s="328">
        <v>21</v>
      </c>
      <c r="AR63" s="328">
        <v>15</v>
      </c>
      <c r="AS63" s="330">
        <v>100</v>
      </c>
      <c r="AT63" s="330">
        <v>104.9</v>
      </c>
      <c r="AU63" s="330">
        <v>104.6</v>
      </c>
      <c r="AV63" s="328">
        <v>3</v>
      </c>
      <c r="AW63" s="328">
        <v>43</v>
      </c>
      <c r="AX63" s="328">
        <v>40</v>
      </c>
      <c r="AY63" s="328">
        <v>6</v>
      </c>
      <c r="AZ63" s="328">
        <v>6</v>
      </c>
      <c r="BA63" s="328">
        <v>0</v>
      </c>
      <c r="BB63" s="328">
        <v>10</v>
      </c>
      <c r="BC63" s="328">
        <v>11</v>
      </c>
      <c r="BD63" s="328">
        <v>40119</v>
      </c>
      <c r="BE63" s="328">
        <v>1</v>
      </c>
      <c r="BF63" s="328">
        <v>27950</v>
      </c>
      <c r="BG63" s="328">
        <v>1</v>
      </c>
      <c r="BH63" s="328">
        <v>15975</v>
      </c>
      <c r="BI63" s="328">
        <v>7</v>
      </c>
      <c r="BJ63" s="328">
        <v>5216</v>
      </c>
      <c r="BK63" s="330">
        <v>44.4</v>
      </c>
      <c r="BL63" s="328">
        <v>3</v>
      </c>
      <c r="BM63" s="328">
        <v>3</v>
      </c>
      <c r="BN63" s="328">
        <v>2059</v>
      </c>
      <c r="BO63" s="328">
        <v>14490</v>
      </c>
      <c r="BP63" s="144" t="s">
        <v>1081</v>
      </c>
      <c r="BQ63" s="333">
        <v>1.02</v>
      </c>
      <c r="BR63" s="330">
        <v>29.3</v>
      </c>
      <c r="BS63" s="333">
        <v>4.9149818120294393</v>
      </c>
      <c r="BT63" s="330">
        <v>59.04816614009016</v>
      </c>
      <c r="BU63" s="328">
        <v>96</v>
      </c>
      <c r="BV63" s="328">
        <v>12940</v>
      </c>
      <c r="BW63" s="328">
        <v>541</v>
      </c>
      <c r="BX63" s="328">
        <v>2296</v>
      </c>
      <c r="BY63" s="328">
        <v>5904</v>
      </c>
      <c r="BZ63" s="328">
        <v>1598</v>
      </c>
      <c r="CA63" s="328">
        <v>617</v>
      </c>
      <c r="CB63" s="328">
        <v>824</v>
      </c>
      <c r="CC63" s="346">
        <v>1.52</v>
      </c>
      <c r="CD63" s="328" t="s">
        <v>608</v>
      </c>
      <c r="CE63" s="328">
        <v>4</v>
      </c>
      <c r="CF63" s="328">
        <v>151</v>
      </c>
      <c r="CG63" s="328">
        <v>6</v>
      </c>
      <c r="CH63" s="328">
        <v>3</v>
      </c>
      <c r="CI63" s="328">
        <v>230</v>
      </c>
      <c r="CJ63" s="328">
        <v>45</v>
      </c>
      <c r="CK63" s="328">
        <v>2350</v>
      </c>
      <c r="CL63" s="328">
        <v>20</v>
      </c>
      <c r="CM63" s="328">
        <v>1411</v>
      </c>
      <c r="CN63" s="328">
        <v>115</v>
      </c>
      <c r="CO63" s="328">
        <v>1891</v>
      </c>
      <c r="CP63" s="328">
        <v>34</v>
      </c>
      <c r="CQ63" s="328">
        <v>324</v>
      </c>
      <c r="CR63" s="328">
        <v>30</v>
      </c>
      <c r="CS63" s="328">
        <v>733</v>
      </c>
      <c r="CT63" s="328">
        <v>18697</v>
      </c>
      <c r="CU63" s="328">
        <v>3228</v>
      </c>
      <c r="CV63" s="328">
        <v>3672</v>
      </c>
      <c r="CW63" s="328">
        <v>1772956.8640000001</v>
      </c>
      <c r="CX63" s="328">
        <v>675910.04399999999</v>
      </c>
      <c r="CY63" s="328">
        <v>970345.56900000002</v>
      </c>
      <c r="CZ63" s="328">
        <v>149434</v>
      </c>
      <c r="DA63" s="328">
        <v>17</v>
      </c>
      <c r="DB63" s="328">
        <v>31026</v>
      </c>
      <c r="DC63" s="328">
        <v>3311</v>
      </c>
      <c r="DD63" s="328">
        <v>3465</v>
      </c>
      <c r="DE63" s="328">
        <v>566</v>
      </c>
      <c r="DF63" s="328">
        <v>2601</v>
      </c>
      <c r="DG63" s="328">
        <v>18385</v>
      </c>
      <c r="DH63" s="328">
        <v>27427</v>
      </c>
      <c r="DI63" s="328">
        <v>5024</v>
      </c>
      <c r="DJ63" s="328">
        <v>5295</v>
      </c>
      <c r="DK63" s="328">
        <v>473</v>
      </c>
      <c r="DL63" s="328">
        <v>795</v>
      </c>
      <c r="DM63" s="328">
        <v>32</v>
      </c>
      <c r="DN63" s="328">
        <v>3856</v>
      </c>
      <c r="DO63" s="328">
        <v>26</v>
      </c>
      <c r="DP63" s="328">
        <v>12384</v>
      </c>
      <c r="DQ63" s="328">
        <v>151</v>
      </c>
      <c r="DR63" s="328">
        <v>16946</v>
      </c>
      <c r="DS63" s="328">
        <v>16702</v>
      </c>
      <c r="DT63" s="328">
        <v>151</v>
      </c>
      <c r="DU63" s="328">
        <v>1736</v>
      </c>
      <c r="DV63" s="328">
        <v>137</v>
      </c>
      <c r="DW63" s="328">
        <v>140</v>
      </c>
      <c r="DX63" s="330">
        <v>27</v>
      </c>
      <c r="DY63" s="328">
        <v>44</v>
      </c>
      <c r="DZ63" s="328">
        <v>62</v>
      </c>
      <c r="EA63" s="328">
        <v>2384</v>
      </c>
      <c r="EB63" s="328">
        <v>781</v>
      </c>
      <c r="EC63" s="328">
        <v>88</v>
      </c>
      <c r="ED63" s="328">
        <v>5890</v>
      </c>
      <c r="EE63" s="328">
        <v>5562</v>
      </c>
      <c r="EF63" s="330">
        <v>97.8</v>
      </c>
      <c r="EG63" s="330">
        <v>96.2</v>
      </c>
      <c r="EH63" s="328">
        <v>198</v>
      </c>
      <c r="EI63" s="330">
        <v>26</v>
      </c>
      <c r="EJ63" s="328">
        <v>137652</v>
      </c>
      <c r="EK63" s="330">
        <v>31.3</v>
      </c>
      <c r="EL63" s="328">
        <v>417581</v>
      </c>
      <c r="EM63" s="347">
        <v>5.08</v>
      </c>
      <c r="EN63" s="328">
        <v>852</v>
      </c>
      <c r="EO63" s="328">
        <v>96</v>
      </c>
      <c r="EP63" s="348">
        <v>9840</v>
      </c>
      <c r="EQ63" s="328">
        <v>193</v>
      </c>
      <c r="ER63" s="328">
        <v>2387</v>
      </c>
      <c r="ES63" s="330">
        <v>100</v>
      </c>
      <c r="ET63" s="328">
        <v>226654</v>
      </c>
      <c r="EU63" s="328">
        <v>10373</v>
      </c>
      <c r="EV63" s="328">
        <v>42</v>
      </c>
      <c r="EW63" s="328">
        <v>212962</v>
      </c>
      <c r="EX63" s="328">
        <v>177179</v>
      </c>
      <c r="EY63" s="328">
        <v>27714</v>
      </c>
      <c r="EZ63" s="328">
        <v>8069</v>
      </c>
      <c r="FA63" s="328">
        <v>3319</v>
      </c>
      <c r="FB63" s="330">
        <v>12.4</v>
      </c>
      <c r="FC63" s="328">
        <v>644</v>
      </c>
      <c r="FD63" s="330">
        <v>7.66</v>
      </c>
      <c r="FE63" s="328">
        <v>16960</v>
      </c>
      <c r="FF63" s="328">
        <v>363</v>
      </c>
      <c r="FG63" s="328">
        <v>475</v>
      </c>
      <c r="FH63" s="328">
        <v>4523</v>
      </c>
      <c r="FI63" s="350">
        <v>38</v>
      </c>
      <c r="FJ63" s="350">
        <v>991</v>
      </c>
      <c r="FK63" s="333">
        <v>54.126083618865742</v>
      </c>
      <c r="FL63" s="330">
        <v>96.5</v>
      </c>
      <c r="FM63" s="330">
        <v>91.6</v>
      </c>
      <c r="FN63" s="330">
        <v>79.2</v>
      </c>
      <c r="FO63" s="330">
        <v>72.099999999999994</v>
      </c>
      <c r="FP63" s="328">
        <v>166</v>
      </c>
      <c r="FQ63" s="328">
        <v>21</v>
      </c>
      <c r="FR63" s="328">
        <v>102</v>
      </c>
      <c r="FS63" s="328">
        <v>3530</v>
      </c>
      <c r="FT63" s="328">
        <v>8</v>
      </c>
      <c r="FU63" s="328">
        <v>3791</v>
      </c>
      <c r="FV63" s="328">
        <v>4621</v>
      </c>
      <c r="FW63" s="328">
        <v>6</v>
      </c>
      <c r="FX63" s="328">
        <v>9532000</v>
      </c>
      <c r="FY63" s="328">
        <v>9419</v>
      </c>
      <c r="FZ63" s="328">
        <v>35960787</v>
      </c>
      <c r="GA63" s="328">
        <v>18399819</v>
      </c>
      <c r="GB63" s="328">
        <v>28317</v>
      </c>
      <c r="GC63" s="328">
        <v>95</v>
      </c>
      <c r="GD63" s="328">
        <v>3647</v>
      </c>
      <c r="GE63" s="328">
        <v>24575</v>
      </c>
      <c r="GF63" s="328">
        <v>278415</v>
      </c>
      <c r="GG63" s="328">
        <v>667</v>
      </c>
      <c r="GH63" s="328">
        <v>36812</v>
      </c>
      <c r="GI63" s="328">
        <v>240936</v>
      </c>
      <c r="GJ63" s="328">
        <v>1759</v>
      </c>
      <c r="GK63" s="328">
        <v>16925</v>
      </c>
      <c r="GL63" s="328">
        <v>1636522</v>
      </c>
      <c r="GM63" s="328">
        <v>3859</v>
      </c>
      <c r="GN63" s="328">
        <v>30819</v>
      </c>
      <c r="GO63" s="328">
        <v>602661</v>
      </c>
      <c r="GP63" s="328">
        <v>497</v>
      </c>
      <c r="GQ63" s="328">
        <v>11904</v>
      </c>
      <c r="GR63" s="327">
        <v>346956</v>
      </c>
      <c r="GS63" s="328">
        <v>495</v>
      </c>
      <c r="GT63" s="350">
        <v>11071</v>
      </c>
      <c r="GU63" s="350">
        <v>328508</v>
      </c>
      <c r="GV63" s="347">
        <v>68</v>
      </c>
      <c r="GW63" s="328">
        <v>812</v>
      </c>
      <c r="GX63" s="328">
        <v>4562</v>
      </c>
      <c r="GY63" s="328">
        <v>1176</v>
      </c>
      <c r="GZ63" s="322">
        <v>162</v>
      </c>
      <c r="HA63" s="328">
        <v>108</v>
      </c>
      <c r="HB63" s="328">
        <v>2635816</v>
      </c>
      <c r="HC63" s="328">
        <v>21590904</v>
      </c>
      <c r="HD63" s="328">
        <v>2127495</v>
      </c>
      <c r="HE63" s="328">
        <v>2592988</v>
      </c>
      <c r="HF63" s="328">
        <v>398478</v>
      </c>
      <c r="HG63" s="328">
        <v>17346</v>
      </c>
      <c r="HH63" s="328">
        <v>18346</v>
      </c>
      <c r="HI63" s="328">
        <v>243430</v>
      </c>
      <c r="HJ63" s="328">
        <v>204653</v>
      </c>
      <c r="HK63" s="292">
        <v>13541</v>
      </c>
      <c r="HL63" s="292" t="s">
        <v>608</v>
      </c>
      <c r="HM63" s="292">
        <v>10385233</v>
      </c>
      <c r="HN63" s="292" t="s">
        <v>608</v>
      </c>
      <c r="HO63" s="292">
        <v>196</v>
      </c>
      <c r="HP63" s="292">
        <v>13</v>
      </c>
      <c r="HQ63" s="292">
        <v>117</v>
      </c>
      <c r="HR63" s="292">
        <v>31948</v>
      </c>
      <c r="HS63" s="292">
        <v>319237</v>
      </c>
      <c r="HT63" s="292">
        <v>17316</v>
      </c>
      <c r="HU63" s="328">
        <v>0</v>
      </c>
      <c r="HV63" s="333">
        <v>74.59</v>
      </c>
      <c r="HW63" s="292">
        <v>482548</v>
      </c>
      <c r="HX63" s="407">
        <v>-1.72</v>
      </c>
      <c r="HY63" s="333">
        <v>2.5</v>
      </c>
      <c r="HZ63" s="333">
        <v>2.5</v>
      </c>
      <c r="IA63" s="328">
        <v>2762.1</v>
      </c>
      <c r="IB63" s="328">
        <v>2516.5</v>
      </c>
      <c r="IC63" s="328">
        <v>8842</v>
      </c>
      <c r="ID63" s="330">
        <v>67.599999999999994</v>
      </c>
      <c r="IE63" s="330">
        <v>56.2</v>
      </c>
      <c r="IF63" s="330">
        <v>29.8</v>
      </c>
      <c r="IG63" s="330">
        <v>63.9</v>
      </c>
      <c r="IH63" s="330">
        <v>19.7</v>
      </c>
      <c r="II63" s="144" t="s">
        <v>1081</v>
      </c>
      <c r="IJ63" s="144" t="s">
        <v>1081</v>
      </c>
      <c r="IK63" s="328">
        <v>55.8</v>
      </c>
      <c r="IL63" s="323">
        <v>0.7</v>
      </c>
      <c r="IM63" s="413">
        <v>88.7</v>
      </c>
      <c r="IN63" s="418">
        <v>3.9</v>
      </c>
      <c r="IO63" s="413">
        <v>5.4</v>
      </c>
      <c r="IP63" s="385">
        <v>280123635</v>
      </c>
      <c r="IQ63" s="419">
        <v>44.2</v>
      </c>
      <c r="IR63" s="419">
        <v>56.7</v>
      </c>
      <c r="IS63" s="350" t="s">
        <v>608</v>
      </c>
      <c r="IT63" s="350" t="s">
        <v>608</v>
      </c>
      <c r="IU63" s="410">
        <v>24.4</v>
      </c>
      <c r="IV63" s="144" t="s">
        <v>1081</v>
      </c>
      <c r="IW63" s="385">
        <v>5506</v>
      </c>
      <c r="IX63" s="144" t="s">
        <v>1081</v>
      </c>
      <c r="IY63" s="419">
        <v>34.799999999999997</v>
      </c>
      <c r="IZ63" s="420">
        <v>114237</v>
      </c>
      <c r="JA63" s="386">
        <v>2094</v>
      </c>
      <c r="JB63" s="420">
        <v>1931</v>
      </c>
      <c r="JC63" s="420">
        <v>10125</v>
      </c>
      <c r="JD63" s="420">
        <v>12334</v>
      </c>
      <c r="JE63" s="420">
        <v>12977</v>
      </c>
      <c r="JF63" s="420">
        <v>14183</v>
      </c>
      <c r="JG63" s="420">
        <v>15562</v>
      </c>
      <c r="JH63" s="420">
        <v>14828</v>
      </c>
      <c r="JI63" s="420">
        <v>14390</v>
      </c>
      <c r="JJ63" s="420">
        <v>13597</v>
      </c>
      <c r="JK63" s="420">
        <v>11565</v>
      </c>
      <c r="JL63" s="420">
        <v>6996</v>
      </c>
      <c r="JM63" s="420">
        <v>2820</v>
      </c>
      <c r="JN63" s="420">
        <v>1331</v>
      </c>
      <c r="JO63" s="420">
        <v>560</v>
      </c>
      <c r="JP63" s="420">
        <v>275</v>
      </c>
      <c r="JQ63" s="420">
        <v>14368</v>
      </c>
      <c r="JR63" s="420">
        <v>14017</v>
      </c>
      <c r="JS63" s="420">
        <v>15030</v>
      </c>
      <c r="JT63" s="420">
        <v>17493</v>
      </c>
      <c r="JU63" s="420">
        <v>19320</v>
      </c>
      <c r="JV63" s="420">
        <v>20311</v>
      </c>
      <c r="JW63" s="420">
        <v>18928</v>
      </c>
      <c r="JX63" s="420">
        <v>19033</v>
      </c>
      <c r="JY63" s="420">
        <v>20185</v>
      </c>
      <c r="JZ63" s="420">
        <v>22237</v>
      </c>
      <c r="KA63" s="420">
        <v>21527</v>
      </c>
      <c r="KB63" s="420">
        <v>16446</v>
      </c>
      <c r="KC63" s="420">
        <v>14503</v>
      </c>
      <c r="KD63" s="420">
        <v>13408</v>
      </c>
      <c r="KE63" s="420">
        <v>16746</v>
      </c>
      <c r="KF63" s="399"/>
      <c r="KG63" s="399"/>
    </row>
    <row r="64" spans="1:293" ht="12">
      <c r="A64" s="3">
        <v>472018</v>
      </c>
      <c r="B64" s="2" t="s">
        <v>952</v>
      </c>
      <c r="C64" s="318">
        <v>39.57</v>
      </c>
      <c r="D64" s="319">
        <v>323293</v>
      </c>
      <c r="E64" s="325">
        <v>15.7</v>
      </c>
      <c r="F64" s="325">
        <v>63.6</v>
      </c>
      <c r="G64" s="325">
        <v>20.7</v>
      </c>
      <c r="H64" s="292">
        <v>20143</v>
      </c>
      <c r="I64" s="292">
        <v>40499</v>
      </c>
      <c r="J64" s="292">
        <v>61352</v>
      </c>
      <c r="K64" s="328">
        <v>34440</v>
      </c>
      <c r="L64" s="292">
        <v>147296</v>
      </c>
      <c r="M64" s="292">
        <v>3435</v>
      </c>
      <c r="N64" s="292">
        <v>17487</v>
      </c>
      <c r="O64" s="292">
        <v>17079</v>
      </c>
      <c r="P64" s="326">
        <v>321295</v>
      </c>
      <c r="Q64" s="292">
        <v>319435</v>
      </c>
      <c r="R64" s="292">
        <v>349980</v>
      </c>
      <c r="S64" s="328">
        <v>441809</v>
      </c>
      <c r="T64" s="328">
        <v>1085425</v>
      </c>
      <c r="U64" s="328">
        <v>434326</v>
      </c>
      <c r="V64" s="328">
        <v>647624</v>
      </c>
      <c r="W64" s="328">
        <v>0</v>
      </c>
      <c r="X64" s="328">
        <v>79</v>
      </c>
      <c r="Y64" s="328">
        <v>40</v>
      </c>
      <c r="Z64" s="328" t="s">
        <v>608</v>
      </c>
      <c r="AA64" s="318">
        <v>908</v>
      </c>
      <c r="AB64" s="333">
        <v>379</v>
      </c>
      <c r="AC64" s="328">
        <v>1668</v>
      </c>
      <c r="AD64" s="328">
        <v>116170</v>
      </c>
      <c r="AE64" s="328" t="s">
        <v>608</v>
      </c>
      <c r="AF64" s="328">
        <v>37</v>
      </c>
      <c r="AG64" s="328">
        <v>2960</v>
      </c>
      <c r="AH64" s="328">
        <v>36</v>
      </c>
      <c r="AI64" s="328">
        <v>19935</v>
      </c>
      <c r="AJ64" s="328">
        <v>1087</v>
      </c>
      <c r="AK64" s="328">
        <v>82</v>
      </c>
      <c r="AL64" s="328">
        <v>18</v>
      </c>
      <c r="AM64" s="328">
        <v>9141</v>
      </c>
      <c r="AN64" s="328">
        <v>612</v>
      </c>
      <c r="AO64" s="328">
        <v>2</v>
      </c>
      <c r="AP64" s="328">
        <v>312</v>
      </c>
      <c r="AQ64" s="328">
        <v>10</v>
      </c>
      <c r="AR64" s="328">
        <v>31</v>
      </c>
      <c r="AS64" s="330">
        <v>71</v>
      </c>
      <c r="AT64" s="330">
        <v>97.2</v>
      </c>
      <c r="AU64" s="330">
        <v>94.1</v>
      </c>
      <c r="AV64" s="328">
        <v>16</v>
      </c>
      <c r="AW64" s="328">
        <v>14</v>
      </c>
      <c r="AX64" s="328">
        <v>2</v>
      </c>
      <c r="AY64" s="328">
        <v>10</v>
      </c>
      <c r="AZ64" s="328">
        <v>10</v>
      </c>
      <c r="BA64" s="328">
        <v>11</v>
      </c>
      <c r="BB64" s="328">
        <v>2</v>
      </c>
      <c r="BC64" s="328">
        <v>1</v>
      </c>
      <c r="BD64" s="328">
        <v>10114</v>
      </c>
      <c r="BE64" s="328" t="s">
        <v>608</v>
      </c>
      <c r="BF64" s="328" t="s">
        <v>608</v>
      </c>
      <c r="BG64" s="328">
        <v>1</v>
      </c>
      <c r="BH64" s="328">
        <v>50395.35</v>
      </c>
      <c r="BI64" s="328">
        <v>1</v>
      </c>
      <c r="BJ64" s="328">
        <v>288</v>
      </c>
      <c r="BK64" s="330" t="s">
        <v>608</v>
      </c>
      <c r="BL64" s="328">
        <v>0</v>
      </c>
      <c r="BM64" s="328">
        <v>3</v>
      </c>
      <c r="BN64" s="328">
        <v>0</v>
      </c>
      <c r="BO64" s="328">
        <v>2743</v>
      </c>
      <c r="BP64" s="144" t="s">
        <v>1081</v>
      </c>
      <c r="BQ64" s="333">
        <v>1.06</v>
      </c>
      <c r="BR64" s="330">
        <v>29.4</v>
      </c>
      <c r="BS64" s="333">
        <v>6.5259904344068378</v>
      </c>
      <c r="BT64" s="330">
        <v>61.117776086664577</v>
      </c>
      <c r="BU64" s="328">
        <v>19</v>
      </c>
      <c r="BV64" s="328">
        <v>3734</v>
      </c>
      <c r="BW64" s="328">
        <v>291</v>
      </c>
      <c r="BX64" s="328">
        <v>761</v>
      </c>
      <c r="BY64" s="328">
        <v>2633</v>
      </c>
      <c r="BZ64" s="328">
        <v>792</v>
      </c>
      <c r="CA64" s="328">
        <v>168</v>
      </c>
      <c r="CB64" s="328">
        <v>349</v>
      </c>
      <c r="CC64" s="346">
        <v>1.64</v>
      </c>
      <c r="CD64" s="328" t="s">
        <v>608</v>
      </c>
      <c r="CE64" s="328">
        <v>4</v>
      </c>
      <c r="CF64" s="328">
        <v>52</v>
      </c>
      <c r="CG64" s="328">
        <v>4</v>
      </c>
      <c r="CH64" s="328">
        <v>1</v>
      </c>
      <c r="CI64" s="328">
        <v>50</v>
      </c>
      <c r="CJ64" s="328">
        <v>7</v>
      </c>
      <c r="CK64" s="328">
        <v>620</v>
      </c>
      <c r="CL64" s="328">
        <v>6</v>
      </c>
      <c r="CM64" s="328">
        <v>482</v>
      </c>
      <c r="CN64" s="328">
        <v>24</v>
      </c>
      <c r="CO64" s="328">
        <v>234</v>
      </c>
      <c r="CP64" s="328">
        <v>5</v>
      </c>
      <c r="CQ64" s="328">
        <v>42</v>
      </c>
      <c r="CR64" s="328">
        <v>20</v>
      </c>
      <c r="CS64" s="328">
        <v>461</v>
      </c>
      <c r="CT64" s="328">
        <v>9315</v>
      </c>
      <c r="CU64" s="328">
        <v>621</v>
      </c>
      <c r="CV64" s="328">
        <v>1527</v>
      </c>
      <c r="CW64" s="328">
        <v>1141714.8489999999</v>
      </c>
      <c r="CX64" s="328">
        <v>133573.80499999999</v>
      </c>
      <c r="CY64" s="328">
        <v>400403.08600000001</v>
      </c>
      <c r="CZ64" s="328">
        <v>67222</v>
      </c>
      <c r="DA64" s="328">
        <v>12</v>
      </c>
      <c r="DB64" s="328">
        <v>13070</v>
      </c>
      <c r="DC64" s="328">
        <v>2118</v>
      </c>
      <c r="DD64" s="328">
        <v>1292</v>
      </c>
      <c r="DE64" s="350">
        <v>54</v>
      </c>
      <c r="DF64" s="328">
        <v>941</v>
      </c>
      <c r="DG64" s="328">
        <v>1828</v>
      </c>
      <c r="DH64" s="292">
        <v>14298</v>
      </c>
      <c r="DI64" s="328">
        <v>2804</v>
      </c>
      <c r="DJ64" s="328">
        <v>5234</v>
      </c>
      <c r="DK64" s="328">
        <v>257</v>
      </c>
      <c r="DL64" s="328">
        <v>497</v>
      </c>
      <c r="DM64" s="328">
        <v>2</v>
      </c>
      <c r="DN64" s="328">
        <v>2281</v>
      </c>
      <c r="DO64" s="328">
        <v>43</v>
      </c>
      <c r="DP64" s="328">
        <v>11560</v>
      </c>
      <c r="DQ64" s="328">
        <v>81</v>
      </c>
      <c r="DR64" s="328">
        <v>8085</v>
      </c>
      <c r="DS64" s="328">
        <v>8271</v>
      </c>
      <c r="DT64" s="328">
        <v>559</v>
      </c>
      <c r="DU64" s="328">
        <v>1155</v>
      </c>
      <c r="DV64" s="328">
        <v>110</v>
      </c>
      <c r="DW64" s="328">
        <v>74</v>
      </c>
      <c r="DX64" s="330">
        <v>28.77</v>
      </c>
      <c r="DY64" s="328">
        <v>63</v>
      </c>
      <c r="DZ64" s="328">
        <v>158</v>
      </c>
      <c r="EA64" s="328">
        <v>2580</v>
      </c>
      <c r="EB64" s="328">
        <v>356</v>
      </c>
      <c r="EC64" s="328">
        <v>57</v>
      </c>
      <c r="ED64" s="328">
        <v>2856</v>
      </c>
      <c r="EE64" s="328">
        <v>3338</v>
      </c>
      <c r="EF64" s="330">
        <v>87.8</v>
      </c>
      <c r="EG64" s="330">
        <v>83.5</v>
      </c>
      <c r="EH64" s="328">
        <v>56</v>
      </c>
      <c r="EI64" s="330">
        <v>38.22</v>
      </c>
      <c r="EJ64" s="328">
        <v>93831</v>
      </c>
      <c r="EK64" s="330">
        <v>35.9</v>
      </c>
      <c r="EL64" s="328">
        <v>323398</v>
      </c>
      <c r="EM64" s="333">
        <v>3.99</v>
      </c>
      <c r="EN64" s="328">
        <v>180</v>
      </c>
      <c r="EO64" s="328">
        <v>28</v>
      </c>
      <c r="EP64" s="348">
        <v>595</v>
      </c>
      <c r="EQ64" s="328">
        <v>132</v>
      </c>
      <c r="ER64" s="328">
        <v>816</v>
      </c>
      <c r="ES64" s="330">
        <v>85.2</v>
      </c>
      <c r="ET64" s="328">
        <v>100374</v>
      </c>
      <c r="EU64" s="328">
        <v>1650</v>
      </c>
      <c r="EV64" s="328">
        <v>421</v>
      </c>
      <c r="EW64" s="328">
        <v>98658</v>
      </c>
      <c r="EX64" s="328">
        <v>86709</v>
      </c>
      <c r="EY64" s="328">
        <v>8666</v>
      </c>
      <c r="EZ64" s="328">
        <v>3283</v>
      </c>
      <c r="FA64" s="328">
        <v>67</v>
      </c>
      <c r="FB64" s="330">
        <v>15</v>
      </c>
      <c r="FC64" s="328">
        <v>176</v>
      </c>
      <c r="FD64" s="330">
        <v>6.1</v>
      </c>
      <c r="FE64" s="328">
        <v>9155</v>
      </c>
      <c r="FF64" s="328">
        <v>0</v>
      </c>
      <c r="FG64" s="328">
        <v>138</v>
      </c>
      <c r="FH64" s="328">
        <v>1824</v>
      </c>
      <c r="FI64" s="350">
        <v>15</v>
      </c>
      <c r="FJ64" s="350">
        <v>647</v>
      </c>
      <c r="FK64" s="333">
        <v>39.040993973662673</v>
      </c>
      <c r="FL64" s="330">
        <v>100</v>
      </c>
      <c r="FM64" s="330">
        <v>95.53</v>
      </c>
      <c r="FN64" s="330">
        <v>98</v>
      </c>
      <c r="FO64" s="330">
        <v>48.4</v>
      </c>
      <c r="FP64" s="328">
        <v>87</v>
      </c>
      <c r="FQ64" s="328">
        <v>7</v>
      </c>
      <c r="FR64" s="328">
        <v>39</v>
      </c>
      <c r="FS64" s="328">
        <v>1540</v>
      </c>
      <c r="FT64" s="328">
        <v>9</v>
      </c>
      <c r="FU64" s="328">
        <v>2923</v>
      </c>
      <c r="FV64" s="328">
        <v>1002</v>
      </c>
      <c r="FW64" s="328">
        <v>3</v>
      </c>
      <c r="FX64" s="328">
        <v>7357509</v>
      </c>
      <c r="FY64" s="328">
        <v>13356</v>
      </c>
      <c r="FZ64" s="328" t="s">
        <v>608</v>
      </c>
      <c r="GA64" s="328" t="s">
        <v>608</v>
      </c>
      <c r="GB64" s="328">
        <v>17995</v>
      </c>
      <c r="GC64" s="328">
        <v>14</v>
      </c>
      <c r="GD64" s="328">
        <v>1189</v>
      </c>
      <c r="GE64" s="328">
        <v>16792</v>
      </c>
      <c r="GF64" s="328">
        <v>156511</v>
      </c>
      <c r="GG64" s="328">
        <v>67</v>
      </c>
      <c r="GH64" s="328">
        <v>10575</v>
      </c>
      <c r="GI64" s="328">
        <v>145869</v>
      </c>
      <c r="GJ64" s="328">
        <v>693</v>
      </c>
      <c r="GK64" s="328">
        <v>6173</v>
      </c>
      <c r="GL64" s="328">
        <v>500853</v>
      </c>
      <c r="GM64" s="328">
        <v>2348</v>
      </c>
      <c r="GN64" s="328">
        <v>15181</v>
      </c>
      <c r="GO64" s="328">
        <v>268284</v>
      </c>
      <c r="GP64" s="328">
        <v>106</v>
      </c>
      <c r="GQ64" s="328">
        <v>1756</v>
      </c>
      <c r="GR64" s="327">
        <v>28734.720000000001</v>
      </c>
      <c r="GS64" s="390">
        <v>106</v>
      </c>
      <c r="GT64" s="328">
        <v>1756</v>
      </c>
      <c r="GU64" s="328">
        <v>2873</v>
      </c>
      <c r="GV64" s="347">
        <v>0.26</v>
      </c>
      <c r="GW64" s="328">
        <v>0</v>
      </c>
      <c r="GX64" s="328">
        <v>142</v>
      </c>
      <c r="GY64" s="328">
        <v>92</v>
      </c>
      <c r="GZ64" s="322">
        <v>0</v>
      </c>
      <c r="HA64" s="328">
        <v>0</v>
      </c>
      <c r="HB64" s="328">
        <v>396045</v>
      </c>
      <c r="HC64" s="328">
        <v>3152068</v>
      </c>
      <c r="HD64" s="328">
        <v>405730</v>
      </c>
      <c r="HE64" s="328">
        <v>403720</v>
      </c>
      <c r="HF64" s="328">
        <v>209650</v>
      </c>
      <c r="HG64" s="328">
        <v>5180</v>
      </c>
      <c r="HH64" s="328">
        <v>8592</v>
      </c>
      <c r="HI64" s="328">
        <v>170004</v>
      </c>
      <c r="HJ64" s="328">
        <v>154238</v>
      </c>
      <c r="HK64" s="292">
        <v>16157</v>
      </c>
      <c r="HL64" s="292">
        <v>4240476</v>
      </c>
      <c r="HM64" s="292" t="s">
        <v>608</v>
      </c>
      <c r="HN64" s="292">
        <v>639</v>
      </c>
      <c r="HO64" s="292" t="s">
        <v>608</v>
      </c>
      <c r="HP64" s="292">
        <v>181</v>
      </c>
      <c r="HQ64" s="292" t="s">
        <v>608</v>
      </c>
      <c r="HR64" s="292">
        <v>0</v>
      </c>
      <c r="HS64" s="292">
        <v>139556</v>
      </c>
      <c r="HT64" s="292">
        <v>0</v>
      </c>
      <c r="HU64" s="328">
        <v>0</v>
      </c>
      <c r="HV64" s="333">
        <v>38.4</v>
      </c>
      <c r="HW64" s="292">
        <v>318151</v>
      </c>
      <c r="HX64" s="407">
        <v>7.17</v>
      </c>
      <c r="HY64" s="333">
        <v>11.7</v>
      </c>
      <c r="HZ64" s="333">
        <v>6.8</v>
      </c>
      <c r="IA64" s="328">
        <v>881.7</v>
      </c>
      <c r="IB64" s="328">
        <v>881.7</v>
      </c>
      <c r="IC64" s="328" t="s">
        <v>608</v>
      </c>
      <c r="ID64" s="330">
        <v>77.7</v>
      </c>
      <c r="IE64" s="330">
        <v>57.2</v>
      </c>
      <c r="IF64" s="330">
        <v>35.299999999999997</v>
      </c>
      <c r="IG64" s="330">
        <v>52.1</v>
      </c>
      <c r="IH64" s="330">
        <v>15.9</v>
      </c>
      <c r="II64" s="144" t="s">
        <v>1081</v>
      </c>
      <c r="IJ64" s="144" t="s">
        <v>1081</v>
      </c>
      <c r="IK64" s="328">
        <v>18.5</v>
      </c>
      <c r="IL64" s="323">
        <v>0.751</v>
      </c>
      <c r="IM64" s="419">
        <v>88</v>
      </c>
      <c r="IN64" s="421">
        <v>13.2</v>
      </c>
      <c r="IO64" s="419">
        <v>4.3</v>
      </c>
      <c r="IP64" s="420">
        <v>138961984</v>
      </c>
      <c r="IQ64" s="419">
        <v>40.4</v>
      </c>
      <c r="IR64" s="419">
        <v>56.4</v>
      </c>
      <c r="IS64" s="350" t="s">
        <v>608</v>
      </c>
      <c r="IT64" s="350" t="s">
        <v>608</v>
      </c>
      <c r="IU64" s="419">
        <v>93.7</v>
      </c>
      <c r="IV64" s="144" t="s">
        <v>1081</v>
      </c>
      <c r="IW64" s="385">
        <v>2352</v>
      </c>
      <c r="IX64" s="144" t="s">
        <v>1081</v>
      </c>
      <c r="IY64" s="419">
        <v>35.4</v>
      </c>
      <c r="IZ64" s="420">
        <v>56622</v>
      </c>
      <c r="JA64" s="420">
        <v>1342</v>
      </c>
      <c r="JB64" s="422">
        <v>939</v>
      </c>
      <c r="JC64" s="422">
        <v>4226</v>
      </c>
      <c r="JD64" s="422">
        <v>5805</v>
      </c>
      <c r="JE64" s="422">
        <v>6380</v>
      </c>
      <c r="JF64" s="422">
        <v>6782</v>
      </c>
      <c r="JG64" s="422">
        <v>7976</v>
      </c>
      <c r="JH64" s="422">
        <v>7261</v>
      </c>
      <c r="JI64" s="422">
        <v>6477</v>
      </c>
      <c r="JJ64" s="422">
        <v>5906</v>
      </c>
      <c r="JK64" s="422">
        <v>4888</v>
      </c>
      <c r="JL64" s="422">
        <v>2754</v>
      </c>
      <c r="JM64" s="422">
        <v>1106</v>
      </c>
      <c r="JN64" s="422">
        <v>537</v>
      </c>
      <c r="JO64" s="422">
        <v>262</v>
      </c>
      <c r="JP64" s="422">
        <v>131</v>
      </c>
      <c r="JQ64" s="422">
        <v>6859</v>
      </c>
      <c r="JR64" s="422">
        <v>6159</v>
      </c>
      <c r="JS64" s="422">
        <v>7009</v>
      </c>
      <c r="JT64" s="422">
        <v>8183</v>
      </c>
      <c r="JU64" s="422">
        <v>8909</v>
      </c>
      <c r="JV64" s="422">
        <v>10435</v>
      </c>
      <c r="JW64" s="422">
        <v>9468</v>
      </c>
      <c r="JX64" s="422">
        <v>8810</v>
      </c>
      <c r="JY64" s="422">
        <v>8712</v>
      </c>
      <c r="JZ64" s="422">
        <v>9613</v>
      </c>
      <c r="KA64" s="422">
        <v>8224</v>
      </c>
      <c r="KB64" s="422">
        <v>6476</v>
      </c>
      <c r="KC64" s="422">
        <v>6816</v>
      </c>
      <c r="KD64" s="422">
        <v>5440</v>
      </c>
      <c r="KE64" s="422">
        <v>5877</v>
      </c>
      <c r="KF64" s="399"/>
      <c r="KG64" s="399"/>
    </row>
    <row r="65" spans="85:215">
      <c r="CG65" s="398"/>
      <c r="CK65" s="398"/>
      <c r="CL65" s="398"/>
      <c r="FI65" s="399"/>
      <c r="FJ65" s="399"/>
      <c r="FK65" s="399"/>
      <c r="FM65" s="400"/>
      <c r="FN65" s="400"/>
      <c r="FO65" s="400"/>
      <c r="GD65" s="305"/>
      <c r="GE65" s="305"/>
      <c r="GG65" s="401"/>
      <c r="GH65" s="401"/>
      <c r="GJ65" s="402"/>
      <c r="GK65" s="402"/>
      <c r="GL65" s="305"/>
      <c r="GM65" s="305"/>
      <c r="GN65" s="305"/>
      <c r="GO65" s="403"/>
      <c r="GP65" s="404"/>
      <c r="GQ65" s="404"/>
      <c r="GR65" s="404"/>
      <c r="GS65" s="403"/>
      <c r="HE65" s="305"/>
      <c r="HF65" s="305"/>
      <c r="HG65" s="305"/>
    </row>
    <row r="66" spans="85:215">
      <c r="CG66" s="398"/>
      <c r="CK66" s="398"/>
      <c r="CL66" s="398"/>
      <c r="FI66" s="399"/>
      <c r="FJ66" s="399"/>
      <c r="FK66" s="399"/>
      <c r="FM66" s="400"/>
      <c r="FN66" s="400"/>
      <c r="FO66" s="400"/>
      <c r="GD66" s="305"/>
      <c r="GE66" s="305"/>
      <c r="GG66" s="401"/>
      <c r="GH66" s="401"/>
      <c r="GJ66" s="402"/>
      <c r="GK66" s="402"/>
      <c r="GL66" s="305"/>
      <c r="GM66" s="305"/>
      <c r="GN66" s="305"/>
      <c r="GO66" s="403"/>
      <c r="GP66" s="404"/>
      <c r="GQ66" s="404"/>
      <c r="GR66" s="404"/>
      <c r="GS66" s="403"/>
      <c r="HE66" s="305"/>
      <c r="HF66" s="305"/>
      <c r="HG66" s="305"/>
    </row>
    <row r="67" spans="85:215">
      <c r="CG67" s="398"/>
      <c r="CK67" s="398"/>
      <c r="CL67" s="398"/>
      <c r="FI67" s="399"/>
      <c r="FJ67" s="399"/>
      <c r="FK67" s="399"/>
      <c r="FM67" s="400"/>
      <c r="FN67" s="400"/>
      <c r="FO67" s="400"/>
      <c r="GD67" s="305"/>
      <c r="GE67" s="305"/>
      <c r="GG67" s="401"/>
      <c r="GH67" s="401"/>
      <c r="GJ67" s="402"/>
      <c r="GK67" s="402"/>
      <c r="GL67" s="305"/>
      <c r="GM67" s="305"/>
      <c r="GN67" s="305"/>
      <c r="GO67" s="403"/>
      <c r="GP67" s="404"/>
      <c r="GQ67" s="404"/>
      <c r="GR67" s="404"/>
      <c r="GS67" s="403"/>
      <c r="HE67" s="305"/>
      <c r="HF67" s="305"/>
      <c r="HG67" s="305"/>
    </row>
    <row r="68" spans="85:215">
      <c r="CG68" s="398"/>
      <c r="CK68" s="398"/>
      <c r="CL68" s="398"/>
      <c r="FI68" s="399"/>
      <c r="FJ68" s="399"/>
      <c r="FK68" s="399"/>
      <c r="FM68" s="400"/>
      <c r="FN68" s="400"/>
      <c r="FO68" s="400"/>
      <c r="GD68" s="305"/>
      <c r="GE68" s="305"/>
      <c r="GG68" s="401"/>
      <c r="GH68" s="401"/>
      <c r="GJ68" s="402"/>
      <c r="GK68" s="402"/>
      <c r="GL68" s="305"/>
      <c r="GM68" s="305"/>
      <c r="GN68" s="305"/>
      <c r="GO68" s="403"/>
      <c r="GP68" s="404"/>
      <c r="GQ68" s="404"/>
      <c r="GR68" s="404"/>
      <c r="GS68" s="403"/>
      <c r="HE68" s="305"/>
      <c r="HF68" s="305"/>
      <c r="HG68" s="305"/>
    </row>
    <row r="69" spans="85:215">
      <c r="CG69" s="398"/>
      <c r="CK69" s="398"/>
      <c r="CL69" s="398"/>
      <c r="FI69" s="399"/>
      <c r="FJ69" s="399"/>
      <c r="FK69" s="399"/>
      <c r="FM69" s="400"/>
      <c r="FN69" s="400"/>
      <c r="FO69" s="400"/>
      <c r="GD69" s="305"/>
      <c r="GE69" s="305"/>
      <c r="GG69" s="401"/>
      <c r="GH69" s="401"/>
      <c r="GJ69" s="402"/>
      <c r="GK69" s="402"/>
      <c r="GL69" s="305"/>
      <c r="GM69" s="305"/>
      <c r="GN69" s="305"/>
      <c r="GO69" s="403"/>
      <c r="GP69" s="404"/>
      <c r="GQ69" s="404"/>
      <c r="GR69" s="404"/>
      <c r="GS69" s="403"/>
      <c r="HE69" s="305"/>
      <c r="HF69" s="305"/>
      <c r="HG69" s="305"/>
    </row>
    <row r="70" spans="85:215">
      <c r="CG70" s="398"/>
      <c r="CK70" s="398"/>
      <c r="CL70" s="398"/>
      <c r="FI70" s="399"/>
      <c r="FJ70" s="399"/>
      <c r="FK70" s="399"/>
      <c r="FM70" s="400"/>
      <c r="FN70" s="400"/>
      <c r="FO70" s="400"/>
      <c r="GD70" s="305"/>
      <c r="GE70" s="305"/>
      <c r="GG70" s="401"/>
      <c r="GH70" s="401"/>
      <c r="GJ70" s="402"/>
      <c r="GK70" s="402"/>
      <c r="GL70" s="305"/>
      <c r="GM70" s="305"/>
      <c r="GN70" s="305"/>
      <c r="GO70" s="403"/>
      <c r="GP70" s="404"/>
      <c r="GQ70" s="404"/>
      <c r="GR70" s="404"/>
      <c r="GS70" s="403"/>
      <c r="HE70" s="305"/>
      <c r="HF70" s="305"/>
      <c r="HG70" s="305"/>
    </row>
    <row r="71" spans="85:215">
      <c r="CG71" s="398"/>
      <c r="CK71" s="398"/>
      <c r="CL71" s="398"/>
      <c r="FI71" s="399"/>
      <c r="FJ71" s="399"/>
      <c r="FK71" s="399"/>
      <c r="FM71" s="400"/>
      <c r="FN71" s="400"/>
      <c r="FO71" s="400"/>
      <c r="GD71" s="305"/>
      <c r="GE71" s="305"/>
      <c r="GG71" s="401"/>
      <c r="GH71" s="401"/>
      <c r="GJ71" s="402"/>
      <c r="GK71" s="402"/>
      <c r="GL71" s="305"/>
      <c r="GM71" s="305"/>
      <c r="GN71" s="305"/>
      <c r="GO71" s="403"/>
      <c r="GP71" s="404"/>
      <c r="GQ71" s="404"/>
      <c r="GR71" s="404"/>
      <c r="GS71" s="403"/>
      <c r="HE71" s="305"/>
      <c r="HF71" s="305"/>
      <c r="HG71" s="305"/>
    </row>
    <row r="72" spans="85:215">
      <c r="CG72" s="398"/>
      <c r="CK72" s="398"/>
      <c r="CL72" s="398"/>
      <c r="FI72" s="399"/>
      <c r="FJ72" s="399"/>
      <c r="FK72" s="399"/>
      <c r="FM72" s="400"/>
      <c r="FN72" s="400"/>
      <c r="FO72" s="400"/>
      <c r="GD72" s="305"/>
      <c r="GE72" s="305"/>
      <c r="GG72" s="401"/>
      <c r="GH72" s="401"/>
      <c r="GJ72" s="402"/>
      <c r="GK72" s="402"/>
      <c r="GL72" s="305"/>
      <c r="GM72" s="305"/>
      <c r="GN72" s="305"/>
      <c r="GO72" s="403"/>
      <c r="GP72" s="404"/>
      <c r="GQ72" s="404"/>
      <c r="GR72" s="404"/>
      <c r="GS72" s="403"/>
      <c r="HE72" s="305"/>
      <c r="HF72" s="305"/>
      <c r="HG72" s="305"/>
    </row>
    <row r="73" spans="85:215">
      <c r="CG73" s="398"/>
      <c r="CK73" s="398"/>
      <c r="CL73" s="398"/>
      <c r="FI73" s="399"/>
      <c r="FJ73" s="399"/>
      <c r="FK73" s="399"/>
      <c r="FM73" s="400"/>
      <c r="FN73" s="400"/>
      <c r="FO73" s="400"/>
      <c r="GD73" s="305"/>
      <c r="GE73" s="305"/>
      <c r="GG73" s="401"/>
      <c r="GH73" s="401"/>
      <c r="GJ73" s="402"/>
      <c r="GK73" s="402"/>
      <c r="GL73" s="305"/>
      <c r="GM73" s="305"/>
      <c r="GN73" s="305"/>
      <c r="GO73" s="403"/>
      <c r="GP73" s="404"/>
      <c r="GQ73" s="404"/>
      <c r="GR73" s="404"/>
      <c r="GS73" s="403"/>
      <c r="HE73" s="305"/>
      <c r="HF73" s="305"/>
      <c r="HG73" s="305"/>
    </row>
    <row r="74" spans="85:215">
      <c r="CG74" s="398"/>
      <c r="CK74" s="398"/>
      <c r="CL74" s="398"/>
      <c r="FI74" s="399"/>
      <c r="FJ74" s="399"/>
      <c r="FK74" s="399"/>
      <c r="FM74" s="400"/>
      <c r="FN74" s="400"/>
      <c r="FO74" s="400"/>
      <c r="GD74" s="305"/>
      <c r="GE74" s="305"/>
      <c r="GG74" s="401"/>
      <c r="GH74" s="401"/>
      <c r="GJ74" s="402"/>
      <c r="GK74" s="402"/>
      <c r="GL74" s="305"/>
      <c r="GM74" s="305"/>
      <c r="GN74" s="305"/>
      <c r="GO74" s="403"/>
      <c r="GP74" s="404"/>
      <c r="GQ74" s="404"/>
      <c r="GR74" s="404"/>
      <c r="GS74" s="403"/>
      <c r="HE74" s="305"/>
      <c r="HF74" s="305"/>
      <c r="HG74" s="305"/>
    </row>
    <row r="75" spans="85:215">
      <c r="CG75" s="398"/>
      <c r="CK75" s="398"/>
      <c r="CL75" s="398"/>
      <c r="FI75" s="399"/>
      <c r="FJ75" s="399"/>
      <c r="FK75" s="399"/>
      <c r="FM75" s="400"/>
      <c r="FN75" s="400"/>
      <c r="FO75" s="400"/>
      <c r="GD75" s="305"/>
      <c r="GE75" s="305"/>
      <c r="GG75" s="401"/>
      <c r="GH75" s="401"/>
      <c r="GJ75" s="402"/>
      <c r="GK75" s="402"/>
      <c r="GL75" s="305"/>
      <c r="GM75" s="305"/>
      <c r="GN75" s="305"/>
      <c r="GO75" s="403"/>
      <c r="GP75" s="404"/>
      <c r="GQ75" s="404"/>
      <c r="GR75" s="404"/>
      <c r="GS75" s="403"/>
      <c r="HE75" s="305"/>
      <c r="HF75" s="305"/>
      <c r="HG75" s="305"/>
    </row>
    <row r="76" spans="85:215">
      <c r="CG76" s="398"/>
      <c r="CK76" s="398"/>
      <c r="CL76" s="398"/>
      <c r="FI76" s="399"/>
      <c r="FJ76" s="399"/>
      <c r="FK76" s="399"/>
      <c r="FM76" s="400"/>
      <c r="FN76" s="400"/>
      <c r="FO76" s="400"/>
      <c r="GD76" s="305"/>
      <c r="GE76" s="305"/>
      <c r="GG76" s="401"/>
      <c r="GH76" s="401"/>
      <c r="GJ76" s="402"/>
      <c r="GK76" s="402"/>
      <c r="GL76" s="305"/>
      <c r="GM76" s="305"/>
      <c r="GN76" s="305"/>
      <c r="GO76" s="403"/>
      <c r="GP76" s="404"/>
      <c r="GQ76" s="404"/>
      <c r="GR76" s="404"/>
      <c r="GS76" s="403"/>
      <c r="HE76" s="305"/>
      <c r="HF76" s="305"/>
      <c r="HG76" s="305"/>
    </row>
    <row r="77" spans="85:215">
      <c r="CG77" s="398"/>
      <c r="CK77" s="398"/>
      <c r="CL77" s="398"/>
      <c r="FI77" s="399"/>
      <c r="FJ77" s="399"/>
      <c r="FK77" s="399"/>
      <c r="FM77" s="400"/>
      <c r="FN77" s="400"/>
      <c r="FO77" s="400"/>
      <c r="GD77" s="305"/>
      <c r="GE77" s="305"/>
      <c r="GG77" s="401"/>
      <c r="GH77" s="401"/>
      <c r="GJ77" s="402"/>
      <c r="GK77" s="402"/>
      <c r="GL77" s="305"/>
      <c r="GM77" s="305"/>
      <c r="GN77" s="305"/>
      <c r="GO77" s="403"/>
      <c r="GP77" s="404"/>
      <c r="GQ77" s="404"/>
      <c r="GR77" s="404"/>
      <c r="GS77" s="403"/>
      <c r="HE77" s="305"/>
      <c r="HF77" s="305"/>
      <c r="HG77" s="305"/>
    </row>
    <row r="78" spans="85:215">
      <c r="CG78" s="398"/>
      <c r="CK78" s="398"/>
      <c r="CL78" s="398"/>
      <c r="FI78" s="399"/>
      <c r="FJ78" s="399"/>
      <c r="FK78" s="399"/>
      <c r="FM78" s="400"/>
      <c r="FN78" s="400"/>
      <c r="FO78" s="400"/>
      <c r="GD78" s="305"/>
      <c r="GE78" s="305"/>
      <c r="GG78" s="401"/>
      <c r="GH78" s="401"/>
      <c r="GJ78" s="402"/>
      <c r="GK78" s="402"/>
      <c r="GL78" s="305"/>
      <c r="GM78" s="305"/>
      <c r="GN78" s="305"/>
      <c r="GO78" s="403"/>
      <c r="GP78" s="404"/>
      <c r="GQ78" s="404"/>
      <c r="GR78" s="404"/>
      <c r="GS78" s="403"/>
      <c r="HE78" s="305"/>
      <c r="HF78" s="305"/>
      <c r="HG78" s="305"/>
    </row>
    <row r="79" spans="85:215">
      <c r="CG79" s="398"/>
      <c r="CK79" s="398"/>
      <c r="CL79" s="398"/>
      <c r="FI79" s="399"/>
      <c r="FJ79" s="399"/>
      <c r="FK79" s="399"/>
      <c r="FM79" s="400"/>
      <c r="FN79" s="400"/>
      <c r="FO79" s="400"/>
      <c r="GD79" s="305"/>
      <c r="GE79" s="305"/>
      <c r="GG79" s="401"/>
      <c r="GH79" s="401"/>
      <c r="GJ79" s="402"/>
      <c r="GK79" s="402"/>
      <c r="GL79" s="305"/>
      <c r="GM79" s="305"/>
      <c r="GN79" s="305"/>
      <c r="GO79" s="403"/>
      <c r="GP79" s="404"/>
      <c r="GQ79" s="404"/>
      <c r="GR79" s="404"/>
      <c r="GS79" s="403"/>
      <c r="HE79" s="305"/>
      <c r="HF79" s="305"/>
      <c r="HG79" s="305"/>
    </row>
    <row r="80" spans="85:215">
      <c r="CG80" s="398"/>
      <c r="CK80" s="398"/>
      <c r="CL80" s="398"/>
      <c r="FI80" s="399"/>
      <c r="FJ80" s="399"/>
      <c r="FK80" s="399"/>
      <c r="FM80" s="400"/>
      <c r="FN80" s="400"/>
      <c r="FO80" s="400"/>
      <c r="GD80" s="305"/>
      <c r="GE80" s="305"/>
      <c r="GG80" s="401"/>
      <c r="GH80" s="401"/>
      <c r="GJ80" s="402"/>
      <c r="GK80" s="402"/>
      <c r="GL80" s="305"/>
      <c r="GM80" s="305"/>
      <c r="GN80" s="305"/>
      <c r="GO80" s="403"/>
      <c r="GP80" s="404"/>
      <c r="GQ80" s="404"/>
      <c r="GR80" s="404"/>
      <c r="GS80" s="403"/>
      <c r="HE80" s="305"/>
      <c r="HF80" s="305"/>
      <c r="HG80" s="305"/>
    </row>
    <row r="81" spans="85:215">
      <c r="CG81" s="398"/>
      <c r="CK81" s="398"/>
      <c r="CL81" s="398"/>
      <c r="FI81" s="399"/>
      <c r="FJ81" s="399"/>
      <c r="FK81" s="399"/>
      <c r="FM81" s="400"/>
      <c r="FN81" s="400"/>
      <c r="FO81" s="400"/>
      <c r="GD81" s="305"/>
      <c r="GE81" s="305"/>
      <c r="GG81" s="401"/>
      <c r="GH81" s="401"/>
      <c r="GJ81" s="402"/>
      <c r="GK81" s="402"/>
      <c r="GL81" s="305"/>
      <c r="GM81" s="305"/>
      <c r="GN81" s="305"/>
      <c r="GO81" s="403"/>
      <c r="GP81" s="404"/>
      <c r="GQ81" s="404"/>
      <c r="GR81" s="404"/>
      <c r="GS81" s="403"/>
      <c r="HE81" s="305"/>
      <c r="HF81" s="305"/>
      <c r="HG81" s="305"/>
    </row>
    <row r="82" spans="85:215">
      <c r="CG82" s="398"/>
      <c r="CK82" s="398"/>
      <c r="CL82" s="398"/>
      <c r="FI82" s="399"/>
      <c r="FJ82" s="399"/>
      <c r="FK82" s="399"/>
      <c r="FM82" s="400"/>
      <c r="FN82" s="400"/>
      <c r="FO82" s="400"/>
      <c r="GD82" s="305"/>
      <c r="GE82" s="305"/>
      <c r="GG82" s="401"/>
      <c r="GH82" s="401"/>
      <c r="GJ82" s="402"/>
      <c r="GK82" s="402"/>
      <c r="GL82" s="305"/>
      <c r="GM82" s="305"/>
      <c r="GN82" s="305"/>
      <c r="GO82" s="403"/>
      <c r="GP82" s="404"/>
      <c r="GQ82" s="404"/>
      <c r="GR82" s="404"/>
      <c r="GS82" s="403"/>
      <c r="HE82" s="305"/>
      <c r="HF82" s="305"/>
      <c r="HG82" s="305"/>
    </row>
    <row r="83" spans="85:215">
      <c r="CG83" s="398"/>
      <c r="CK83" s="398"/>
      <c r="CL83" s="398"/>
      <c r="FI83" s="399"/>
      <c r="FJ83" s="399"/>
      <c r="FK83" s="399"/>
      <c r="FM83" s="400"/>
      <c r="FN83" s="400"/>
      <c r="FO83" s="400"/>
      <c r="GD83" s="305"/>
      <c r="GE83" s="305"/>
      <c r="GG83" s="401"/>
      <c r="GH83" s="401"/>
      <c r="GJ83" s="402"/>
      <c r="GK83" s="402"/>
      <c r="GL83" s="305"/>
      <c r="GM83" s="305"/>
      <c r="GN83" s="305"/>
      <c r="GO83" s="403"/>
      <c r="GP83" s="404"/>
      <c r="GQ83" s="404"/>
      <c r="GR83" s="404"/>
      <c r="GS83" s="403"/>
      <c r="HE83" s="305"/>
      <c r="HF83" s="305"/>
      <c r="HG83" s="305"/>
    </row>
    <row r="84" spans="85:215">
      <c r="CG84" s="398"/>
      <c r="CK84" s="398"/>
      <c r="CL84" s="398"/>
      <c r="FI84" s="399"/>
      <c r="FJ84" s="399"/>
      <c r="FK84" s="399"/>
      <c r="FM84" s="400"/>
      <c r="FN84" s="400"/>
      <c r="FO84" s="400"/>
      <c r="GD84" s="305"/>
      <c r="GE84" s="305"/>
      <c r="GG84" s="401"/>
      <c r="GH84" s="401"/>
      <c r="GJ84" s="402"/>
      <c r="GK84" s="402"/>
      <c r="GL84" s="305"/>
      <c r="GM84" s="305"/>
      <c r="GN84" s="305"/>
      <c r="GO84" s="403"/>
      <c r="GP84" s="404"/>
      <c r="GQ84" s="404"/>
      <c r="GR84" s="404"/>
      <c r="GS84" s="403"/>
      <c r="HE84" s="305"/>
      <c r="HF84" s="305"/>
      <c r="HG84" s="305"/>
    </row>
    <row r="85" spans="85:215">
      <c r="CG85" s="398"/>
      <c r="CK85" s="398"/>
      <c r="CL85" s="398"/>
      <c r="FI85" s="399"/>
      <c r="FJ85" s="399"/>
      <c r="FK85" s="399"/>
      <c r="FM85" s="400"/>
      <c r="FN85" s="400"/>
      <c r="FO85" s="400"/>
      <c r="GD85" s="305"/>
      <c r="GE85" s="305"/>
      <c r="GG85" s="401"/>
      <c r="GH85" s="401"/>
      <c r="GJ85" s="402"/>
      <c r="GK85" s="402"/>
      <c r="GL85" s="305"/>
      <c r="GM85" s="305"/>
      <c r="GN85" s="305"/>
      <c r="GO85" s="403"/>
      <c r="GP85" s="404"/>
      <c r="GQ85" s="404"/>
      <c r="GR85" s="404"/>
      <c r="GS85" s="403"/>
      <c r="HE85" s="305"/>
      <c r="HF85" s="305"/>
      <c r="HG85" s="305"/>
    </row>
    <row r="86" spans="85:215">
      <c r="CG86" s="398"/>
      <c r="CK86" s="398"/>
      <c r="CL86" s="398"/>
      <c r="FI86" s="399"/>
      <c r="FJ86" s="399"/>
      <c r="FK86" s="399"/>
      <c r="FM86" s="400"/>
      <c r="FN86" s="400"/>
      <c r="FO86" s="400"/>
      <c r="GD86" s="305"/>
      <c r="GE86" s="305"/>
      <c r="GG86" s="401"/>
      <c r="GH86" s="401"/>
      <c r="GJ86" s="402"/>
      <c r="GK86" s="402"/>
      <c r="GL86" s="305"/>
      <c r="GM86" s="305"/>
      <c r="GN86" s="305"/>
      <c r="GO86" s="403"/>
      <c r="GP86" s="404"/>
      <c r="GQ86" s="404"/>
      <c r="GR86" s="404"/>
      <c r="GS86" s="403"/>
      <c r="HE86" s="305"/>
      <c r="HF86" s="305"/>
      <c r="HG86" s="305"/>
    </row>
    <row r="87" spans="85:215">
      <c r="CG87" s="398"/>
      <c r="CK87" s="398"/>
      <c r="CL87" s="398"/>
      <c r="FI87" s="399"/>
      <c r="FJ87" s="399"/>
      <c r="FK87" s="399"/>
      <c r="FM87" s="400"/>
      <c r="FN87" s="400"/>
      <c r="FO87" s="400"/>
      <c r="GD87" s="305"/>
      <c r="GE87" s="305"/>
      <c r="GG87" s="401"/>
      <c r="GH87" s="401"/>
      <c r="GJ87" s="402"/>
      <c r="GK87" s="402"/>
      <c r="GL87" s="305"/>
      <c r="GM87" s="305"/>
      <c r="GN87" s="305"/>
      <c r="GO87" s="403"/>
      <c r="GP87" s="404"/>
      <c r="GQ87" s="404"/>
      <c r="GR87" s="404"/>
      <c r="GS87" s="403"/>
      <c r="HE87" s="305"/>
      <c r="HF87" s="305"/>
      <c r="HG87" s="305"/>
    </row>
    <row r="88" spans="85:215">
      <c r="CG88" s="398"/>
      <c r="CK88" s="398"/>
      <c r="CL88" s="398"/>
      <c r="FI88" s="399"/>
      <c r="FJ88" s="399"/>
      <c r="FK88" s="399"/>
      <c r="FM88" s="400"/>
      <c r="FN88" s="400"/>
      <c r="FO88" s="400"/>
      <c r="GD88" s="305"/>
      <c r="GE88" s="305"/>
      <c r="GG88" s="401"/>
      <c r="GH88" s="401"/>
      <c r="GJ88" s="402"/>
      <c r="GK88" s="402"/>
      <c r="GL88" s="305"/>
      <c r="GM88" s="305"/>
      <c r="GN88" s="305"/>
      <c r="GO88" s="403"/>
      <c r="GP88" s="404"/>
      <c r="GQ88" s="404"/>
      <c r="GR88" s="404"/>
      <c r="GS88" s="403"/>
      <c r="HE88" s="305"/>
      <c r="HF88" s="305"/>
      <c r="HG88" s="305"/>
    </row>
    <row r="89" spans="85:215">
      <c r="CG89" s="398"/>
      <c r="CK89" s="398"/>
      <c r="CL89" s="398"/>
      <c r="FI89" s="399"/>
      <c r="FJ89" s="399"/>
      <c r="FK89" s="399"/>
      <c r="FM89" s="400"/>
      <c r="FN89" s="400"/>
      <c r="FO89" s="400"/>
      <c r="GD89" s="305"/>
      <c r="GE89" s="305"/>
      <c r="GG89" s="401"/>
      <c r="GH89" s="401"/>
      <c r="GJ89" s="402"/>
      <c r="GK89" s="402"/>
      <c r="GL89" s="305"/>
      <c r="GM89" s="305"/>
      <c r="GN89" s="305"/>
      <c r="GO89" s="403"/>
      <c r="GP89" s="404"/>
      <c r="GQ89" s="404"/>
      <c r="GR89" s="404"/>
      <c r="GS89" s="403"/>
      <c r="HE89" s="305"/>
      <c r="HF89" s="305"/>
      <c r="HG89" s="305"/>
    </row>
    <row r="90" spans="85:215">
      <c r="CG90" s="398"/>
      <c r="CK90" s="398"/>
      <c r="CL90" s="398"/>
      <c r="FI90" s="399"/>
      <c r="FJ90" s="399"/>
      <c r="FK90" s="399"/>
      <c r="FM90" s="400"/>
      <c r="FN90" s="400"/>
      <c r="FO90" s="400"/>
      <c r="GD90" s="305"/>
      <c r="GE90" s="305"/>
      <c r="GG90" s="401"/>
      <c r="GH90" s="401"/>
      <c r="GJ90" s="402"/>
      <c r="GK90" s="402"/>
      <c r="GL90" s="305"/>
      <c r="GM90" s="305"/>
      <c r="GN90" s="305"/>
      <c r="GO90" s="403"/>
      <c r="GP90" s="404"/>
      <c r="GQ90" s="404"/>
      <c r="GR90" s="404"/>
      <c r="GS90" s="403"/>
      <c r="HE90" s="305"/>
      <c r="HF90" s="305"/>
      <c r="HG90" s="305"/>
    </row>
    <row r="91" spans="85:215">
      <c r="CG91" s="398"/>
      <c r="CK91" s="398"/>
      <c r="CL91" s="398"/>
      <c r="FI91" s="399"/>
      <c r="FJ91" s="399"/>
      <c r="FK91" s="399"/>
      <c r="FM91" s="400"/>
      <c r="FN91" s="400"/>
      <c r="FO91" s="400"/>
      <c r="GD91" s="305"/>
      <c r="GE91" s="305"/>
      <c r="GG91" s="401"/>
      <c r="GH91" s="401"/>
      <c r="GJ91" s="402"/>
      <c r="GK91" s="402"/>
      <c r="GL91" s="305"/>
      <c r="GM91" s="305"/>
      <c r="GN91" s="305"/>
      <c r="GO91" s="403"/>
      <c r="GP91" s="404"/>
      <c r="GQ91" s="404"/>
      <c r="GR91" s="404"/>
      <c r="GS91" s="403"/>
      <c r="HE91" s="305"/>
      <c r="HF91" s="305"/>
      <c r="HG91" s="305"/>
    </row>
    <row r="92" spans="85:215">
      <c r="CG92" s="398"/>
      <c r="CK92" s="398"/>
      <c r="CL92" s="398"/>
      <c r="FI92" s="399"/>
      <c r="FJ92" s="399"/>
      <c r="FK92" s="399"/>
      <c r="FM92" s="400"/>
      <c r="FN92" s="400"/>
      <c r="FO92" s="400"/>
      <c r="GD92" s="305"/>
      <c r="GE92" s="305"/>
      <c r="GG92" s="401"/>
      <c r="GH92" s="401"/>
      <c r="GJ92" s="402"/>
      <c r="GK92" s="402"/>
      <c r="GL92" s="305"/>
      <c r="GM92" s="305"/>
      <c r="GN92" s="305"/>
      <c r="GO92" s="403"/>
      <c r="GP92" s="404"/>
      <c r="GQ92" s="404"/>
      <c r="GR92" s="404"/>
      <c r="GS92" s="403"/>
      <c r="HE92" s="305"/>
      <c r="HF92" s="305"/>
      <c r="HG92" s="305"/>
    </row>
    <row r="93" spans="85:215">
      <c r="CG93" s="398"/>
      <c r="CK93" s="398"/>
      <c r="CL93" s="398"/>
      <c r="FI93" s="399"/>
      <c r="FJ93" s="399"/>
      <c r="FK93" s="399"/>
      <c r="FM93" s="400"/>
      <c r="FN93" s="400"/>
      <c r="FO93" s="400"/>
      <c r="GD93" s="305"/>
      <c r="GE93" s="305"/>
      <c r="GG93" s="401"/>
      <c r="GH93" s="401"/>
      <c r="GJ93" s="402"/>
      <c r="GK93" s="402"/>
      <c r="GL93" s="305"/>
      <c r="GM93" s="305"/>
      <c r="GN93" s="305"/>
      <c r="GO93" s="403"/>
      <c r="GP93" s="404"/>
      <c r="GQ93" s="404"/>
      <c r="GR93" s="404"/>
      <c r="GS93" s="403"/>
      <c r="HE93" s="305"/>
      <c r="HF93" s="305"/>
      <c r="HG93" s="305"/>
    </row>
    <row r="94" spans="85:215">
      <c r="CG94" s="398"/>
      <c r="CK94" s="398"/>
      <c r="CL94" s="398"/>
      <c r="FI94" s="399"/>
      <c r="FJ94" s="399"/>
      <c r="FK94" s="399"/>
      <c r="FM94" s="400"/>
      <c r="FN94" s="400"/>
      <c r="FO94" s="400"/>
      <c r="GD94" s="305"/>
      <c r="GE94" s="305"/>
      <c r="GG94" s="401"/>
      <c r="GH94" s="401"/>
      <c r="GJ94" s="402"/>
      <c r="GK94" s="402"/>
      <c r="GL94" s="305"/>
      <c r="GM94" s="305"/>
      <c r="GN94" s="305"/>
      <c r="GO94" s="403"/>
      <c r="GP94" s="404"/>
      <c r="GQ94" s="404"/>
      <c r="GR94" s="404"/>
      <c r="GS94" s="403"/>
      <c r="HE94" s="305"/>
      <c r="HF94" s="305"/>
      <c r="HG94" s="305"/>
    </row>
    <row r="95" spans="85:215">
      <c r="CG95" s="398"/>
      <c r="CK95" s="398"/>
      <c r="CL95" s="398"/>
      <c r="FI95" s="399"/>
      <c r="FJ95" s="399"/>
      <c r="FK95" s="399"/>
      <c r="FM95" s="400"/>
      <c r="FN95" s="400"/>
      <c r="FO95" s="400"/>
      <c r="GD95" s="305"/>
      <c r="GE95" s="305"/>
      <c r="GG95" s="401"/>
      <c r="GH95" s="401"/>
      <c r="GJ95" s="402"/>
      <c r="GK95" s="402"/>
      <c r="GL95" s="305"/>
      <c r="GM95" s="305"/>
      <c r="GN95" s="305"/>
      <c r="GO95" s="403"/>
      <c r="GP95" s="404"/>
      <c r="GQ95" s="404"/>
      <c r="GR95" s="404"/>
      <c r="GS95" s="403"/>
      <c r="HE95" s="305"/>
      <c r="HF95" s="305"/>
      <c r="HG95" s="305"/>
    </row>
    <row r="96" spans="85:215">
      <c r="CG96" s="398"/>
      <c r="CK96" s="398"/>
      <c r="CL96" s="398"/>
      <c r="FI96" s="399"/>
      <c r="FJ96" s="399"/>
      <c r="FK96" s="399"/>
      <c r="FM96" s="400"/>
      <c r="FN96" s="400"/>
      <c r="FO96" s="400"/>
      <c r="GD96" s="305"/>
      <c r="GE96" s="305"/>
      <c r="GG96" s="401"/>
      <c r="GH96" s="401"/>
      <c r="GJ96" s="402"/>
      <c r="GK96" s="402"/>
      <c r="GL96" s="305"/>
      <c r="GM96" s="305"/>
      <c r="GN96" s="305"/>
      <c r="GO96" s="403"/>
      <c r="GP96" s="404"/>
      <c r="GQ96" s="404"/>
      <c r="GR96" s="404"/>
      <c r="GS96" s="403"/>
      <c r="HE96" s="305"/>
      <c r="HF96" s="305"/>
      <c r="HG96" s="305"/>
    </row>
    <row r="97" spans="85:215">
      <c r="CG97" s="398"/>
      <c r="CK97" s="398"/>
      <c r="CL97" s="398"/>
      <c r="FI97" s="399"/>
      <c r="FJ97" s="399"/>
      <c r="FK97" s="399"/>
      <c r="FM97" s="400"/>
      <c r="FN97" s="400"/>
      <c r="FO97" s="400"/>
      <c r="GD97" s="305"/>
      <c r="GE97" s="305"/>
      <c r="GG97" s="401"/>
      <c r="GH97" s="401"/>
      <c r="GJ97" s="402"/>
      <c r="GK97" s="402"/>
      <c r="GL97" s="305"/>
      <c r="GM97" s="305"/>
      <c r="GN97" s="305"/>
      <c r="GO97" s="403"/>
      <c r="GP97" s="404"/>
      <c r="GQ97" s="404"/>
      <c r="GR97" s="404"/>
      <c r="GS97" s="403"/>
      <c r="HE97" s="305"/>
      <c r="HF97" s="305"/>
      <c r="HG97" s="305"/>
    </row>
    <row r="98" spans="85:215">
      <c r="CG98" s="398"/>
      <c r="CK98" s="398"/>
      <c r="CL98" s="398"/>
      <c r="FI98" s="399"/>
      <c r="FJ98" s="399"/>
      <c r="FK98" s="399"/>
      <c r="FM98" s="400"/>
      <c r="FN98" s="400"/>
      <c r="FO98" s="400"/>
      <c r="GD98" s="305"/>
      <c r="GE98" s="305"/>
      <c r="GG98" s="401"/>
      <c r="GH98" s="401"/>
      <c r="GJ98" s="402"/>
      <c r="GK98" s="402"/>
      <c r="GL98" s="305"/>
      <c r="GM98" s="305"/>
      <c r="GN98" s="305"/>
      <c r="GO98" s="403"/>
      <c r="GP98" s="404"/>
      <c r="GQ98" s="404"/>
      <c r="GR98" s="404"/>
      <c r="GS98" s="403"/>
      <c r="HE98" s="305"/>
      <c r="HF98" s="305"/>
      <c r="HG98" s="305"/>
    </row>
    <row r="99" spans="85:215">
      <c r="CG99" s="398"/>
      <c r="CK99" s="398"/>
      <c r="CL99" s="398"/>
      <c r="FI99" s="399"/>
      <c r="FJ99" s="399"/>
      <c r="FK99" s="399"/>
      <c r="FM99" s="400"/>
      <c r="FN99" s="400"/>
      <c r="FO99" s="400"/>
      <c r="GD99" s="305"/>
      <c r="GE99" s="305"/>
      <c r="GG99" s="401"/>
      <c r="GH99" s="401"/>
      <c r="GJ99" s="402"/>
      <c r="GK99" s="402"/>
      <c r="GL99" s="305"/>
      <c r="GM99" s="305"/>
      <c r="GN99" s="305"/>
      <c r="GO99" s="403"/>
      <c r="GP99" s="404"/>
      <c r="GQ99" s="404"/>
      <c r="GR99" s="404"/>
      <c r="GS99" s="403"/>
      <c r="HE99" s="305"/>
      <c r="HF99" s="305"/>
      <c r="HG99" s="305"/>
    </row>
    <row r="100" spans="85:215">
      <c r="CG100" s="398"/>
      <c r="CK100" s="398"/>
      <c r="CL100" s="398"/>
      <c r="FI100" s="399"/>
      <c r="FJ100" s="399"/>
      <c r="FK100" s="399"/>
      <c r="FM100" s="400"/>
      <c r="FN100" s="400"/>
      <c r="FO100" s="400"/>
      <c r="GD100" s="305"/>
      <c r="GE100" s="305"/>
      <c r="GG100" s="401"/>
      <c r="GH100" s="401"/>
      <c r="GJ100" s="402"/>
      <c r="GK100" s="402"/>
      <c r="GL100" s="305"/>
      <c r="GM100" s="305"/>
      <c r="GN100" s="305"/>
      <c r="GO100" s="403"/>
      <c r="GP100" s="404"/>
      <c r="GQ100" s="404"/>
      <c r="GR100" s="404"/>
      <c r="GS100" s="403"/>
      <c r="HE100" s="305"/>
      <c r="HF100" s="305"/>
      <c r="HG100" s="305"/>
    </row>
    <row r="101" spans="85:215">
      <c r="CG101" s="398"/>
      <c r="CK101" s="398"/>
      <c r="CL101" s="398"/>
      <c r="FI101" s="399"/>
      <c r="FJ101" s="399"/>
      <c r="FK101" s="399"/>
      <c r="FM101" s="400"/>
      <c r="FN101" s="400"/>
      <c r="FO101" s="400"/>
      <c r="GD101" s="305"/>
      <c r="GE101" s="305"/>
      <c r="GG101" s="401"/>
      <c r="GH101" s="401"/>
      <c r="GJ101" s="402"/>
      <c r="GK101" s="402"/>
      <c r="GL101" s="305"/>
      <c r="GM101" s="305"/>
      <c r="GN101" s="305"/>
      <c r="GO101" s="403"/>
      <c r="GP101" s="404"/>
      <c r="GQ101" s="404"/>
      <c r="GR101" s="404"/>
      <c r="GS101" s="403"/>
      <c r="HE101" s="305"/>
      <c r="HF101" s="305"/>
      <c r="HG101" s="305"/>
    </row>
    <row r="102" spans="85:215">
      <c r="CG102" s="398"/>
      <c r="CK102" s="398"/>
      <c r="CL102" s="398"/>
      <c r="FI102" s="399"/>
      <c r="FJ102" s="399"/>
      <c r="FK102" s="399"/>
      <c r="FM102" s="400"/>
      <c r="FN102" s="400"/>
      <c r="FO102" s="400"/>
      <c r="GD102" s="305"/>
      <c r="GE102" s="305"/>
      <c r="GG102" s="401"/>
      <c r="GH102" s="401"/>
      <c r="GJ102" s="402"/>
      <c r="GK102" s="402"/>
      <c r="GL102" s="305"/>
      <c r="GM102" s="305"/>
      <c r="GN102" s="305"/>
      <c r="GO102" s="403"/>
      <c r="GP102" s="404"/>
      <c r="GQ102" s="404"/>
      <c r="GR102" s="404"/>
      <c r="GS102" s="403"/>
      <c r="HE102" s="305"/>
      <c r="HF102" s="305"/>
      <c r="HG102" s="305"/>
    </row>
    <row r="103" spans="85:215">
      <c r="CG103" s="398"/>
      <c r="CK103" s="398"/>
      <c r="CL103" s="398"/>
      <c r="FI103" s="399"/>
      <c r="FJ103" s="399"/>
      <c r="FK103" s="399"/>
      <c r="FM103" s="400"/>
      <c r="FN103" s="400"/>
      <c r="FO103" s="400"/>
      <c r="GD103" s="305"/>
      <c r="GE103" s="305"/>
      <c r="GG103" s="401"/>
      <c r="GH103" s="401"/>
      <c r="GJ103" s="402"/>
      <c r="GK103" s="402"/>
      <c r="GL103" s="305"/>
      <c r="GM103" s="305"/>
      <c r="GN103" s="305"/>
      <c r="GO103" s="403"/>
      <c r="GP103" s="404"/>
      <c r="GQ103" s="404"/>
      <c r="GR103" s="404"/>
      <c r="GS103" s="403"/>
      <c r="HE103" s="305"/>
      <c r="HF103" s="305"/>
      <c r="HG103" s="305"/>
    </row>
    <row r="104" spans="85:215">
      <c r="CG104" s="398"/>
      <c r="CK104" s="398"/>
      <c r="CL104" s="398"/>
      <c r="FI104" s="399"/>
      <c r="FJ104" s="399"/>
      <c r="FK104" s="399"/>
      <c r="FM104" s="400"/>
      <c r="FN104" s="400"/>
      <c r="FO104" s="400"/>
      <c r="GD104" s="305"/>
      <c r="GE104" s="305"/>
      <c r="GG104" s="401"/>
      <c r="GH104" s="401"/>
      <c r="GJ104" s="402"/>
      <c r="GK104" s="402"/>
      <c r="GL104" s="305"/>
      <c r="GM104" s="305"/>
      <c r="GN104" s="305"/>
      <c r="GO104" s="403"/>
      <c r="GP104" s="404"/>
      <c r="GQ104" s="404"/>
      <c r="GR104" s="404"/>
      <c r="GS104" s="403"/>
      <c r="HE104" s="305"/>
      <c r="HF104" s="305"/>
      <c r="HG104" s="305"/>
    </row>
    <row r="105" spans="85:215">
      <c r="CG105" s="398"/>
      <c r="CK105" s="398"/>
      <c r="CL105" s="398"/>
      <c r="FI105" s="399"/>
      <c r="FJ105" s="399"/>
      <c r="FK105" s="399"/>
      <c r="FM105" s="400"/>
      <c r="FN105" s="400"/>
      <c r="FO105" s="400"/>
      <c r="GD105" s="305"/>
      <c r="GE105" s="305"/>
      <c r="GG105" s="401"/>
      <c r="GH105" s="401"/>
      <c r="GJ105" s="402"/>
      <c r="GK105" s="402"/>
      <c r="GL105" s="305"/>
      <c r="GM105" s="305"/>
      <c r="GN105" s="305"/>
      <c r="GO105" s="403"/>
      <c r="GP105" s="404"/>
      <c r="GQ105" s="404"/>
      <c r="GR105" s="404"/>
      <c r="GS105" s="403"/>
      <c r="HE105" s="305"/>
      <c r="HF105" s="305"/>
      <c r="HG105" s="305"/>
    </row>
    <row r="106" spans="85:215">
      <c r="CG106" s="398"/>
      <c r="CK106" s="398"/>
      <c r="CL106" s="398"/>
      <c r="FI106" s="399"/>
      <c r="FJ106" s="399"/>
      <c r="FK106" s="399"/>
      <c r="FM106" s="400"/>
      <c r="FN106" s="400"/>
      <c r="FO106" s="400"/>
      <c r="GD106" s="305"/>
      <c r="GE106" s="305"/>
      <c r="GG106" s="401"/>
      <c r="GH106" s="401"/>
      <c r="GJ106" s="402"/>
      <c r="GK106" s="402"/>
      <c r="GL106" s="305"/>
      <c r="GM106" s="305"/>
      <c r="GN106" s="305"/>
      <c r="GO106" s="403"/>
      <c r="GP106" s="404"/>
      <c r="GQ106" s="404"/>
      <c r="GR106" s="404"/>
      <c r="GS106" s="403"/>
      <c r="HE106" s="305"/>
      <c r="HF106" s="305"/>
      <c r="HG106" s="305"/>
    </row>
    <row r="107" spans="85:215">
      <c r="CG107" s="398"/>
      <c r="CK107" s="398"/>
      <c r="CL107" s="398"/>
      <c r="FI107" s="399"/>
      <c r="FJ107" s="399"/>
      <c r="FK107" s="399"/>
      <c r="FM107" s="400"/>
      <c r="FN107" s="400"/>
      <c r="FO107" s="400"/>
      <c r="GD107" s="305"/>
      <c r="GE107" s="305"/>
      <c r="GG107" s="401"/>
      <c r="GH107" s="401"/>
      <c r="GJ107" s="402"/>
      <c r="GK107" s="402"/>
      <c r="GL107" s="305"/>
      <c r="GM107" s="305"/>
      <c r="GN107" s="305"/>
      <c r="GO107" s="403"/>
      <c r="GP107" s="404"/>
      <c r="GQ107" s="404"/>
      <c r="GR107" s="404"/>
      <c r="GS107" s="403"/>
      <c r="HE107" s="305"/>
      <c r="HF107" s="305"/>
      <c r="HG107" s="305"/>
    </row>
    <row r="108" spans="85:215">
      <c r="CG108" s="398"/>
      <c r="CK108" s="398"/>
      <c r="CL108" s="398"/>
      <c r="FI108" s="399"/>
      <c r="FJ108" s="399"/>
      <c r="FK108" s="399"/>
      <c r="FM108" s="400"/>
      <c r="FN108" s="400"/>
      <c r="FO108" s="400"/>
      <c r="GD108" s="305"/>
      <c r="GE108" s="305"/>
      <c r="GG108" s="401"/>
      <c r="GH108" s="401"/>
      <c r="GJ108" s="402"/>
      <c r="GK108" s="402"/>
      <c r="GL108" s="305"/>
      <c r="GM108" s="305"/>
      <c r="GN108" s="305"/>
      <c r="GO108" s="403"/>
      <c r="GP108" s="404"/>
      <c r="GQ108" s="404"/>
      <c r="GR108" s="404"/>
      <c r="GS108" s="403"/>
      <c r="HE108" s="305"/>
      <c r="HF108" s="305"/>
      <c r="HG108" s="305"/>
    </row>
    <row r="109" spans="85:215">
      <c r="CG109" s="398"/>
      <c r="CK109" s="398"/>
      <c r="CL109" s="398"/>
      <c r="FI109" s="399"/>
      <c r="FJ109" s="399"/>
      <c r="FK109" s="399"/>
      <c r="FM109" s="400"/>
      <c r="FN109" s="400"/>
      <c r="FO109" s="400"/>
      <c r="GD109" s="305"/>
      <c r="GE109" s="305"/>
      <c r="GG109" s="401"/>
      <c r="GH109" s="401"/>
      <c r="GJ109" s="402"/>
      <c r="GK109" s="402"/>
      <c r="GL109" s="305"/>
      <c r="GM109" s="305"/>
      <c r="GN109" s="305"/>
      <c r="GO109" s="403"/>
      <c r="GP109" s="404"/>
      <c r="GQ109" s="404"/>
      <c r="GR109" s="404"/>
      <c r="GS109" s="403"/>
      <c r="HE109" s="305"/>
      <c r="HF109" s="305"/>
      <c r="HG109" s="305"/>
    </row>
    <row r="110" spans="85:215">
      <c r="CG110" s="398"/>
      <c r="CK110" s="398"/>
      <c r="CL110" s="398"/>
      <c r="FI110" s="399"/>
      <c r="FJ110" s="399"/>
      <c r="FK110" s="399"/>
      <c r="FM110" s="400"/>
      <c r="FN110" s="400"/>
      <c r="FO110" s="400"/>
      <c r="GD110" s="305"/>
      <c r="GE110" s="305"/>
      <c r="GG110" s="401"/>
      <c r="GH110" s="401"/>
      <c r="GJ110" s="402"/>
      <c r="GK110" s="402"/>
      <c r="GL110" s="305"/>
      <c r="GM110" s="305"/>
      <c r="GN110" s="305"/>
      <c r="GO110" s="403"/>
      <c r="GP110" s="404"/>
      <c r="GQ110" s="404"/>
      <c r="GR110" s="404"/>
      <c r="GS110" s="403"/>
      <c r="HE110" s="305"/>
      <c r="HF110" s="305"/>
      <c r="HG110" s="305"/>
    </row>
    <row r="111" spans="85:215">
      <c r="CG111" s="398"/>
      <c r="CK111" s="398"/>
      <c r="CL111" s="398"/>
      <c r="FI111" s="399"/>
      <c r="FJ111" s="399"/>
      <c r="FK111" s="399"/>
      <c r="FM111" s="400"/>
      <c r="FN111" s="400"/>
      <c r="FO111" s="400"/>
      <c r="GD111" s="305"/>
      <c r="GE111" s="305"/>
      <c r="GG111" s="401"/>
      <c r="GH111" s="401"/>
      <c r="GJ111" s="402"/>
      <c r="GK111" s="402"/>
      <c r="GL111" s="305"/>
      <c r="GM111" s="305"/>
      <c r="GN111" s="305"/>
      <c r="GO111" s="403"/>
      <c r="GP111" s="404"/>
      <c r="GQ111" s="404"/>
      <c r="GR111" s="404"/>
      <c r="GS111" s="403"/>
      <c r="HE111" s="305"/>
      <c r="HF111" s="305"/>
      <c r="HG111" s="305"/>
    </row>
    <row r="112" spans="85:215">
      <c r="CG112" s="398"/>
      <c r="CK112" s="398"/>
      <c r="CL112" s="398"/>
      <c r="FI112" s="399"/>
      <c r="FJ112" s="399"/>
      <c r="FK112" s="399"/>
      <c r="FM112" s="400"/>
      <c r="FN112" s="400"/>
      <c r="FO112" s="400"/>
      <c r="GD112" s="305"/>
      <c r="GE112" s="305"/>
      <c r="GG112" s="401"/>
      <c r="GH112" s="401"/>
      <c r="GJ112" s="402"/>
      <c r="GK112" s="402"/>
      <c r="GL112" s="305"/>
      <c r="GM112" s="305"/>
      <c r="GN112" s="305"/>
      <c r="GO112" s="403"/>
      <c r="GP112" s="404"/>
      <c r="GQ112" s="404"/>
      <c r="GR112" s="404"/>
      <c r="GS112" s="403"/>
      <c r="HE112" s="305"/>
      <c r="HF112" s="305"/>
      <c r="HG112" s="305"/>
    </row>
    <row r="113" spans="85:215">
      <c r="CG113" s="398"/>
      <c r="CK113" s="398"/>
      <c r="CL113" s="398"/>
      <c r="FI113" s="399"/>
      <c r="FJ113" s="399"/>
      <c r="FK113" s="399"/>
      <c r="FM113" s="400"/>
      <c r="FN113" s="400"/>
      <c r="FO113" s="400"/>
      <c r="GD113" s="305"/>
      <c r="GE113" s="305"/>
      <c r="GG113" s="401"/>
      <c r="GH113" s="401"/>
      <c r="GJ113" s="402"/>
      <c r="GK113" s="402"/>
      <c r="GL113" s="305"/>
      <c r="GM113" s="305"/>
      <c r="GN113" s="305"/>
      <c r="GO113" s="403"/>
      <c r="GP113" s="404"/>
      <c r="GQ113" s="404"/>
      <c r="GR113" s="404"/>
      <c r="GS113" s="403"/>
      <c r="HE113" s="305"/>
      <c r="HF113" s="305"/>
      <c r="HG113" s="305"/>
    </row>
    <row r="114" spans="85:215">
      <c r="CG114" s="398"/>
      <c r="CK114" s="398"/>
      <c r="CL114" s="398"/>
      <c r="FI114" s="399"/>
      <c r="FJ114" s="399"/>
      <c r="FK114" s="399"/>
      <c r="FM114" s="400"/>
      <c r="FN114" s="400"/>
      <c r="FO114" s="400"/>
      <c r="GD114" s="305"/>
      <c r="GE114" s="305"/>
      <c r="GG114" s="401"/>
      <c r="GH114" s="401"/>
      <c r="GJ114" s="402"/>
      <c r="GK114" s="402"/>
      <c r="GL114" s="305"/>
      <c r="GM114" s="305"/>
      <c r="GN114" s="305"/>
      <c r="GO114" s="403"/>
      <c r="GP114" s="404"/>
      <c r="GQ114" s="404"/>
      <c r="GR114" s="404"/>
      <c r="GS114" s="403"/>
      <c r="HE114" s="305"/>
      <c r="HF114" s="305"/>
      <c r="HG114" s="305"/>
    </row>
    <row r="115" spans="85:215">
      <c r="CG115" s="398"/>
      <c r="CK115" s="398"/>
      <c r="CL115" s="398"/>
      <c r="FI115" s="399"/>
      <c r="FJ115" s="399"/>
      <c r="FK115" s="399"/>
      <c r="FM115" s="400"/>
      <c r="FN115" s="400"/>
      <c r="FO115" s="400"/>
      <c r="GD115" s="305"/>
      <c r="GE115" s="305"/>
      <c r="GG115" s="401"/>
      <c r="GH115" s="401"/>
      <c r="GJ115" s="402"/>
      <c r="GK115" s="402"/>
      <c r="GL115" s="305"/>
      <c r="GM115" s="305"/>
      <c r="GN115" s="305"/>
      <c r="GO115" s="403"/>
      <c r="GP115" s="404"/>
      <c r="GQ115" s="404"/>
      <c r="GR115" s="404"/>
      <c r="GS115" s="403"/>
      <c r="HE115" s="305"/>
      <c r="HF115" s="305"/>
      <c r="HG115" s="305"/>
    </row>
    <row r="116" spans="85:215">
      <c r="CG116" s="398"/>
      <c r="CK116" s="398"/>
      <c r="CL116" s="398"/>
      <c r="FI116" s="399"/>
      <c r="FJ116" s="399"/>
      <c r="FK116" s="399"/>
      <c r="FM116" s="400"/>
      <c r="FN116" s="400"/>
      <c r="FO116" s="400"/>
      <c r="GD116" s="305"/>
      <c r="GE116" s="305"/>
      <c r="GG116" s="401"/>
      <c r="GH116" s="401"/>
      <c r="GJ116" s="402"/>
      <c r="GK116" s="402"/>
      <c r="GL116" s="305"/>
      <c r="GM116" s="305"/>
      <c r="GN116" s="305"/>
      <c r="GO116" s="403"/>
      <c r="GP116" s="404"/>
      <c r="GQ116" s="404"/>
      <c r="GR116" s="404"/>
      <c r="GS116" s="403"/>
      <c r="HE116" s="305"/>
      <c r="HF116" s="305"/>
      <c r="HG116" s="305"/>
    </row>
  </sheetData>
  <mergeCells count="42">
    <mergeCell ref="IB2:IG2"/>
    <mergeCell ref="II2:IP2"/>
    <mergeCell ref="IQ2:IR2"/>
    <mergeCell ref="JD2:JR2"/>
    <mergeCell ref="JS2:JZ2"/>
    <mergeCell ref="BD2:BO2"/>
    <mergeCell ref="D2:M2"/>
    <mergeCell ref="N2:O2"/>
    <mergeCell ref="S2:AC2"/>
    <mergeCell ref="AD2:AP2"/>
    <mergeCell ref="AQ2:BC2"/>
    <mergeCell ref="BP2:BR2"/>
    <mergeCell ref="BT2:BW2"/>
    <mergeCell ref="BX2:CA2"/>
    <mergeCell ref="CC2:CE2"/>
    <mergeCell ref="FB2:FC2"/>
    <mergeCell ref="CG2:CU2"/>
    <mergeCell ref="CV2:DC2"/>
    <mergeCell ref="DD2:DF2"/>
    <mergeCell ref="DG2:DI2"/>
    <mergeCell ref="DJ2:DO2"/>
    <mergeCell ref="DP2:DW2"/>
    <mergeCell ref="DX2:EG2"/>
    <mergeCell ref="EH2:EL2"/>
    <mergeCell ref="EM2:EN2"/>
    <mergeCell ref="EO2:FA2"/>
    <mergeCell ref="HU2:HY2"/>
    <mergeCell ref="FE2:FJ2"/>
    <mergeCell ref="FK2:FN2"/>
    <mergeCell ref="FO2:FQ2"/>
    <mergeCell ref="HJ2:HM2"/>
    <mergeCell ref="HN2:HT2"/>
    <mergeCell ref="FR2:FS2"/>
    <mergeCell ref="FU2:FV2"/>
    <mergeCell ref="FW2:FX2"/>
    <mergeCell ref="FY2:FZ2"/>
    <mergeCell ref="GA2:GH2"/>
    <mergeCell ref="GI2:GJ2"/>
    <mergeCell ref="GK2:GN2"/>
    <mergeCell ref="GO2:GT2"/>
    <mergeCell ref="GU2:GY2"/>
    <mergeCell ref="HA2:HI2"/>
  </mergeCells>
  <phoneticPr fontId="3"/>
  <conditionalFormatting sqref="A5:XFD5">
    <cfRule type="cellIs" dxfId="1" priority="1" operator="equal">
      <formula>FALSE</formula>
    </cfRule>
  </conditionalFormatting>
  <printOptions gridLines="1"/>
  <pageMargins left="0.6692913385826772" right="0.39370078740157483" top="0.98425196850393704" bottom="0.23622047244094491" header="0.47244094488188981" footer="0.51181102362204722"/>
  <pageSetup paperSize="9" scale="76" fitToHeight="0" pageOrder="overThenDown" orientation="landscape" r:id="rId1"/>
  <headerFooter alignWithMargins="0">
    <oddHeader>&amp;L&amp;14
平成29年度　行政水準比較 （実数編）：平成28年3月31日基準</oddHeader>
  </headerFooter>
  <rowBreaks count="1" manualBreakCount="1">
    <brk id="64" max="285" man="1"/>
  </rowBreaks>
  <colBreaks count="13" manualBreakCount="13">
    <brk id="16" max="103" man="1"/>
    <brk id="29" max="103" man="1"/>
    <brk id="42" max="103" man="1"/>
    <brk id="55" max="103" man="1"/>
    <brk id="71" max="103" man="1"/>
    <brk id="85" max="103" man="1"/>
    <brk id="100" max="103" man="1"/>
    <brk id="114" max="103" man="1"/>
    <brk id="128" max="103" man="1"/>
    <brk id="145" max="103" man="1"/>
    <brk id="161" max="103" man="1"/>
    <brk id="177" max="103" man="1"/>
    <brk id="193" max="10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70"/>
  <sheetViews>
    <sheetView workbookViewId="0">
      <selection sqref="A1:XFD1048576"/>
    </sheetView>
  </sheetViews>
  <sheetFormatPr defaultRowHeight="11.25"/>
  <cols>
    <col min="1" max="1" width="7" style="111" bestFit="1" customWidth="1"/>
    <col min="2" max="2" width="8" style="111" bestFit="1" customWidth="1"/>
    <col min="3" max="3" width="11.375" style="111" bestFit="1" customWidth="1"/>
    <col min="4" max="4" width="12.25" style="111" bestFit="1" customWidth="1"/>
    <col min="5" max="6" width="12.25" style="138" bestFit="1" customWidth="1"/>
    <col min="7" max="7" width="13" style="138" bestFit="1" customWidth="1"/>
    <col min="8" max="8" width="11.375" style="111" bestFit="1" customWidth="1"/>
    <col min="9" max="12" width="11.375" style="110" bestFit="1" customWidth="1"/>
    <col min="13" max="13" width="12.875" style="110" bestFit="1" customWidth="1"/>
    <col min="14" max="16" width="11.375" style="139" bestFit="1" customWidth="1"/>
    <col min="17" max="17" width="13" style="110" bestFit="1" customWidth="1"/>
    <col min="18" max="19" width="13" style="139" bestFit="1" customWidth="1"/>
    <col min="20" max="20" width="12.25" style="110" bestFit="1" customWidth="1"/>
    <col min="21" max="21" width="12.125" style="110" bestFit="1" customWidth="1"/>
    <col min="22" max="22" width="12.25" style="110" bestFit="1" customWidth="1"/>
    <col min="23" max="23" width="13" style="110" bestFit="1" customWidth="1"/>
    <col min="24" max="24" width="12.875" style="110" bestFit="1" customWidth="1"/>
    <col min="25" max="25" width="13.125" style="110" customWidth="1"/>
    <col min="26" max="28" width="12.25" style="110" bestFit="1" customWidth="1"/>
    <col min="29" max="29" width="12.125" style="110" bestFit="1" customWidth="1"/>
    <col min="30" max="30" width="11.625" style="110" bestFit="1" customWidth="1"/>
    <col min="31" max="31" width="12.875" style="110" bestFit="1" customWidth="1"/>
    <col min="32" max="32" width="13" style="110" bestFit="1" customWidth="1"/>
    <col min="33" max="33" width="12.5" style="110" bestFit="1" customWidth="1"/>
    <col min="34" max="34" width="11.375" style="110" bestFit="1" customWidth="1"/>
    <col min="35" max="37" width="12.25" style="110" bestFit="1" customWidth="1"/>
    <col min="38" max="38" width="11.375" style="110" bestFit="1" customWidth="1"/>
    <col min="39" max="40" width="12.25" style="110" bestFit="1" customWidth="1"/>
    <col min="41" max="41" width="12.875" style="110" bestFit="1" customWidth="1"/>
    <col min="42" max="43" width="12.25" style="110" bestFit="1" customWidth="1"/>
    <col min="44" max="44" width="12.125" style="140" bestFit="1" customWidth="1"/>
    <col min="45" max="47" width="12.25" style="140" bestFit="1" customWidth="1"/>
    <col min="48" max="48" width="13.125" style="140" customWidth="1"/>
    <col min="49" max="51" width="13" style="140" bestFit="1" customWidth="1"/>
    <col min="52" max="52" width="13.125" style="110" customWidth="1"/>
    <col min="53" max="54" width="13" style="110" bestFit="1" customWidth="1"/>
    <col min="55" max="55" width="11.375" style="110" bestFit="1" customWidth="1"/>
    <col min="56" max="58" width="12.25" style="110" bestFit="1" customWidth="1"/>
    <col min="59" max="59" width="11.375" style="110" bestFit="1" customWidth="1"/>
    <col min="60" max="60" width="12.25" style="110" bestFit="1" customWidth="1"/>
    <col min="61" max="61" width="11.375" style="110" bestFit="1" customWidth="1"/>
    <col min="62" max="62" width="12.125" style="110" bestFit="1" customWidth="1"/>
    <col min="63" max="63" width="11.5" style="110" bestFit="1" customWidth="1"/>
    <col min="64" max="65" width="11.375" style="111" bestFit="1" customWidth="1"/>
    <col min="66" max="66" width="12.25" style="110" bestFit="1" customWidth="1"/>
    <col min="67" max="67" width="11.375" style="111" bestFit="1" customWidth="1"/>
    <col min="68" max="68" width="12.375" style="111" bestFit="1" customWidth="1"/>
    <col min="69" max="69" width="11.375" style="111" bestFit="1" customWidth="1"/>
    <col min="70" max="70" width="11.375" style="110" bestFit="1" customWidth="1"/>
    <col min="71" max="71" width="11.375" style="111" bestFit="1" customWidth="1"/>
    <col min="72" max="75" width="11.375" style="110" bestFit="1" customWidth="1"/>
    <col min="76" max="79" width="11.375" style="111" bestFit="1" customWidth="1"/>
    <col min="80" max="80" width="13" style="110" bestFit="1" customWidth="1"/>
    <col min="81" max="81" width="12.25" style="110" bestFit="1" customWidth="1"/>
    <col min="82" max="82" width="12.75" style="111" bestFit="1" customWidth="1"/>
    <col min="83" max="83" width="12.25" style="111" bestFit="1" customWidth="1"/>
    <col min="84" max="84" width="11.375" style="111" bestFit="1" customWidth="1"/>
    <col min="85" max="85" width="13" style="110" bestFit="1" customWidth="1"/>
    <col min="86" max="87" width="11.75" style="111" bestFit="1" customWidth="1"/>
    <col min="88" max="89" width="11.375" style="110" bestFit="1" customWidth="1"/>
    <col min="90" max="97" width="12.25" style="110" bestFit="1" customWidth="1"/>
    <col min="98" max="98" width="13.125" style="110" customWidth="1"/>
    <col min="99" max="99" width="13" style="110" bestFit="1" customWidth="1"/>
    <col min="100" max="101" width="13.125" style="110" customWidth="1"/>
    <col min="102" max="102" width="13" style="110" bestFit="1" customWidth="1"/>
    <col min="103" max="103" width="13.125" style="110" customWidth="1"/>
    <col min="104" max="104" width="13" style="110" bestFit="1" customWidth="1"/>
    <col min="105" max="105" width="12.125" style="110" bestFit="1" customWidth="1"/>
    <col min="106" max="106" width="12.25" style="110" bestFit="1" customWidth="1"/>
    <col min="107" max="108" width="11.375" style="110" bestFit="1" customWidth="1"/>
    <col min="109" max="109" width="13.125" style="110" customWidth="1"/>
    <col min="110" max="110" width="11.875" style="110" bestFit="1" customWidth="1"/>
    <col min="111" max="111" width="12.875" style="110" bestFit="1" customWidth="1"/>
    <col min="112" max="112" width="11.875" style="110" bestFit="1" customWidth="1"/>
    <col min="113" max="114" width="12.25" style="110" bestFit="1" customWidth="1"/>
    <col min="115" max="115" width="13.125" style="110" customWidth="1"/>
    <col min="116" max="116" width="11.375" style="110" bestFit="1" customWidth="1"/>
    <col min="117" max="117" width="12.125" style="110" bestFit="1" customWidth="1"/>
    <col min="118" max="118" width="13" style="110" bestFit="1" customWidth="1"/>
    <col min="119" max="119" width="12.125" style="110" bestFit="1" customWidth="1"/>
    <col min="120" max="120" width="12.25" style="110" bestFit="1" customWidth="1"/>
    <col min="121" max="122" width="11.375" style="110" bestFit="1" customWidth="1"/>
    <col min="123" max="124" width="12.25" style="110" bestFit="1" customWidth="1"/>
    <col min="125" max="125" width="11.375" style="110" bestFit="1" customWidth="1"/>
    <col min="126" max="128" width="12.25" style="110" bestFit="1" customWidth="1"/>
    <col min="129" max="129" width="12.875" style="110" bestFit="1" customWidth="1"/>
    <col min="130" max="130" width="11.875" style="110" bestFit="1" customWidth="1"/>
    <col min="131" max="133" width="12.5" style="110" bestFit="1" customWidth="1"/>
    <col min="134" max="134" width="12.25" style="110" bestFit="1" customWidth="1"/>
    <col min="135" max="135" width="11.375" style="110" bestFit="1" customWidth="1"/>
    <col min="136" max="136" width="11.75" style="110" bestFit="1" customWidth="1"/>
    <col min="137" max="137" width="13" style="110" bestFit="1" customWidth="1"/>
    <col min="138" max="138" width="12.25" style="110" bestFit="1" customWidth="1"/>
    <col min="139" max="139" width="11.375" style="110" bestFit="1" customWidth="1"/>
    <col min="140" max="141" width="12.25" style="110" bestFit="1" customWidth="1"/>
    <col min="142" max="142" width="12.75" style="110" bestFit="1" customWidth="1"/>
    <col min="143" max="143" width="13.125" style="110" customWidth="1"/>
    <col min="144" max="144" width="12.25" style="110" bestFit="1" customWidth="1"/>
    <col min="145" max="146" width="13" style="110" bestFit="1" customWidth="1"/>
    <col min="147" max="148" width="11.375" style="110" bestFit="1" customWidth="1"/>
    <col min="149" max="149" width="12.25" style="110" bestFit="1" customWidth="1"/>
    <col min="150" max="151" width="11.375" style="110" bestFit="1" customWidth="1"/>
    <col min="152" max="152" width="12.875" style="110" bestFit="1" customWidth="1"/>
    <col min="153" max="155" width="11.375" style="110" bestFit="1" customWidth="1"/>
    <col min="156" max="156" width="12.25" style="110" bestFit="1" customWidth="1"/>
    <col min="157" max="159" width="11.375" style="110" bestFit="1" customWidth="1"/>
    <col min="160" max="160" width="11.5" style="110" bestFit="1" customWidth="1"/>
    <col min="161" max="164" width="12.25" style="110" bestFit="1" customWidth="1"/>
    <col min="165" max="166" width="12.875" style="112" bestFit="1" customWidth="1"/>
    <col min="167" max="167" width="12.125" style="112" bestFit="1" customWidth="1"/>
    <col min="168" max="168" width="11.375" style="112" bestFit="1" customWidth="1"/>
    <col min="169" max="170" width="11.375" style="6" bestFit="1" customWidth="1"/>
    <col min="171" max="171" width="12.25" style="6" bestFit="1" customWidth="1"/>
    <col min="172" max="172" width="11.375" style="6" bestFit="1" customWidth="1"/>
    <col min="173" max="173" width="12.75" style="6" bestFit="1" customWidth="1"/>
    <col min="174" max="180" width="12.25" style="6" bestFit="1" customWidth="1"/>
    <col min="181" max="181" width="13" style="6" bestFit="1" customWidth="1"/>
    <col min="182" max="184" width="12.25" style="6" bestFit="1" customWidth="1"/>
    <col min="185" max="185" width="11.375" style="6" bestFit="1" customWidth="1"/>
    <col min="186" max="187" width="11.375" style="113" bestFit="1" customWidth="1"/>
    <col min="188" max="188" width="11.375" style="6" bestFit="1" customWidth="1"/>
    <col min="189" max="190" width="11.375" style="114" bestFit="1" customWidth="1"/>
    <col min="191" max="191" width="11.375" style="6" bestFit="1" customWidth="1"/>
    <col min="192" max="193" width="12.25" style="6" bestFit="1" customWidth="1"/>
    <col min="194" max="194" width="12.25" style="115" bestFit="1" customWidth="1"/>
    <col min="195" max="197" width="12.25" style="116" bestFit="1" customWidth="1"/>
    <col min="198" max="198" width="12.25" style="115" bestFit="1" customWidth="1"/>
    <col min="199" max="199" width="11.375" style="6" bestFit="1" customWidth="1"/>
    <col min="200" max="203" width="12.25" style="6" bestFit="1" customWidth="1"/>
    <col min="204" max="204" width="11.375" style="6" bestFit="1" customWidth="1"/>
    <col min="205" max="205" width="12.125" style="6" bestFit="1" customWidth="1"/>
    <col min="206" max="213" width="11.375" style="6" bestFit="1" customWidth="1"/>
    <col min="214" max="233" width="11.375" style="111" bestFit="1" customWidth="1"/>
    <col min="234" max="235" width="13.875" style="111" bestFit="1" customWidth="1"/>
    <col min="236" max="242" width="11.375" style="111" bestFit="1" customWidth="1"/>
    <col min="243" max="244" width="9.625" style="111" bestFit="1" customWidth="1"/>
    <col min="245" max="255" width="11.375" style="111" bestFit="1" customWidth="1"/>
    <col min="256" max="256" width="9.625" style="111" bestFit="1" customWidth="1"/>
    <col min="257" max="257" width="11.375" style="111" bestFit="1" customWidth="1"/>
    <col min="258" max="258" width="9.625" style="111" bestFit="1" customWidth="1"/>
    <col min="259" max="291" width="11.375" style="111" bestFit="1" customWidth="1"/>
    <col min="292" max="16384" width="9" style="111"/>
  </cols>
  <sheetData>
    <row r="1" spans="1:291" s="3" customFormat="1">
      <c r="B1" s="2" t="s">
        <v>368</v>
      </c>
      <c r="C1" s="3">
        <v>1</v>
      </c>
      <c r="D1" s="4">
        <v>2</v>
      </c>
      <c r="E1" s="446">
        <v>3</v>
      </c>
      <c r="F1" s="637">
        <v>4</v>
      </c>
      <c r="G1" s="4">
        <v>5</v>
      </c>
      <c r="H1" s="4">
        <v>6</v>
      </c>
      <c r="I1" s="3">
        <v>7</v>
      </c>
      <c r="J1" s="4">
        <v>8</v>
      </c>
      <c r="K1" s="4">
        <v>9</v>
      </c>
      <c r="L1" s="3">
        <v>10</v>
      </c>
      <c r="M1" s="4">
        <v>11</v>
      </c>
      <c r="N1" s="4">
        <v>12</v>
      </c>
      <c r="O1" s="3">
        <v>13</v>
      </c>
      <c r="P1" s="4">
        <v>14</v>
      </c>
      <c r="Q1" s="635">
        <v>15</v>
      </c>
      <c r="R1" s="547">
        <v>16</v>
      </c>
      <c r="S1" s="4">
        <v>17</v>
      </c>
      <c r="T1" s="635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3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>
        <v>100</v>
      </c>
      <c r="CY1" s="3">
        <v>101</v>
      </c>
      <c r="CZ1" s="3">
        <v>102</v>
      </c>
      <c r="DA1" s="3">
        <v>103</v>
      </c>
      <c r="DB1" s="3">
        <v>104</v>
      </c>
      <c r="DC1" s="3">
        <v>105</v>
      </c>
      <c r="DD1" s="3">
        <v>106</v>
      </c>
      <c r="DE1" s="3">
        <v>107</v>
      </c>
      <c r="DF1" s="3">
        <v>108</v>
      </c>
      <c r="DG1" s="3">
        <v>109</v>
      </c>
      <c r="DH1" s="3">
        <v>110</v>
      </c>
      <c r="DI1" s="3">
        <v>111</v>
      </c>
      <c r="DJ1" s="3">
        <v>112</v>
      </c>
      <c r="DK1" s="3">
        <v>113</v>
      </c>
      <c r="DL1" s="3">
        <v>114</v>
      </c>
      <c r="DM1" s="3">
        <v>115</v>
      </c>
      <c r="DN1" s="3">
        <v>116</v>
      </c>
      <c r="DO1" s="3">
        <v>117</v>
      </c>
      <c r="DP1" s="3">
        <v>118</v>
      </c>
      <c r="DQ1" s="3">
        <v>119</v>
      </c>
      <c r="DR1" s="3">
        <v>120</v>
      </c>
      <c r="DS1" s="3">
        <v>121</v>
      </c>
      <c r="DT1" s="3">
        <v>122</v>
      </c>
      <c r="DU1" s="3">
        <v>123</v>
      </c>
      <c r="DV1" s="3">
        <v>124</v>
      </c>
      <c r="DW1" s="3">
        <v>125</v>
      </c>
      <c r="DX1" s="3">
        <v>126</v>
      </c>
      <c r="DY1" s="3">
        <v>127</v>
      </c>
      <c r="DZ1" s="3">
        <v>128</v>
      </c>
      <c r="EA1" s="3">
        <v>129</v>
      </c>
      <c r="EB1" s="3">
        <v>130</v>
      </c>
      <c r="EC1" s="3">
        <v>131</v>
      </c>
      <c r="ED1" s="3">
        <v>132</v>
      </c>
      <c r="EE1" s="3">
        <v>133</v>
      </c>
      <c r="EF1" s="3">
        <v>134</v>
      </c>
      <c r="EG1" s="3">
        <v>135</v>
      </c>
      <c r="EH1" s="3">
        <v>136</v>
      </c>
      <c r="EI1" s="3">
        <v>137</v>
      </c>
      <c r="EJ1" s="3">
        <v>138</v>
      </c>
      <c r="EK1" s="3">
        <v>139</v>
      </c>
      <c r="EL1" s="3">
        <v>140</v>
      </c>
      <c r="EM1" s="3">
        <v>141</v>
      </c>
      <c r="EN1" s="3">
        <v>142</v>
      </c>
      <c r="EO1" s="3">
        <v>143</v>
      </c>
      <c r="EP1" s="4">
        <v>144</v>
      </c>
      <c r="EQ1" s="4">
        <v>145</v>
      </c>
      <c r="ER1" s="4">
        <v>146</v>
      </c>
      <c r="ES1" s="4">
        <v>147</v>
      </c>
      <c r="ET1" s="4">
        <v>148</v>
      </c>
      <c r="EU1" s="4">
        <v>149</v>
      </c>
      <c r="EV1" s="4">
        <v>150</v>
      </c>
      <c r="EW1" s="4">
        <v>151</v>
      </c>
      <c r="EX1" s="635">
        <v>152</v>
      </c>
      <c r="EY1" s="4">
        <v>153</v>
      </c>
      <c r="EZ1" s="4">
        <v>154</v>
      </c>
      <c r="FA1" s="4">
        <v>155</v>
      </c>
      <c r="FB1" s="4">
        <v>156</v>
      </c>
      <c r="FC1" s="4">
        <v>157</v>
      </c>
      <c r="FD1" s="4">
        <v>158</v>
      </c>
      <c r="FE1" s="4">
        <v>159</v>
      </c>
      <c r="FF1" s="4">
        <v>160</v>
      </c>
      <c r="FG1" s="4">
        <v>161</v>
      </c>
      <c r="FH1" s="4">
        <v>162</v>
      </c>
      <c r="FI1" s="4">
        <v>163</v>
      </c>
      <c r="FJ1" s="4">
        <v>164</v>
      </c>
      <c r="FK1" s="4">
        <v>165</v>
      </c>
      <c r="FL1" s="4">
        <v>166</v>
      </c>
      <c r="FM1" s="4">
        <v>167</v>
      </c>
      <c r="FN1" s="4">
        <v>168</v>
      </c>
      <c r="FO1" s="4">
        <v>169</v>
      </c>
      <c r="FP1" s="4">
        <v>170</v>
      </c>
      <c r="FQ1" s="4">
        <v>171</v>
      </c>
      <c r="FR1" s="4">
        <v>172</v>
      </c>
      <c r="FS1" s="4">
        <v>173</v>
      </c>
      <c r="FT1" s="4">
        <v>174</v>
      </c>
      <c r="FU1" s="4">
        <v>175</v>
      </c>
      <c r="FV1" s="4">
        <v>176</v>
      </c>
      <c r="FW1" s="4">
        <v>177</v>
      </c>
      <c r="FX1" s="4">
        <v>178</v>
      </c>
      <c r="FY1" s="4">
        <v>179</v>
      </c>
      <c r="FZ1" s="4">
        <v>180</v>
      </c>
      <c r="GA1" s="4">
        <v>181</v>
      </c>
      <c r="GB1" s="4">
        <v>182</v>
      </c>
      <c r="GC1" s="4">
        <v>183</v>
      </c>
      <c r="GD1" s="4">
        <v>184</v>
      </c>
      <c r="GE1" s="4">
        <v>185</v>
      </c>
      <c r="GF1" s="4">
        <v>186</v>
      </c>
      <c r="GG1" s="4">
        <v>187</v>
      </c>
      <c r="GH1" s="4">
        <v>188</v>
      </c>
      <c r="GI1" s="4">
        <v>189</v>
      </c>
      <c r="GJ1" s="4">
        <v>190</v>
      </c>
      <c r="GK1" s="4">
        <v>191</v>
      </c>
      <c r="GL1" s="4">
        <v>192</v>
      </c>
      <c r="GM1" s="4">
        <v>193</v>
      </c>
      <c r="GN1" s="4">
        <v>194</v>
      </c>
      <c r="GO1" s="4">
        <v>195</v>
      </c>
      <c r="GP1" s="4">
        <v>196</v>
      </c>
      <c r="GQ1" s="4">
        <v>197</v>
      </c>
      <c r="GR1" s="4">
        <v>198</v>
      </c>
      <c r="GS1" s="4">
        <v>199</v>
      </c>
      <c r="GT1" s="4">
        <v>200</v>
      </c>
      <c r="GU1" s="4">
        <v>201</v>
      </c>
      <c r="GV1" s="4">
        <v>202</v>
      </c>
      <c r="GW1" s="4">
        <v>203</v>
      </c>
      <c r="GX1" s="4">
        <v>204</v>
      </c>
      <c r="GY1" s="5">
        <v>205</v>
      </c>
      <c r="GZ1" s="4">
        <v>206</v>
      </c>
      <c r="HA1" s="4">
        <v>207</v>
      </c>
      <c r="HB1" s="636">
        <v>208</v>
      </c>
      <c r="HC1" s="446">
        <v>209</v>
      </c>
      <c r="HD1" s="4">
        <v>210</v>
      </c>
      <c r="HE1" s="4">
        <v>211</v>
      </c>
      <c r="HF1" s="4">
        <v>212</v>
      </c>
      <c r="HG1" s="4">
        <v>213</v>
      </c>
      <c r="HH1" s="4">
        <v>214</v>
      </c>
      <c r="HI1" s="4">
        <v>215</v>
      </c>
      <c r="HJ1" s="4">
        <v>216</v>
      </c>
      <c r="HK1" s="4">
        <v>217</v>
      </c>
      <c r="HL1" s="4">
        <v>218</v>
      </c>
      <c r="HM1" s="4">
        <v>219</v>
      </c>
      <c r="HN1" s="635">
        <v>220</v>
      </c>
      <c r="HO1" s="635">
        <v>221</v>
      </c>
      <c r="HP1" s="4">
        <v>222</v>
      </c>
      <c r="HQ1" s="635">
        <v>223</v>
      </c>
      <c r="HR1" s="4">
        <v>224</v>
      </c>
      <c r="HS1" s="4">
        <v>225</v>
      </c>
      <c r="HT1" s="4">
        <v>226</v>
      </c>
      <c r="HU1" s="4">
        <v>227</v>
      </c>
      <c r="HV1" s="4">
        <v>228</v>
      </c>
      <c r="HW1" s="4">
        <v>229</v>
      </c>
      <c r="HX1" s="4">
        <v>230</v>
      </c>
      <c r="HY1" s="4">
        <v>231</v>
      </c>
      <c r="HZ1" s="4">
        <v>232</v>
      </c>
      <c r="IA1" s="4">
        <v>233</v>
      </c>
      <c r="IB1" s="4">
        <v>234</v>
      </c>
      <c r="IC1" s="4">
        <v>235</v>
      </c>
      <c r="ID1" s="4">
        <v>236</v>
      </c>
      <c r="IE1" s="4">
        <v>237</v>
      </c>
      <c r="IF1" s="4">
        <v>238</v>
      </c>
      <c r="IG1" s="4">
        <v>239</v>
      </c>
      <c r="IH1" s="4">
        <v>240</v>
      </c>
      <c r="II1" s="4">
        <v>241</v>
      </c>
      <c r="IJ1" s="4">
        <v>242</v>
      </c>
      <c r="IK1" s="4">
        <v>243</v>
      </c>
      <c r="IL1" s="4">
        <v>244</v>
      </c>
      <c r="IM1" s="4">
        <v>245</v>
      </c>
      <c r="IN1" s="4">
        <v>246</v>
      </c>
      <c r="IO1" s="4">
        <v>247</v>
      </c>
      <c r="IP1" s="4">
        <v>248</v>
      </c>
      <c r="IQ1" s="4">
        <v>249</v>
      </c>
      <c r="IR1" s="4">
        <v>250</v>
      </c>
      <c r="IS1" s="4">
        <v>251</v>
      </c>
      <c r="IT1" s="4">
        <v>252</v>
      </c>
      <c r="IU1" s="4">
        <v>253</v>
      </c>
      <c r="IV1" s="4">
        <v>254</v>
      </c>
      <c r="IW1" s="4">
        <v>255</v>
      </c>
      <c r="IX1" s="4">
        <v>256</v>
      </c>
      <c r="IY1" s="4">
        <v>257</v>
      </c>
      <c r="IZ1" s="4">
        <v>258</v>
      </c>
      <c r="JA1" s="4">
        <v>259</v>
      </c>
      <c r="JB1" s="4">
        <v>260</v>
      </c>
      <c r="JC1" s="4">
        <v>261</v>
      </c>
      <c r="JD1" s="4">
        <v>262</v>
      </c>
      <c r="JE1" s="4">
        <v>263</v>
      </c>
      <c r="JF1" s="4">
        <v>264</v>
      </c>
      <c r="JG1" s="4">
        <v>265</v>
      </c>
      <c r="JH1" s="4">
        <v>266</v>
      </c>
      <c r="JI1" s="4">
        <v>267</v>
      </c>
      <c r="JJ1" s="4">
        <v>268</v>
      </c>
      <c r="JK1" s="4">
        <v>269</v>
      </c>
      <c r="JL1" s="4">
        <v>270</v>
      </c>
      <c r="JM1" s="4">
        <v>271</v>
      </c>
      <c r="JN1" s="4">
        <v>272</v>
      </c>
      <c r="JO1" s="4">
        <v>273</v>
      </c>
      <c r="JP1" s="4">
        <v>274</v>
      </c>
      <c r="JQ1" s="4">
        <v>275</v>
      </c>
      <c r="JR1" s="4">
        <v>276</v>
      </c>
      <c r="JS1" s="4">
        <v>277</v>
      </c>
      <c r="JT1" s="4">
        <v>278</v>
      </c>
      <c r="JU1" s="4">
        <v>279</v>
      </c>
      <c r="JV1" s="4">
        <v>280</v>
      </c>
      <c r="JW1" s="4">
        <v>281</v>
      </c>
      <c r="JX1" s="4">
        <v>282</v>
      </c>
      <c r="JY1" s="4">
        <v>283</v>
      </c>
      <c r="JZ1" s="4">
        <v>284</v>
      </c>
      <c r="KA1" s="4">
        <v>285</v>
      </c>
      <c r="KB1" s="4">
        <v>286</v>
      </c>
      <c r="KC1" s="4">
        <v>287</v>
      </c>
      <c r="KD1" s="4">
        <v>288</v>
      </c>
      <c r="KE1" s="4">
        <v>289</v>
      </c>
    </row>
    <row r="2" spans="1:291" s="435" customFormat="1">
      <c r="B2" s="8"/>
      <c r="D2" s="774" t="s">
        <v>5</v>
      </c>
      <c r="E2" s="774"/>
      <c r="F2" s="774"/>
      <c r="G2" s="774"/>
      <c r="H2" s="774"/>
      <c r="I2" s="774"/>
      <c r="J2" s="774"/>
      <c r="K2" s="774"/>
      <c r="L2" s="774"/>
      <c r="M2" s="774"/>
      <c r="N2" s="774" t="s">
        <v>369</v>
      </c>
      <c r="O2" s="774"/>
      <c r="P2" s="442" t="s">
        <v>370</v>
      </c>
      <c r="Q2" s="634" t="s">
        <v>371</v>
      </c>
      <c r="R2" s="634" t="s">
        <v>371</v>
      </c>
      <c r="S2" s="773" t="s">
        <v>372</v>
      </c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 t="s">
        <v>372</v>
      </c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 t="s">
        <v>372</v>
      </c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 t="s">
        <v>372</v>
      </c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 t="s">
        <v>373</v>
      </c>
      <c r="BQ2" s="773"/>
      <c r="BR2" s="773"/>
      <c r="BS2" s="435" t="s">
        <v>374</v>
      </c>
      <c r="BT2" s="773" t="s">
        <v>375</v>
      </c>
      <c r="BU2" s="773"/>
      <c r="BV2" s="773"/>
      <c r="BW2" s="773"/>
      <c r="BX2" s="773" t="s">
        <v>376</v>
      </c>
      <c r="BY2" s="773"/>
      <c r="BZ2" s="773"/>
      <c r="CA2" s="773"/>
      <c r="CC2" s="773" t="s">
        <v>377</v>
      </c>
      <c r="CD2" s="773"/>
      <c r="CE2" s="773"/>
      <c r="CF2" s="435" t="s">
        <v>378</v>
      </c>
      <c r="CG2" s="773" t="s">
        <v>379</v>
      </c>
      <c r="CH2" s="773"/>
      <c r="CI2" s="773"/>
      <c r="CJ2" s="773"/>
      <c r="CK2" s="773"/>
      <c r="CL2" s="773"/>
      <c r="CM2" s="773"/>
      <c r="CN2" s="773"/>
      <c r="CO2" s="773"/>
      <c r="CP2" s="773"/>
      <c r="CQ2" s="773"/>
      <c r="CR2" s="773"/>
      <c r="CS2" s="773"/>
      <c r="CT2" s="773"/>
      <c r="CU2" s="773"/>
      <c r="CV2" s="773" t="s">
        <v>380</v>
      </c>
      <c r="CW2" s="773"/>
      <c r="CX2" s="773"/>
      <c r="CY2" s="773"/>
      <c r="CZ2" s="773"/>
      <c r="DA2" s="773"/>
      <c r="DB2" s="773"/>
      <c r="DC2" s="773"/>
      <c r="DD2" s="773" t="s">
        <v>381</v>
      </c>
      <c r="DE2" s="773"/>
      <c r="DF2" s="773"/>
      <c r="DG2" s="773" t="s">
        <v>382</v>
      </c>
      <c r="DH2" s="773"/>
      <c r="DI2" s="773"/>
      <c r="DJ2" s="773" t="s">
        <v>382</v>
      </c>
      <c r="DK2" s="773"/>
      <c r="DL2" s="773"/>
      <c r="DM2" s="773"/>
      <c r="DN2" s="773"/>
      <c r="DO2" s="773"/>
      <c r="DP2" s="773" t="s">
        <v>383</v>
      </c>
      <c r="DQ2" s="773"/>
      <c r="DR2" s="773"/>
      <c r="DS2" s="773"/>
      <c r="DT2" s="773"/>
      <c r="DU2" s="773"/>
      <c r="DV2" s="773"/>
      <c r="DW2" s="773"/>
      <c r="DX2" s="773" t="s">
        <v>383</v>
      </c>
      <c r="DY2" s="773"/>
      <c r="DZ2" s="773"/>
      <c r="EA2" s="773"/>
      <c r="EB2" s="773"/>
      <c r="EC2" s="773"/>
      <c r="ED2" s="773"/>
      <c r="EE2" s="773"/>
      <c r="EF2" s="773"/>
      <c r="EG2" s="773"/>
      <c r="EH2" s="774" t="s">
        <v>384</v>
      </c>
      <c r="EI2" s="774"/>
      <c r="EJ2" s="774"/>
      <c r="EK2" s="774"/>
      <c r="EL2" s="774"/>
      <c r="EM2" s="771" t="s">
        <v>385</v>
      </c>
      <c r="EN2" s="771"/>
      <c r="EO2" s="771" t="s">
        <v>386</v>
      </c>
      <c r="EP2" s="771"/>
      <c r="EQ2" s="771"/>
      <c r="ER2" s="771"/>
      <c r="ES2" s="771"/>
      <c r="ET2" s="771"/>
      <c r="EU2" s="771"/>
      <c r="EV2" s="771"/>
      <c r="EW2" s="771"/>
      <c r="EX2" s="771"/>
      <c r="EY2" s="771"/>
      <c r="EZ2" s="771"/>
      <c r="FA2" s="771"/>
      <c r="FB2" s="771" t="s">
        <v>387</v>
      </c>
      <c r="FC2" s="771"/>
      <c r="FD2" s="436" t="s">
        <v>388</v>
      </c>
      <c r="FE2" s="771" t="s">
        <v>389</v>
      </c>
      <c r="FF2" s="771"/>
      <c r="FG2" s="771"/>
      <c r="FH2" s="771"/>
      <c r="FI2" s="771"/>
      <c r="FJ2" s="771"/>
      <c r="FK2" s="772" t="s">
        <v>390</v>
      </c>
      <c r="FL2" s="772"/>
      <c r="FM2" s="772"/>
      <c r="FN2" s="772"/>
      <c r="FO2" s="773" t="s">
        <v>391</v>
      </c>
      <c r="FP2" s="773"/>
      <c r="FQ2" s="773"/>
      <c r="FR2" s="773" t="s">
        <v>392</v>
      </c>
      <c r="FS2" s="773"/>
      <c r="FT2" s="435" t="s">
        <v>393</v>
      </c>
      <c r="FU2" s="773" t="s">
        <v>394</v>
      </c>
      <c r="FV2" s="773"/>
      <c r="FW2" s="773" t="s">
        <v>395</v>
      </c>
      <c r="FX2" s="773"/>
      <c r="FY2" s="773" t="s">
        <v>396</v>
      </c>
      <c r="FZ2" s="773"/>
      <c r="GA2" s="773" t="s">
        <v>397</v>
      </c>
      <c r="GB2" s="773"/>
      <c r="GC2" s="773"/>
      <c r="GD2" s="773"/>
      <c r="GE2" s="773"/>
      <c r="GF2" s="773"/>
      <c r="GG2" s="773"/>
      <c r="GH2" s="773"/>
      <c r="GI2" s="773" t="s">
        <v>398</v>
      </c>
      <c r="GJ2" s="773"/>
      <c r="GK2" s="773" t="s">
        <v>399</v>
      </c>
      <c r="GL2" s="773"/>
      <c r="GM2" s="773"/>
      <c r="GN2" s="773"/>
      <c r="GO2" s="773" t="s">
        <v>400</v>
      </c>
      <c r="GP2" s="773"/>
      <c r="GQ2" s="773"/>
      <c r="GR2" s="773"/>
      <c r="GS2" s="773"/>
      <c r="GT2" s="773"/>
      <c r="GU2" s="773" t="s">
        <v>401</v>
      </c>
      <c r="GV2" s="773"/>
      <c r="GW2" s="773"/>
      <c r="GX2" s="773"/>
      <c r="GY2" s="775"/>
      <c r="GZ2" s="435" t="s">
        <v>1041</v>
      </c>
      <c r="HA2" s="773" t="s">
        <v>537</v>
      </c>
      <c r="HB2" s="773"/>
      <c r="HC2" s="773"/>
      <c r="HD2" s="773"/>
      <c r="HE2" s="773"/>
      <c r="HF2" s="773"/>
      <c r="HG2" s="773"/>
      <c r="HH2" s="773"/>
      <c r="HI2" s="773"/>
      <c r="HJ2" s="773" t="s">
        <v>538</v>
      </c>
      <c r="HK2" s="773"/>
      <c r="HL2" s="773"/>
      <c r="HM2" s="773"/>
      <c r="HN2" s="773" t="s">
        <v>539</v>
      </c>
      <c r="HO2" s="773"/>
      <c r="HP2" s="773"/>
      <c r="HQ2" s="773"/>
      <c r="HR2" s="773"/>
      <c r="HS2" s="773"/>
      <c r="HT2" s="773"/>
      <c r="HU2" s="773" t="s">
        <v>284</v>
      </c>
      <c r="HV2" s="773"/>
      <c r="HW2" s="773"/>
      <c r="HX2" s="773"/>
      <c r="HY2" s="773"/>
      <c r="HZ2" s="435" t="s">
        <v>540</v>
      </c>
      <c r="IA2" s="435" t="s">
        <v>540</v>
      </c>
      <c r="IB2" s="773" t="s">
        <v>295</v>
      </c>
      <c r="IC2" s="773"/>
      <c r="ID2" s="773"/>
      <c r="IE2" s="773"/>
      <c r="IF2" s="773"/>
      <c r="IG2" s="773"/>
      <c r="IH2" s="435" t="s">
        <v>541</v>
      </c>
      <c r="II2" s="773" t="s">
        <v>300</v>
      </c>
      <c r="IJ2" s="773"/>
      <c r="IK2" s="773"/>
      <c r="IL2" s="773"/>
      <c r="IM2" s="773"/>
      <c r="IN2" s="773"/>
      <c r="IO2" s="773"/>
      <c r="IP2" s="773"/>
      <c r="IQ2" s="773" t="s">
        <v>542</v>
      </c>
      <c r="IR2" s="773"/>
      <c r="IS2" s="435" t="s">
        <v>312</v>
      </c>
      <c r="IY2" s="435" t="s">
        <v>1040</v>
      </c>
      <c r="JD2" s="773" t="s">
        <v>543</v>
      </c>
      <c r="JE2" s="773"/>
      <c r="JF2" s="773"/>
      <c r="JG2" s="773"/>
      <c r="JH2" s="773"/>
      <c r="JI2" s="773"/>
      <c r="JJ2" s="773"/>
      <c r="JK2" s="773"/>
      <c r="JL2" s="773"/>
      <c r="JM2" s="773"/>
      <c r="JN2" s="773"/>
      <c r="JO2" s="773"/>
      <c r="JP2" s="773"/>
      <c r="JQ2" s="773"/>
      <c r="JR2" s="773"/>
      <c r="JS2" s="773" t="s">
        <v>543</v>
      </c>
      <c r="JT2" s="773"/>
      <c r="JU2" s="773"/>
      <c r="JV2" s="773"/>
      <c r="JW2" s="773"/>
      <c r="JX2" s="773"/>
      <c r="JY2" s="773"/>
      <c r="JZ2" s="773"/>
      <c r="KC2" s="3"/>
      <c r="KD2" s="3"/>
      <c r="KE2" s="3"/>
    </row>
    <row r="3" spans="1:291" s="7" customFormat="1" ht="52.5">
      <c r="B3" s="8" t="s">
        <v>2</v>
      </c>
      <c r="C3" s="7" t="s">
        <v>639</v>
      </c>
      <c r="D3" s="9" t="s">
        <v>640</v>
      </c>
      <c r="E3" s="9" t="s">
        <v>641</v>
      </c>
      <c r="F3" s="9" t="s">
        <v>642</v>
      </c>
      <c r="G3" s="9" t="s">
        <v>643</v>
      </c>
      <c r="H3" s="9" t="s">
        <v>644</v>
      </c>
      <c r="I3" s="9" t="s">
        <v>645</v>
      </c>
      <c r="J3" s="9" t="s">
        <v>646</v>
      </c>
      <c r="K3" s="9" t="s">
        <v>647</v>
      </c>
      <c r="L3" s="7" t="s">
        <v>648</v>
      </c>
      <c r="M3" s="7" t="s">
        <v>649</v>
      </c>
      <c r="N3" s="9" t="s">
        <v>19</v>
      </c>
      <c r="O3" s="9" t="s">
        <v>20</v>
      </c>
      <c r="P3" s="9" t="s">
        <v>650</v>
      </c>
      <c r="Q3" s="7" t="s">
        <v>651</v>
      </c>
      <c r="R3" s="9" t="s">
        <v>652</v>
      </c>
      <c r="S3" s="9" t="s">
        <v>653</v>
      </c>
      <c r="T3" s="7" t="s">
        <v>654</v>
      </c>
      <c r="U3" s="7" t="s">
        <v>655</v>
      </c>
      <c r="V3" s="7" t="s">
        <v>656</v>
      </c>
      <c r="W3" s="10" t="s">
        <v>657</v>
      </c>
      <c r="X3" s="7" t="s">
        <v>658</v>
      </c>
      <c r="Y3" s="7" t="s">
        <v>411</v>
      </c>
      <c r="Z3" s="7" t="s">
        <v>412</v>
      </c>
      <c r="AA3" s="7" t="s">
        <v>659</v>
      </c>
      <c r="AB3" s="7" t="s">
        <v>660</v>
      </c>
      <c r="AC3" s="7" t="s">
        <v>661</v>
      </c>
      <c r="AD3" s="7" t="s">
        <v>662</v>
      </c>
      <c r="AE3" s="218" t="s">
        <v>899</v>
      </c>
      <c r="AF3" s="7" t="s">
        <v>416</v>
      </c>
      <c r="AG3" s="7" t="s">
        <v>664</v>
      </c>
      <c r="AH3" s="7" t="s">
        <v>665</v>
      </c>
      <c r="AI3" s="7" t="s">
        <v>419</v>
      </c>
      <c r="AJ3" s="7" t="s">
        <v>666</v>
      </c>
      <c r="AK3" s="7" t="s">
        <v>421</v>
      </c>
      <c r="AL3" s="7" t="s">
        <v>667</v>
      </c>
      <c r="AM3" s="11" t="s">
        <v>423</v>
      </c>
      <c r="AN3" s="11" t="s">
        <v>668</v>
      </c>
      <c r="AO3" s="11" t="s">
        <v>669</v>
      </c>
      <c r="AP3" s="11" t="s">
        <v>426</v>
      </c>
      <c r="AQ3" s="11" t="s">
        <v>670</v>
      </c>
      <c r="AR3" s="11" t="s">
        <v>614</v>
      </c>
      <c r="AS3" s="7" t="s">
        <v>671</v>
      </c>
      <c r="AT3" s="7" t="s">
        <v>672</v>
      </c>
      <c r="AU3" s="7" t="s">
        <v>673</v>
      </c>
      <c r="AV3" s="7" t="s">
        <v>674</v>
      </c>
      <c r="AW3" s="7" t="s">
        <v>675</v>
      </c>
      <c r="AX3" s="7" t="s">
        <v>676</v>
      </c>
      <c r="AY3" s="7" t="s">
        <v>677</v>
      </c>
      <c r="AZ3" s="7" t="s">
        <v>678</v>
      </c>
      <c r="BA3" s="7" t="s">
        <v>679</v>
      </c>
      <c r="BB3" s="7" t="s">
        <v>680</v>
      </c>
      <c r="BC3" s="7" t="s">
        <v>681</v>
      </c>
      <c r="BD3" s="7" t="s">
        <v>682</v>
      </c>
      <c r="BE3" s="7" t="s">
        <v>683</v>
      </c>
      <c r="BF3" s="7" t="s">
        <v>684</v>
      </c>
      <c r="BG3" s="7" t="s">
        <v>685</v>
      </c>
      <c r="BH3" s="7" t="s">
        <v>686</v>
      </c>
      <c r="BI3" s="7" t="s">
        <v>687</v>
      </c>
      <c r="BJ3" s="7" t="s">
        <v>688</v>
      </c>
      <c r="BK3" s="7" t="s">
        <v>689</v>
      </c>
      <c r="BL3" s="7" t="s">
        <v>81</v>
      </c>
      <c r="BM3" s="7" t="s">
        <v>82</v>
      </c>
      <c r="BN3" s="7" t="s">
        <v>83</v>
      </c>
      <c r="BO3" s="7" t="s">
        <v>84</v>
      </c>
      <c r="BQ3" s="7" t="s">
        <v>690</v>
      </c>
      <c r="BR3" s="7" t="s">
        <v>691</v>
      </c>
      <c r="BS3" s="7" t="s">
        <v>692</v>
      </c>
      <c r="BT3" s="7" t="s">
        <v>693</v>
      </c>
      <c r="BU3" s="7" t="s">
        <v>694</v>
      </c>
      <c r="BV3" s="7" t="s">
        <v>695</v>
      </c>
      <c r="BW3" s="7" t="s">
        <v>696</v>
      </c>
      <c r="BX3" s="7" t="s">
        <v>697</v>
      </c>
      <c r="BY3" s="7" t="s">
        <v>698</v>
      </c>
      <c r="BZ3" s="7" t="s">
        <v>98</v>
      </c>
      <c r="CA3" s="7" t="s">
        <v>99</v>
      </c>
      <c r="CB3" s="7" t="s">
        <v>699</v>
      </c>
      <c r="CC3" s="7" t="s">
        <v>700</v>
      </c>
      <c r="CD3" s="7" t="s">
        <v>701</v>
      </c>
      <c r="CE3" s="7" t="s">
        <v>702</v>
      </c>
      <c r="CF3" s="7" t="s">
        <v>703</v>
      </c>
      <c r="CG3" s="7" t="s">
        <v>704</v>
      </c>
      <c r="CH3" s="7" t="s">
        <v>705</v>
      </c>
      <c r="CI3" s="7" t="s">
        <v>706</v>
      </c>
      <c r="CJ3" s="7" t="s">
        <v>707</v>
      </c>
      <c r="CK3" s="7" t="s">
        <v>708</v>
      </c>
      <c r="CL3" s="7" t="s">
        <v>709</v>
      </c>
      <c r="CM3" s="7" t="s">
        <v>710</v>
      </c>
      <c r="CN3" s="7" t="s">
        <v>711</v>
      </c>
      <c r="CO3" s="7" t="s">
        <v>712</v>
      </c>
      <c r="CP3" s="7" t="s">
        <v>713</v>
      </c>
      <c r="CQ3" s="7" t="s">
        <v>714</v>
      </c>
      <c r="CR3" s="7" t="s">
        <v>715</v>
      </c>
      <c r="CS3" s="7" t="s">
        <v>716</v>
      </c>
      <c r="CT3" s="7" t="s">
        <v>717</v>
      </c>
      <c r="CU3" s="7" t="s">
        <v>718</v>
      </c>
      <c r="CV3" s="7" t="s">
        <v>719</v>
      </c>
      <c r="CW3" s="7" t="s">
        <v>720</v>
      </c>
      <c r="CX3" s="7" t="s">
        <v>721</v>
      </c>
      <c r="CY3" s="7" t="s">
        <v>722</v>
      </c>
      <c r="CZ3" s="7" t="s">
        <v>450</v>
      </c>
      <c r="DA3" s="7" t="s">
        <v>723</v>
      </c>
      <c r="DB3" s="7" t="s">
        <v>724</v>
      </c>
      <c r="DC3" s="7" t="s">
        <v>725</v>
      </c>
      <c r="DD3" s="7" t="s">
        <v>726</v>
      </c>
      <c r="DE3" s="9" t="s">
        <v>1048</v>
      </c>
      <c r="DF3" s="9" t="s">
        <v>728</v>
      </c>
      <c r="DG3" s="9" t="s">
        <v>729</v>
      </c>
      <c r="DH3" s="7" t="s">
        <v>730</v>
      </c>
      <c r="DI3" s="7" t="s">
        <v>731</v>
      </c>
      <c r="DJ3" s="7" t="s">
        <v>732</v>
      </c>
      <c r="DK3" s="218" t="s">
        <v>733</v>
      </c>
      <c r="DL3" s="218" t="s">
        <v>734</v>
      </c>
      <c r="DM3" s="218" t="s">
        <v>735</v>
      </c>
      <c r="DN3" s="218" t="s">
        <v>736</v>
      </c>
      <c r="DO3" s="7" t="s">
        <v>737</v>
      </c>
      <c r="DP3" s="7" t="s">
        <v>738</v>
      </c>
      <c r="DQ3" s="7" t="s">
        <v>739</v>
      </c>
      <c r="DR3" s="7" t="s">
        <v>740</v>
      </c>
      <c r="DS3" s="7" t="s">
        <v>741</v>
      </c>
      <c r="DT3" s="7" t="s">
        <v>742</v>
      </c>
      <c r="DU3" s="7" t="s">
        <v>743</v>
      </c>
      <c r="DV3" s="7" t="s">
        <v>153</v>
      </c>
      <c r="DW3" s="7" t="s">
        <v>154</v>
      </c>
      <c r="DX3" s="7" t="s">
        <v>467</v>
      </c>
      <c r="DY3" s="12" t="s">
        <v>468</v>
      </c>
      <c r="DZ3" s="12" t="s">
        <v>469</v>
      </c>
      <c r="EA3" s="7" t="s">
        <v>744</v>
      </c>
      <c r="EB3" s="7" t="s">
        <v>745</v>
      </c>
      <c r="EC3" s="7" t="s">
        <v>746</v>
      </c>
      <c r="ED3" s="7" t="s">
        <v>747</v>
      </c>
      <c r="EE3" s="7" t="s">
        <v>748</v>
      </c>
      <c r="EF3" s="7" t="s">
        <v>749</v>
      </c>
      <c r="EG3" s="7" t="s">
        <v>750</v>
      </c>
      <c r="EH3" s="7" t="s">
        <v>751</v>
      </c>
      <c r="EI3" s="7" t="s">
        <v>752</v>
      </c>
      <c r="EJ3" s="7" t="s">
        <v>753</v>
      </c>
      <c r="EK3" s="7" t="s">
        <v>754</v>
      </c>
      <c r="EL3" s="7" t="s">
        <v>755</v>
      </c>
      <c r="EM3" s="7" t="s">
        <v>477</v>
      </c>
      <c r="EN3" s="7" t="s">
        <v>176</v>
      </c>
      <c r="EO3" s="7" t="s">
        <v>178</v>
      </c>
      <c r="EP3" s="7" t="s">
        <v>756</v>
      </c>
      <c r="EQ3" s="13" t="s">
        <v>757</v>
      </c>
      <c r="ER3" s="7" t="s">
        <v>480</v>
      </c>
      <c r="ES3" s="7" t="s">
        <v>758</v>
      </c>
      <c r="ET3" s="11" t="s">
        <v>759</v>
      </c>
      <c r="EU3" s="11" t="s">
        <v>760</v>
      </c>
      <c r="EV3" s="7" t="s">
        <v>761</v>
      </c>
      <c r="EW3" s="7" t="s">
        <v>762</v>
      </c>
      <c r="EX3" s="7" t="s">
        <v>763</v>
      </c>
      <c r="EY3" s="14" t="s">
        <v>764</v>
      </c>
      <c r="EZ3" s="15" t="s">
        <v>765</v>
      </c>
      <c r="FA3" s="15" t="s">
        <v>766</v>
      </c>
      <c r="FB3" s="15" t="s">
        <v>767</v>
      </c>
      <c r="FC3" s="16" t="s">
        <v>768</v>
      </c>
      <c r="FD3" s="9" t="s">
        <v>769</v>
      </c>
      <c r="FE3" s="9" t="s">
        <v>770</v>
      </c>
      <c r="FF3" s="9" t="s">
        <v>771</v>
      </c>
      <c r="FG3" s="9" t="s">
        <v>772</v>
      </c>
      <c r="FH3" s="9" t="s">
        <v>773</v>
      </c>
      <c r="FI3" s="9" t="s">
        <v>774</v>
      </c>
      <c r="FJ3" s="9" t="s">
        <v>775</v>
      </c>
      <c r="FK3" s="9" t="s">
        <v>776</v>
      </c>
      <c r="FL3" s="9" t="s">
        <v>777</v>
      </c>
      <c r="FM3" s="9" t="s">
        <v>778</v>
      </c>
      <c r="FN3" s="9" t="s">
        <v>779</v>
      </c>
      <c r="FO3" s="9" t="s">
        <v>780</v>
      </c>
      <c r="FP3" s="9" t="s">
        <v>213</v>
      </c>
      <c r="FQ3" s="9" t="s">
        <v>781</v>
      </c>
      <c r="FR3" s="9" t="s">
        <v>782</v>
      </c>
      <c r="FS3" s="9" t="s">
        <v>217</v>
      </c>
      <c r="FT3" s="9" t="s">
        <v>218</v>
      </c>
      <c r="FU3" s="9" t="s">
        <v>783</v>
      </c>
      <c r="FV3" s="9" t="s">
        <v>220</v>
      </c>
      <c r="FW3" s="9" t="s">
        <v>221</v>
      </c>
      <c r="FX3" s="9" t="s">
        <v>784</v>
      </c>
      <c r="FY3" s="9" t="s">
        <v>785</v>
      </c>
      <c r="FZ3" s="9" t="s">
        <v>786</v>
      </c>
      <c r="GA3" s="9" t="s">
        <v>787</v>
      </c>
      <c r="GB3" s="9" t="s">
        <v>788</v>
      </c>
      <c r="GC3" s="7" t="s">
        <v>789</v>
      </c>
      <c r="GD3" s="7" t="s">
        <v>790</v>
      </c>
      <c r="GE3" s="7" t="s">
        <v>791</v>
      </c>
      <c r="GF3" s="7" t="s">
        <v>792</v>
      </c>
      <c r="GG3" s="7" t="s">
        <v>789</v>
      </c>
      <c r="GH3" s="7" t="s">
        <v>790</v>
      </c>
      <c r="GI3" s="7" t="s">
        <v>791</v>
      </c>
      <c r="GJ3" s="7" t="s">
        <v>793</v>
      </c>
      <c r="GK3" s="7" t="s">
        <v>794</v>
      </c>
      <c r="GL3" s="7" t="s">
        <v>795</v>
      </c>
      <c r="GM3" s="7" t="s">
        <v>796</v>
      </c>
      <c r="GN3" s="7" t="s">
        <v>797</v>
      </c>
      <c r="GO3" s="7" t="s">
        <v>798</v>
      </c>
      <c r="GP3" s="7" t="s">
        <v>799</v>
      </c>
      <c r="GQ3" s="7" t="s">
        <v>800</v>
      </c>
      <c r="GR3" s="7" t="s">
        <v>801</v>
      </c>
      <c r="GS3" s="7" t="s">
        <v>802</v>
      </c>
      <c r="GT3" s="7" t="s">
        <v>612</v>
      </c>
      <c r="GU3" s="7" t="s">
        <v>803</v>
      </c>
      <c r="GV3" s="7" t="s">
        <v>523</v>
      </c>
      <c r="GW3" s="17" t="s">
        <v>524</v>
      </c>
      <c r="GX3" s="7" t="s">
        <v>804</v>
      </c>
      <c r="GY3" s="7" t="s">
        <v>805</v>
      </c>
      <c r="GZ3" s="18" t="s">
        <v>806</v>
      </c>
      <c r="HA3" s="7" t="s">
        <v>613</v>
      </c>
      <c r="HB3" s="7" t="s">
        <v>832</v>
      </c>
      <c r="HC3" s="7" t="s">
        <v>833</v>
      </c>
      <c r="HD3" s="7" t="s">
        <v>544</v>
      </c>
      <c r="HE3" s="7" t="s">
        <v>545</v>
      </c>
      <c r="HF3" s="7" t="s">
        <v>834</v>
      </c>
      <c r="HG3" s="7" t="s">
        <v>835</v>
      </c>
      <c r="HH3" s="11" t="s">
        <v>836</v>
      </c>
      <c r="HI3" s="11" t="s">
        <v>837</v>
      </c>
      <c r="HJ3" s="117" t="s">
        <v>838</v>
      </c>
      <c r="HK3" s="117" t="s">
        <v>839</v>
      </c>
      <c r="HL3" s="117" t="s">
        <v>840</v>
      </c>
      <c r="HM3" s="9" t="s">
        <v>841</v>
      </c>
      <c r="HN3" s="7" t="s">
        <v>842</v>
      </c>
      <c r="HO3" s="7" t="s">
        <v>843</v>
      </c>
      <c r="HP3" s="7" t="s">
        <v>844</v>
      </c>
      <c r="HQ3" s="7" t="s">
        <v>845</v>
      </c>
      <c r="HR3" s="7" t="s">
        <v>846</v>
      </c>
      <c r="HS3" s="7" t="s">
        <v>847</v>
      </c>
      <c r="HT3" s="7" t="s">
        <v>848</v>
      </c>
      <c r="HU3" s="118" t="s">
        <v>849</v>
      </c>
      <c r="HV3" s="7" t="s">
        <v>850</v>
      </c>
      <c r="HW3" s="7" t="s">
        <v>851</v>
      </c>
      <c r="HX3" s="7" t="s">
        <v>852</v>
      </c>
      <c r="HY3" s="7" t="s">
        <v>559</v>
      </c>
      <c r="HZ3" s="7" t="s">
        <v>367</v>
      </c>
      <c r="IA3" s="7" t="s">
        <v>560</v>
      </c>
      <c r="IB3" s="7" t="s">
        <v>561</v>
      </c>
      <c r="IC3" s="7" t="s">
        <v>853</v>
      </c>
      <c r="ID3" s="7" t="s">
        <v>854</v>
      </c>
      <c r="IE3" s="7" t="s">
        <v>855</v>
      </c>
      <c r="IF3" s="7" t="s">
        <v>856</v>
      </c>
      <c r="IG3" s="7" t="s">
        <v>857</v>
      </c>
      <c r="IH3" s="7" t="s">
        <v>858</v>
      </c>
      <c r="IK3" s="7" t="s">
        <v>859</v>
      </c>
      <c r="IL3" s="7" t="s">
        <v>860</v>
      </c>
      <c r="IM3" s="7" t="s">
        <v>861</v>
      </c>
      <c r="IN3" s="7" t="s">
        <v>862</v>
      </c>
      <c r="IO3" s="7" t="s">
        <v>863</v>
      </c>
      <c r="IP3" s="7" t="s">
        <v>864</v>
      </c>
      <c r="IQ3" s="7" t="s">
        <v>865</v>
      </c>
      <c r="IR3" s="7" t="s">
        <v>866</v>
      </c>
      <c r="IS3" s="7" t="s">
        <v>867</v>
      </c>
      <c r="IT3" s="7" t="s">
        <v>868</v>
      </c>
      <c r="IU3" s="7" t="s">
        <v>869</v>
      </c>
      <c r="IW3" s="7" t="s">
        <v>870</v>
      </c>
      <c r="IY3" s="7" t="s">
        <v>871</v>
      </c>
      <c r="IZ3" s="7" t="s">
        <v>872</v>
      </c>
      <c r="JA3" s="7" t="s">
        <v>873</v>
      </c>
      <c r="JB3" s="7" t="s">
        <v>580</v>
      </c>
      <c r="JC3" s="7" t="s">
        <v>581</v>
      </c>
      <c r="JD3" s="7" t="s">
        <v>874</v>
      </c>
      <c r="JE3" s="7" t="s">
        <v>875</v>
      </c>
      <c r="JF3" s="7" t="s">
        <v>876</v>
      </c>
      <c r="JG3" s="7" t="s">
        <v>877</v>
      </c>
      <c r="JH3" s="7" t="s">
        <v>584</v>
      </c>
      <c r="JI3" s="7" t="s">
        <v>610</v>
      </c>
      <c r="JJ3" s="7" t="s">
        <v>585</v>
      </c>
      <c r="JK3" s="7" t="s">
        <v>586</v>
      </c>
      <c r="JL3" s="7" t="s">
        <v>587</v>
      </c>
      <c r="JM3" s="7" t="s">
        <v>588</v>
      </c>
      <c r="JN3" s="7" t="s">
        <v>589</v>
      </c>
      <c r="JO3" s="7" t="s">
        <v>590</v>
      </c>
      <c r="JP3" s="7" t="s">
        <v>878</v>
      </c>
      <c r="JQ3" s="7" t="s">
        <v>879</v>
      </c>
      <c r="JR3" s="7" t="s">
        <v>593</v>
      </c>
      <c r="JS3" s="7" t="s">
        <v>880</v>
      </c>
      <c r="JT3" s="7" t="s">
        <v>881</v>
      </c>
      <c r="JU3" s="7" t="s">
        <v>882</v>
      </c>
      <c r="JV3" s="7" t="s">
        <v>883</v>
      </c>
      <c r="JW3" s="7" t="s">
        <v>598</v>
      </c>
      <c r="JX3" s="7" t="s">
        <v>599</v>
      </c>
      <c r="JY3" s="7" t="s">
        <v>600</v>
      </c>
      <c r="JZ3" s="7" t="s">
        <v>601</v>
      </c>
      <c r="KA3" s="7" t="s">
        <v>602</v>
      </c>
      <c r="KB3" s="7" t="s">
        <v>603</v>
      </c>
      <c r="KC3" s="7" t="s">
        <v>604</v>
      </c>
      <c r="KD3" s="7" t="s">
        <v>605</v>
      </c>
      <c r="KE3" s="7" t="s">
        <v>884</v>
      </c>
    </row>
    <row r="4" spans="1:291" s="435" customFormat="1" ht="52.5">
      <c r="B4" s="8" t="s">
        <v>2</v>
      </c>
      <c r="C4" s="435" t="s">
        <v>639</v>
      </c>
      <c r="D4" s="442" t="s">
        <v>640</v>
      </c>
      <c r="E4" s="632" t="s">
        <v>641</v>
      </c>
      <c r="F4" s="632" t="s">
        <v>642</v>
      </c>
      <c r="G4" s="442" t="s">
        <v>643</v>
      </c>
      <c r="H4" s="442" t="s">
        <v>1039</v>
      </c>
      <c r="I4" s="442" t="s">
        <v>645</v>
      </c>
      <c r="J4" s="442" t="s">
        <v>646</v>
      </c>
      <c r="K4" s="442" t="s">
        <v>647</v>
      </c>
      <c r="L4" s="435" t="s">
        <v>648</v>
      </c>
      <c r="M4" s="435" t="s">
        <v>649</v>
      </c>
      <c r="N4" s="442" t="s">
        <v>19</v>
      </c>
      <c r="O4" s="442" t="s">
        <v>20</v>
      </c>
      <c r="P4" s="442" t="s">
        <v>650</v>
      </c>
      <c r="Q4" s="440" t="s">
        <v>651</v>
      </c>
      <c r="R4" s="445" t="s">
        <v>652</v>
      </c>
      <c r="S4" s="442" t="s">
        <v>1042</v>
      </c>
      <c r="T4" s="440" t="s">
        <v>654</v>
      </c>
      <c r="U4" s="435" t="s">
        <v>655</v>
      </c>
      <c r="V4" s="435" t="s">
        <v>656</v>
      </c>
      <c r="W4" s="633" t="s">
        <v>657</v>
      </c>
      <c r="X4" s="435" t="s">
        <v>658</v>
      </c>
      <c r="Y4" s="435" t="s">
        <v>411</v>
      </c>
      <c r="Z4" s="435" t="s">
        <v>412</v>
      </c>
      <c r="AA4" s="435" t="s">
        <v>659</v>
      </c>
      <c r="AB4" s="435" t="s">
        <v>660</v>
      </c>
      <c r="AC4" s="435" t="s">
        <v>1043</v>
      </c>
      <c r="AD4" s="435" t="s">
        <v>662</v>
      </c>
      <c r="AE4" s="435" t="s">
        <v>1044</v>
      </c>
      <c r="AF4" s="435" t="s">
        <v>416</v>
      </c>
      <c r="AG4" s="435" t="s">
        <v>664</v>
      </c>
      <c r="AH4" s="435" t="s">
        <v>665</v>
      </c>
      <c r="AI4" s="435" t="s">
        <v>419</v>
      </c>
      <c r="AJ4" s="435" t="s">
        <v>666</v>
      </c>
      <c r="AK4" s="435" t="s">
        <v>1036</v>
      </c>
      <c r="AL4" s="435" t="s">
        <v>667</v>
      </c>
      <c r="AM4" s="444" t="s">
        <v>423</v>
      </c>
      <c r="AN4" s="444" t="s">
        <v>668</v>
      </c>
      <c r="AO4" s="444" t="s">
        <v>669</v>
      </c>
      <c r="AP4" s="444" t="s">
        <v>426</v>
      </c>
      <c r="AQ4" s="444" t="s">
        <v>670</v>
      </c>
      <c r="AR4" s="444" t="s">
        <v>1035</v>
      </c>
      <c r="AS4" s="435" t="s">
        <v>671</v>
      </c>
      <c r="AT4" s="435" t="s">
        <v>672</v>
      </c>
      <c r="AU4" s="435" t="s">
        <v>673</v>
      </c>
      <c r="AV4" s="435" t="s">
        <v>674</v>
      </c>
      <c r="AW4" s="435" t="s">
        <v>675</v>
      </c>
      <c r="AX4" s="435" t="s">
        <v>676</v>
      </c>
      <c r="AY4" s="435" t="s">
        <v>677</v>
      </c>
      <c r="AZ4" s="435" t="s">
        <v>678</v>
      </c>
      <c r="BA4" s="435" t="s">
        <v>679</v>
      </c>
      <c r="BB4" s="435" t="s">
        <v>680</v>
      </c>
      <c r="BC4" s="435" t="s">
        <v>1034</v>
      </c>
      <c r="BD4" s="435" t="s">
        <v>1033</v>
      </c>
      <c r="BE4" s="435" t="s">
        <v>683</v>
      </c>
      <c r="BF4" s="435" t="s">
        <v>684</v>
      </c>
      <c r="BG4" s="435" t="s">
        <v>685</v>
      </c>
      <c r="BH4" s="435" t="s">
        <v>686</v>
      </c>
      <c r="BI4" s="435" t="s">
        <v>687</v>
      </c>
      <c r="BJ4" s="435" t="s">
        <v>688</v>
      </c>
      <c r="BK4" s="435" t="s">
        <v>689</v>
      </c>
      <c r="BL4" s="435" t="s">
        <v>81</v>
      </c>
      <c r="BM4" s="435" t="s">
        <v>82</v>
      </c>
      <c r="BN4" s="435" t="s">
        <v>83</v>
      </c>
      <c r="BO4" s="435" t="s">
        <v>84</v>
      </c>
      <c r="BP4" s="435" t="s">
        <v>1032</v>
      </c>
      <c r="BQ4" s="435" t="s">
        <v>690</v>
      </c>
      <c r="BR4" s="435" t="s">
        <v>691</v>
      </c>
      <c r="BS4" s="435" t="s">
        <v>692</v>
      </c>
      <c r="BT4" s="435" t="s">
        <v>693</v>
      </c>
      <c r="BU4" s="435" t="s">
        <v>694</v>
      </c>
      <c r="BV4" s="435" t="s">
        <v>695</v>
      </c>
      <c r="BW4" s="435" t="s">
        <v>696</v>
      </c>
      <c r="BX4" s="435" t="s">
        <v>697</v>
      </c>
      <c r="BY4" s="435" t="s">
        <v>1030</v>
      </c>
      <c r="BZ4" s="435" t="s">
        <v>98</v>
      </c>
      <c r="CA4" s="435" t="s">
        <v>99</v>
      </c>
      <c r="CB4" s="435" t="s">
        <v>1029</v>
      </c>
      <c r="CC4" s="435" t="s">
        <v>700</v>
      </c>
      <c r="CD4" s="435" t="s">
        <v>701</v>
      </c>
      <c r="CE4" s="435" t="s">
        <v>702</v>
      </c>
      <c r="CF4" s="435" t="s">
        <v>703</v>
      </c>
      <c r="CG4" s="435" t="s">
        <v>1045</v>
      </c>
      <c r="CH4" s="435" t="s">
        <v>705</v>
      </c>
      <c r="CI4" s="435" t="s">
        <v>706</v>
      </c>
      <c r="CJ4" s="435" t="s">
        <v>707</v>
      </c>
      <c r="CK4" s="435" t="s">
        <v>1046</v>
      </c>
      <c r="CL4" s="435" t="s">
        <v>709</v>
      </c>
      <c r="CM4" s="435" t="s">
        <v>710</v>
      </c>
      <c r="CN4" s="435" t="s">
        <v>711</v>
      </c>
      <c r="CO4" s="435" t="s">
        <v>712</v>
      </c>
      <c r="CP4" s="435" t="s">
        <v>713</v>
      </c>
      <c r="CQ4" s="435" t="s">
        <v>714</v>
      </c>
      <c r="CR4" s="435" t="s">
        <v>715</v>
      </c>
      <c r="CS4" s="435" t="s">
        <v>716</v>
      </c>
      <c r="CT4" s="435" t="s">
        <v>717</v>
      </c>
      <c r="CU4" s="435" t="s">
        <v>718</v>
      </c>
      <c r="CV4" s="435" t="s">
        <v>719</v>
      </c>
      <c r="CW4" s="435" t="s">
        <v>720</v>
      </c>
      <c r="CX4" s="435" t="s">
        <v>721</v>
      </c>
      <c r="CY4" s="435" t="s">
        <v>722</v>
      </c>
      <c r="CZ4" s="435" t="s">
        <v>450</v>
      </c>
      <c r="DA4" s="435" t="s">
        <v>723</v>
      </c>
      <c r="DB4" s="435" t="s">
        <v>1047</v>
      </c>
      <c r="DC4" s="435" t="s">
        <v>725</v>
      </c>
      <c r="DD4" s="435" t="s">
        <v>726</v>
      </c>
      <c r="DE4" s="442" t="s">
        <v>1048</v>
      </c>
      <c r="DF4" s="442" t="s">
        <v>728</v>
      </c>
      <c r="DG4" s="442" t="s">
        <v>729</v>
      </c>
      <c r="DH4" s="435" t="s">
        <v>730</v>
      </c>
      <c r="DI4" s="435" t="s">
        <v>731</v>
      </c>
      <c r="DJ4" s="435" t="s">
        <v>732</v>
      </c>
      <c r="DK4" s="438" t="s">
        <v>733</v>
      </c>
      <c r="DL4" s="438" t="s">
        <v>734</v>
      </c>
      <c r="DM4" s="438" t="s">
        <v>735</v>
      </c>
      <c r="DN4" s="438" t="s">
        <v>736</v>
      </c>
      <c r="DO4" s="435" t="s">
        <v>737</v>
      </c>
      <c r="DP4" s="435" t="s">
        <v>738</v>
      </c>
      <c r="DQ4" s="435" t="s">
        <v>739</v>
      </c>
      <c r="DR4" s="435" t="s">
        <v>740</v>
      </c>
      <c r="DS4" s="435" t="s">
        <v>741</v>
      </c>
      <c r="DT4" s="435" t="s">
        <v>901</v>
      </c>
      <c r="DU4" s="435" t="s">
        <v>743</v>
      </c>
      <c r="DV4" s="435" t="s">
        <v>1028</v>
      </c>
      <c r="DW4" s="435" t="s">
        <v>154</v>
      </c>
      <c r="DX4" s="638" t="s">
        <v>1027</v>
      </c>
      <c r="DY4" s="443" t="s">
        <v>468</v>
      </c>
      <c r="DZ4" s="443" t="s">
        <v>469</v>
      </c>
      <c r="EA4" s="435" t="s">
        <v>744</v>
      </c>
      <c r="EB4" s="435" t="s">
        <v>745</v>
      </c>
      <c r="EC4" s="435" t="s">
        <v>746</v>
      </c>
      <c r="ED4" s="435" t="s">
        <v>747</v>
      </c>
      <c r="EE4" s="435" t="s">
        <v>748</v>
      </c>
      <c r="EF4" s="435" t="s">
        <v>749</v>
      </c>
      <c r="EG4" s="435" t="s">
        <v>750</v>
      </c>
      <c r="EH4" s="435" t="s">
        <v>751</v>
      </c>
      <c r="EI4" s="435" t="s">
        <v>752</v>
      </c>
      <c r="EJ4" s="435" t="s">
        <v>753</v>
      </c>
      <c r="EK4" s="435" t="s">
        <v>754</v>
      </c>
      <c r="EL4" s="435" t="s">
        <v>755</v>
      </c>
      <c r="EM4" s="435" t="s">
        <v>477</v>
      </c>
      <c r="EN4" s="435" t="s">
        <v>1026</v>
      </c>
      <c r="EO4" s="435" t="s">
        <v>1025</v>
      </c>
      <c r="EP4" s="435" t="s">
        <v>756</v>
      </c>
      <c r="EQ4" s="436" t="s">
        <v>757</v>
      </c>
      <c r="ER4" s="435" t="s">
        <v>480</v>
      </c>
      <c r="ES4" s="435" t="s">
        <v>758</v>
      </c>
      <c r="ET4" s="444" t="s">
        <v>759</v>
      </c>
      <c r="EU4" s="444" t="s">
        <v>760</v>
      </c>
      <c r="EV4" s="435" t="s">
        <v>761</v>
      </c>
      <c r="EW4" s="435" t="s">
        <v>762</v>
      </c>
      <c r="EX4" s="440" t="s">
        <v>763</v>
      </c>
      <c r="EY4" s="439" t="s">
        <v>764</v>
      </c>
      <c r="EZ4" s="445" t="s">
        <v>765</v>
      </c>
      <c r="FA4" s="445" t="s">
        <v>766</v>
      </c>
      <c r="FB4" s="445" t="s">
        <v>767</v>
      </c>
      <c r="FC4" s="632" t="s">
        <v>768</v>
      </c>
      <c r="FD4" s="442" t="s">
        <v>769</v>
      </c>
      <c r="FE4" s="442" t="s">
        <v>770</v>
      </c>
      <c r="FF4" s="442" t="s">
        <v>771</v>
      </c>
      <c r="FG4" s="442" t="s">
        <v>772</v>
      </c>
      <c r="FH4" s="442" t="s">
        <v>773</v>
      </c>
      <c r="FI4" s="442" t="s">
        <v>774</v>
      </c>
      <c r="FJ4" s="442" t="s">
        <v>775</v>
      </c>
      <c r="FK4" s="442" t="s">
        <v>776</v>
      </c>
      <c r="FL4" s="442" t="s">
        <v>777</v>
      </c>
      <c r="FM4" s="442" t="s">
        <v>778</v>
      </c>
      <c r="FN4" s="442" t="s">
        <v>779</v>
      </c>
      <c r="FO4" s="442" t="s">
        <v>780</v>
      </c>
      <c r="FP4" s="442" t="s">
        <v>213</v>
      </c>
      <c r="FQ4" s="442" t="s">
        <v>781</v>
      </c>
      <c r="FR4" s="442" t="s">
        <v>782</v>
      </c>
      <c r="FS4" s="442" t="s">
        <v>217</v>
      </c>
      <c r="FT4" s="442" t="s">
        <v>218</v>
      </c>
      <c r="FU4" s="442" t="s">
        <v>783</v>
      </c>
      <c r="FV4" s="442" t="s">
        <v>220</v>
      </c>
      <c r="FW4" s="442" t="s">
        <v>1024</v>
      </c>
      <c r="FX4" s="442" t="s">
        <v>784</v>
      </c>
      <c r="FY4" s="442" t="s">
        <v>785</v>
      </c>
      <c r="FZ4" s="442" t="s">
        <v>786</v>
      </c>
      <c r="GA4" s="442" t="s">
        <v>787</v>
      </c>
      <c r="GB4" s="442" t="s">
        <v>788</v>
      </c>
      <c r="GC4" s="435" t="s">
        <v>789</v>
      </c>
      <c r="GD4" s="435" t="s">
        <v>790</v>
      </c>
      <c r="GE4" s="435" t="s">
        <v>791</v>
      </c>
      <c r="GF4" s="435" t="s">
        <v>792</v>
      </c>
      <c r="GG4" s="435" t="s">
        <v>789</v>
      </c>
      <c r="GH4" s="435" t="s">
        <v>790</v>
      </c>
      <c r="GI4" s="435" t="s">
        <v>791</v>
      </c>
      <c r="GJ4" s="435" t="s">
        <v>793</v>
      </c>
      <c r="GK4" s="435" t="s">
        <v>794</v>
      </c>
      <c r="GL4" s="435" t="s">
        <v>795</v>
      </c>
      <c r="GM4" s="435" t="s">
        <v>796</v>
      </c>
      <c r="GN4" s="435" t="s">
        <v>797</v>
      </c>
      <c r="GO4" s="435" t="s">
        <v>798</v>
      </c>
      <c r="GP4" s="435" t="s">
        <v>799</v>
      </c>
      <c r="GQ4" s="435" t="s">
        <v>800</v>
      </c>
      <c r="GR4" s="435" t="s">
        <v>801</v>
      </c>
      <c r="GS4" s="435" t="s">
        <v>802</v>
      </c>
      <c r="GT4" s="435" t="s">
        <v>612</v>
      </c>
      <c r="GU4" s="435" t="s">
        <v>803</v>
      </c>
      <c r="GV4" s="435" t="s">
        <v>523</v>
      </c>
      <c r="GW4" s="631" t="s">
        <v>524</v>
      </c>
      <c r="GX4" s="435" t="s">
        <v>804</v>
      </c>
      <c r="GY4" s="435" t="s">
        <v>805</v>
      </c>
      <c r="GZ4" s="437" t="s">
        <v>806</v>
      </c>
      <c r="HA4" s="435" t="s">
        <v>1049</v>
      </c>
      <c r="HB4" s="439" t="s">
        <v>832</v>
      </c>
      <c r="HC4" s="439" t="s">
        <v>833</v>
      </c>
      <c r="HD4" s="435" t="s">
        <v>544</v>
      </c>
      <c r="HE4" s="435" t="s">
        <v>545</v>
      </c>
      <c r="HF4" s="435" t="s">
        <v>834</v>
      </c>
      <c r="HG4" s="435" t="s">
        <v>835</v>
      </c>
      <c r="HH4" s="444" t="s">
        <v>836</v>
      </c>
      <c r="HI4" s="444" t="s">
        <v>837</v>
      </c>
      <c r="HJ4" s="441" t="s">
        <v>838</v>
      </c>
      <c r="HK4" s="441" t="s">
        <v>839</v>
      </c>
      <c r="HL4" s="441" t="s">
        <v>840</v>
      </c>
      <c r="HM4" s="442" t="s">
        <v>841</v>
      </c>
      <c r="HN4" s="440" t="s">
        <v>842</v>
      </c>
      <c r="HO4" s="440" t="s">
        <v>843</v>
      </c>
      <c r="HP4" s="435" t="s">
        <v>844</v>
      </c>
      <c r="HQ4" s="440" t="s">
        <v>845</v>
      </c>
      <c r="HR4" s="435" t="s">
        <v>846</v>
      </c>
      <c r="HS4" s="435" t="s">
        <v>847</v>
      </c>
      <c r="HT4" s="435" t="s">
        <v>848</v>
      </c>
      <c r="HU4" s="442" t="s">
        <v>849</v>
      </c>
      <c r="HV4" s="435" t="s">
        <v>850</v>
      </c>
      <c r="HW4" s="435" t="s">
        <v>851</v>
      </c>
      <c r="HX4" s="435" t="s">
        <v>852</v>
      </c>
      <c r="HY4" s="435" t="s">
        <v>559</v>
      </c>
      <c r="HZ4" s="435" t="s">
        <v>367</v>
      </c>
      <c r="IA4" s="435" t="s">
        <v>560</v>
      </c>
      <c r="IB4" s="435" t="s">
        <v>561</v>
      </c>
      <c r="IC4" s="435" t="s">
        <v>853</v>
      </c>
      <c r="ID4" s="435" t="s">
        <v>854</v>
      </c>
      <c r="IE4" s="435" t="s">
        <v>855</v>
      </c>
      <c r="IF4" s="435" t="s">
        <v>856</v>
      </c>
      <c r="IG4" s="435" t="s">
        <v>857</v>
      </c>
      <c r="IH4" s="435" t="s">
        <v>858</v>
      </c>
      <c r="II4" s="435" t="s">
        <v>1050</v>
      </c>
      <c r="IJ4" s="435" t="s">
        <v>1023</v>
      </c>
      <c r="IK4" s="435" t="s">
        <v>859</v>
      </c>
      <c r="IL4" s="435" t="s">
        <v>860</v>
      </c>
      <c r="IM4" s="435" t="s">
        <v>861</v>
      </c>
      <c r="IN4" s="435" t="s">
        <v>862</v>
      </c>
      <c r="IO4" s="435" t="s">
        <v>863</v>
      </c>
      <c r="IP4" s="435" t="s">
        <v>864</v>
      </c>
      <c r="IQ4" s="435" t="s">
        <v>865</v>
      </c>
      <c r="IR4" s="435" t="s">
        <v>866</v>
      </c>
      <c r="IS4" s="435" t="s">
        <v>867</v>
      </c>
      <c r="IT4" s="435" t="s">
        <v>868</v>
      </c>
      <c r="IU4" s="435" t="s">
        <v>869</v>
      </c>
      <c r="IV4" s="435" t="s">
        <v>1022</v>
      </c>
      <c r="IW4" s="435" t="s">
        <v>870</v>
      </c>
      <c r="IX4" s="435" t="s">
        <v>1021</v>
      </c>
      <c r="IY4" s="435" t="s">
        <v>1020</v>
      </c>
      <c r="IZ4" s="435" t="s">
        <v>872</v>
      </c>
      <c r="JA4" s="435" t="s">
        <v>873</v>
      </c>
      <c r="JB4" s="435" t="s">
        <v>580</v>
      </c>
      <c r="JC4" s="435" t="s">
        <v>581</v>
      </c>
      <c r="JD4" s="435" t="s">
        <v>874</v>
      </c>
      <c r="JE4" s="435" t="s">
        <v>875</v>
      </c>
      <c r="JF4" s="435" t="s">
        <v>876</v>
      </c>
      <c r="JG4" s="435" t="s">
        <v>877</v>
      </c>
      <c r="JH4" s="435" t="s">
        <v>584</v>
      </c>
      <c r="JI4" s="435" t="s">
        <v>610</v>
      </c>
      <c r="JJ4" s="435" t="s">
        <v>585</v>
      </c>
      <c r="JK4" s="435" t="s">
        <v>586</v>
      </c>
      <c r="JL4" s="435" t="s">
        <v>587</v>
      </c>
      <c r="JM4" s="435" t="s">
        <v>588</v>
      </c>
      <c r="JN4" s="435" t="s">
        <v>589</v>
      </c>
      <c r="JO4" s="435" t="s">
        <v>590</v>
      </c>
      <c r="JP4" s="435" t="s">
        <v>878</v>
      </c>
      <c r="JQ4" s="435" t="s">
        <v>879</v>
      </c>
      <c r="JR4" s="435" t="s">
        <v>593</v>
      </c>
      <c r="JS4" s="435" t="s">
        <v>880</v>
      </c>
      <c r="JT4" s="435" t="s">
        <v>881</v>
      </c>
      <c r="JU4" s="435" t="s">
        <v>882</v>
      </c>
      <c r="JV4" s="435" t="s">
        <v>883</v>
      </c>
      <c r="JW4" s="435" t="s">
        <v>598</v>
      </c>
      <c r="JX4" s="435" t="s">
        <v>599</v>
      </c>
      <c r="JY4" s="435" t="s">
        <v>600</v>
      </c>
      <c r="JZ4" s="435" t="s">
        <v>601</v>
      </c>
      <c r="KA4" s="435" t="s">
        <v>602</v>
      </c>
      <c r="KB4" s="435" t="s">
        <v>603</v>
      </c>
      <c r="KC4" s="435" t="s">
        <v>604</v>
      </c>
      <c r="KD4" s="435" t="s">
        <v>605</v>
      </c>
      <c r="KE4" s="435" t="s">
        <v>884</v>
      </c>
    </row>
    <row r="5" spans="1:291" s="7" customFormat="1" ht="13.5">
      <c r="A5" s="640"/>
      <c r="B5" s="8"/>
      <c r="C5" s="7" t="b">
        <f>AND(C3=C4)</f>
        <v>1</v>
      </c>
      <c r="D5" s="7" t="b">
        <f t="shared" ref="D5:BP5" si="0">AND(D3=D4)</f>
        <v>1</v>
      </c>
      <c r="E5" s="7" t="b">
        <f t="shared" si="0"/>
        <v>1</v>
      </c>
      <c r="F5" s="7" t="b">
        <f t="shared" si="0"/>
        <v>1</v>
      </c>
      <c r="G5" s="7" t="b">
        <f t="shared" si="0"/>
        <v>1</v>
      </c>
      <c r="H5" s="7" t="b">
        <f t="shared" si="0"/>
        <v>1</v>
      </c>
      <c r="I5" s="7" t="b">
        <f t="shared" si="0"/>
        <v>1</v>
      </c>
      <c r="J5" s="7" t="b">
        <f t="shared" si="0"/>
        <v>1</v>
      </c>
      <c r="K5" s="7" t="b">
        <f t="shared" si="0"/>
        <v>1</v>
      </c>
      <c r="L5" s="7" t="b">
        <f t="shared" si="0"/>
        <v>1</v>
      </c>
      <c r="M5" s="7" t="b">
        <f t="shared" si="0"/>
        <v>1</v>
      </c>
      <c r="N5" s="7" t="b">
        <f t="shared" si="0"/>
        <v>1</v>
      </c>
      <c r="O5" s="7" t="b">
        <f t="shared" si="0"/>
        <v>1</v>
      </c>
      <c r="P5" s="7" t="b">
        <f t="shared" si="0"/>
        <v>1</v>
      </c>
      <c r="Q5" s="7" t="b">
        <f t="shared" si="0"/>
        <v>1</v>
      </c>
      <c r="R5" s="7" t="b">
        <f t="shared" si="0"/>
        <v>1</v>
      </c>
      <c r="S5" s="7" t="b">
        <f t="shared" si="0"/>
        <v>1</v>
      </c>
      <c r="T5" s="7" t="b">
        <f t="shared" si="0"/>
        <v>1</v>
      </c>
      <c r="U5" s="7" t="b">
        <f t="shared" si="0"/>
        <v>1</v>
      </c>
      <c r="V5" s="7" t="b">
        <f t="shared" si="0"/>
        <v>1</v>
      </c>
      <c r="W5" s="7" t="b">
        <f t="shared" si="0"/>
        <v>1</v>
      </c>
      <c r="X5" s="7" t="b">
        <f t="shared" si="0"/>
        <v>1</v>
      </c>
      <c r="Y5" s="7" t="b">
        <f t="shared" si="0"/>
        <v>1</v>
      </c>
      <c r="Z5" s="7" t="b">
        <f t="shared" si="0"/>
        <v>1</v>
      </c>
      <c r="AA5" s="7" t="b">
        <f t="shared" si="0"/>
        <v>1</v>
      </c>
      <c r="AB5" s="7" t="b">
        <f t="shared" si="0"/>
        <v>1</v>
      </c>
      <c r="AC5" s="7" t="b">
        <f t="shared" si="0"/>
        <v>1</v>
      </c>
      <c r="AD5" s="7" t="b">
        <f t="shared" si="0"/>
        <v>1</v>
      </c>
      <c r="AE5" s="7" t="b">
        <f t="shared" si="0"/>
        <v>1</v>
      </c>
      <c r="AF5" s="7" t="b">
        <f t="shared" si="0"/>
        <v>1</v>
      </c>
      <c r="AG5" s="7" t="b">
        <f t="shared" si="0"/>
        <v>1</v>
      </c>
      <c r="AH5" s="7" t="b">
        <f t="shared" si="0"/>
        <v>1</v>
      </c>
      <c r="AI5" s="7" t="b">
        <f t="shared" si="0"/>
        <v>1</v>
      </c>
      <c r="AJ5" s="7" t="b">
        <f t="shared" si="0"/>
        <v>1</v>
      </c>
      <c r="AK5" s="7" t="b">
        <f t="shared" si="0"/>
        <v>1</v>
      </c>
      <c r="AL5" s="7" t="b">
        <f t="shared" si="0"/>
        <v>1</v>
      </c>
      <c r="AM5" s="7" t="b">
        <f t="shared" si="0"/>
        <v>1</v>
      </c>
      <c r="AN5" s="7" t="b">
        <f t="shared" si="0"/>
        <v>1</v>
      </c>
      <c r="AO5" s="7" t="b">
        <f t="shared" si="0"/>
        <v>1</v>
      </c>
      <c r="AP5" s="7" t="b">
        <f t="shared" si="0"/>
        <v>1</v>
      </c>
      <c r="AQ5" s="7" t="b">
        <f t="shared" si="0"/>
        <v>1</v>
      </c>
      <c r="AR5" s="7" t="b">
        <f t="shared" si="0"/>
        <v>1</v>
      </c>
      <c r="AS5" s="7" t="b">
        <f t="shared" si="0"/>
        <v>1</v>
      </c>
      <c r="AT5" s="7" t="b">
        <f t="shared" si="0"/>
        <v>1</v>
      </c>
      <c r="AU5" s="7" t="b">
        <f t="shared" si="0"/>
        <v>1</v>
      </c>
      <c r="AV5" s="7" t="b">
        <f t="shared" si="0"/>
        <v>1</v>
      </c>
      <c r="AW5" s="7" t="b">
        <f t="shared" si="0"/>
        <v>1</v>
      </c>
      <c r="AX5" s="7" t="b">
        <f t="shared" si="0"/>
        <v>1</v>
      </c>
      <c r="AY5" s="7" t="b">
        <f t="shared" si="0"/>
        <v>1</v>
      </c>
      <c r="AZ5" s="7" t="b">
        <f t="shared" si="0"/>
        <v>1</v>
      </c>
      <c r="BA5" s="7" t="b">
        <f t="shared" si="0"/>
        <v>1</v>
      </c>
      <c r="BB5" s="7" t="b">
        <f t="shared" si="0"/>
        <v>1</v>
      </c>
      <c r="BC5" s="7" t="b">
        <f t="shared" si="0"/>
        <v>1</v>
      </c>
      <c r="BD5" s="7" t="b">
        <f t="shared" si="0"/>
        <v>1</v>
      </c>
      <c r="BE5" s="7" t="b">
        <f t="shared" si="0"/>
        <v>1</v>
      </c>
      <c r="BF5" s="7" t="b">
        <f t="shared" si="0"/>
        <v>1</v>
      </c>
      <c r="BG5" s="7" t="b">
        <f t="shared" si="0"/>
        <v>1</v>
      </c>
      <c r="BH5" s="7" t="b">
        <f t="shared" si="0"/>
        <v>1</v>
      </c>
      <c r="BI5" s="7" t="b">
        <f t="shared" si="0"/>
        <v>1</v>
      </c>
      <c r="BJ5" s="7" t="b">
        <f t="shared" si="0"/>
        <v>1</v>
      </c>
      <c r="BK5" s="7" t="b">
        <f t="shared" si="0"/>
        <v>1</v>
      </c>
      <c r="BL5" s="7" t="b">
        <f t="shared" si="0"/>
        <v>1</v>
      </c>
      <c r="BM5" s="7" t="b">
        <f t="shared" si="0"/>
        <v>1</v>
      </c>
      <c r="BN5" s="7" t="b">
        <f t="shared" si="0"/>
        <v>1</v>
      </c>
      <c r="BO5" s="7" t="b">
        <f t="shared" si="0"/>
        <v>1</v>
      </c>
      <c r="BP5" s="7" t="b">
        <f t="shared" si="0"/>
        <v>0</v>
      </c>
      <c r="BQ5" s="7" t="b">
        <f t="shared" ref="BQ5:EB5" si="1">AND(BQ3=BQ4)</f>
        <v>1</v>
      </c>
      <c r="BR5" s="7" t="b">
        <f t="shared" si="1"/>
        <v>1</v>
      </c>
      <c r="BS5" s="7" t="b">
        <f t="shared" si="1"/>
        <v>1</v>
      </c>
      <c r="BT5" s="7" t="b">
        <f t="shared" si="1"/>
        <v>1</v>
      </c>
      <c r="BU5" s="7" t="b">
        <f t="shared" si="1"/>
        <v>1</v>
      </c>
      <c r="BV5" s="7" t="b">
        <f t="shared" si="1"/>
        <v>1</v>
      </c>
      <c r="BW5" s="7" t="b">
        <f t="shared" si="1"/>
        <v>1</v>
      </c>
      <c r="BX5" s="7" t="b">
        <f t="shared" si="1"/>
        <v>1</v>
      </c>
      <c r="BY5" s="7" t="b">
        <f t="shared" si="1"/>
        <v>1</v>
      </c>
      <c r="BZ5" s="7" t="b">
        <f t="shared" si="1"/>
        <v>1</v>
      </c>
      <c r="CA5" s="7" t="b">
        <f t="shared" si="1"/>
        <v>1</v>
      </c>
      <c r="CB5" s="7" t="b">
        <f t="shared" si="1"/>
        <v>1</v>
      </c>
      <c r="CC5" s="7" t="b">
        <f t="shared" si="1"/>
        <v>1</v>
      </c>
      <c r="CD5" s="7" t="b">
        <f t="shared" si="1"/>
        <v>1</v>
      </c>
      <c r="CE5" s="7" t="b">
        <f t="shared" si="1"/>
        <v>1</v>
      </c>
      <c r="CF5" s="7" t="b">
        <f t="shared" si="1"/>
        <v>1</v>
      </c>
      <c r="CG5" s="7" t="b">
        <f t="shared" si="1"/>
        <v>1</v>
      </c>
      <c r="CH5" s="7" t="b">
        <f t="shared" si="1"/>
        <v>1</v>
      </c>
      <c r="CI5" s="7" t="b">
        <f t="shared" si="1"/>
        <v>1</v>
      </c>
      <c r="CJ5" s="7" t="b">
        <f t="shared" si="1"/>
        <v>1</v>
      </c>
      <c r="CK5" s="7" t="b">
        <f t="shared" si="1"/>
        <v>1</v>
      </c>
      <c r="CL5" s="7" t="b">
        <f t="shared" si="1"/>
        <v>1</v>
      </c>
      <c r="CM5" s="7" t="b">
        <f t="shared" si="1"/>
        <v>1</v>
      </c>
      <c r="CN5" s="7" t="b">
        <f t="shared" si="1"/>
        <v>1</v>
      </c>
      <c r="CO5" s="7" t="b">
        <f t="shared" si="1"/>
        <v>1</v>
      </c>
      <c r="CP5" s="7" t="b">
        <f t="shared" si="1"/>
        <v>1</v>
      </c>
      <c r="CQ5" s="7" t="b">
        <f t="shared" si="1"/>
        <v>1</v>
      </c>
      <c r="CR5" s="7" t="b">
        <f t="shared" si="1"/>
        <v>1</v>
      </c>
      <c r="CS5" s="7" t="b">
        <f t="shared" si="1"/>
        <v>1</v>
      </c>
      <c r="CT5" s="7" t="b">
        <f t="shared" si="1"/>
        <v>1</v>
      </c>
      <c r="CU5" s="7" t="b">
        <f t="shared" si="1"/>
        <v>1</v>
      </c>
      <c r="CV5" s="7" t="b">
        <f t="shared" si="1"/>
        <v>1</v>
      </c>
      <c r="CW5" s="7" t="b">
        <f t="shared" si="1"/>
        <v>1</v>
      </c>
      <c r="CX5" s="7" t="b">
        <f t="shared" si="1"/>
        <v>1</v>
      </c>
      <c r="CY5" s="7" t="b">
        <f t="shared" si="1"/>
        <v>1</v>
      </c>
      <c r="CZ5" s="7" t="b">
        <f t="shared" si="1"/>
        <v>1</v>
      </c>
      <c r="DA5" s="7" t="b">
        <f t="shared" si="1"/>
        <v>1</v>
      </c>
      <c r="DB5" s="7" t="b">
        <f t="shared" si="1"/>
        <v>0</v>
      </c>
      <c r="DC5" s="7" t="b">
        <f t="shared" si="1"/>
        <v>1</v>
      </c>
      <c r="DD5" s="7" t="b">
        <f t="shared" si="1"/>
        <v>1</v>
      </c>
      <c r="DE5" s="7" t="b">
        <f t="shared" si="1"/>
        <v>1</v>
      </c>
      <c r="DF5" s="7" t="b">
        <f t="shared" si="1"/>
        <v>1</v>
      </c>
      <c r="DG5" s="7" t="b">
        <f t="shared" si="1"/>
        <v>1</v>
      </c>
      <c r="DH5" s="7" t="b">
        <f t="shared" si="1"/>
        <v>1</v>
      </c>
      <c r="DI5" s="7" t="b">
        <f t="shared" si="1"/>
        <v>1</v>
      </c>
      <c r="DJ5" s="7" t="b">
        <f t="shared" si="1"/>
        <v>1</v>
      </c>
      <c r="DK5" s="7" t="b">
        <f t="shared" si="1"/>
        <v>1</v>
      </c>
      <c r="DL5" s="7" t="b">
        <f t="shared" si="1"/>
        <v>1</v>
      </c>
      <c r="DM5" s="7" t="b">
        <f t="shared" si="1"/>
        <v>1</v>
      </c>
      <c r="DN5" s="7" t="b">
        <f t="shared" si="1"/>
        <v>1</v>
      </c>
      <c r="DO5" s="7" t="b">
        <f t="shared" si="1"/>
        <v>1</v>
      </c>
      <c r="DP5" s="7" t="b">
        <f t="shared" si="1"/>
        <v>1</v>
      </c>
      <c r="DQ5" s="7" t="b">
        <f t="shared" si="1"/>
        <v>1</v>
      </c>
      <c r="DR5" s="7" t="b">
        <f t="shared" si="1"/>
        <v>1</v>
      </c>
      <c r="DS5" s="7" t="b">
        <f t="shared" si="1"/>
        <v>1</v>
      </c>
      <c r="DT5" s="7" t="b">
        <f t="shared" si="1"/>
        <v>0</v>
      </c>
      <c r="DU5" s="7" t="b">
        <f t="shared" si="1"/>
        <v>1</v>
      </c>
      <c r="DV5" s="7" t="b">
        <f t="shared" si="1"/>
        <v>1</v>
      </c>
      <c r="DW5" s="7" t="b">
        <f t="shared" si="1"/>
        <v>1</v>
      </c>
      <c r="DX5" s="7" t="b">
        <f t="shared" si="1"/>
        <v>0</v>
      </c>
      <c r="DY5" s="7" t="b">
        <f t="shared" si="1"/>
        <v>1</v>
      </c>
      <c r="DZ5" s="7" t="b">
        <f t="shared" si="1"/>
        <v>1</v>
      </c>
      <c r="EA5" s="7" t="b">
        <f t="shared" si="1"/>
        <v>1</v>
      </c>
      <c r="EB5" s="7" t="b">
        <f t="shared" si="1"/>
        <v>1</v>
      </c>
      <c r="EC5" s="7" t="b">
        <f t="shared" ref="EC5:GN5" si="2">AND(EC3=EC4)</f>
        <v>1</v>
      </c>
      <c r="ED5" s="7" t="b">
        <f t="shared" si="2"/>
        <v>1</v>
      </c>
      <c r="EE5" s="7" t="b">
        <f t="shared" si="2"/>
        <v>1</v>
      </c>
      <c r="EF5" s="7" t="b">
        <f t="shared" si="2"/>
        <v>1</v>
      </c>
      <c r="EG5" s="7" t="b">
        <f t="shared" si="2"/>
        <v>1</v>
      </c>
      <c r="EH5" s="7" t="b">
        <f t="shared" si="2"/>
        <v>1</v>
      </c>
      <c r="EI5" s="7" t="b">
        <f t="shared" si="2"/>
        <v>1</v>
      </c>
      <c r="EJ5" s="7" t="b">
        <f t="shared" si="2"/>
        <v>1</v>
      </c>
      <c r="EK5" s="7" t="b">
        <f t="shared" si="2"/>
        <v>1</v>
      </c>
      <c r="EL5" s="7" t="b">
        <f t="shared" si="2"/>
        <v>1</v>
      </c>
      <c r="EM5" s="7" t="b">
        <f t="shared" si="2"/>
        <v>1</v>
      </c>
      <c r="EN5" s="7" t="b">
        <f t="shared" si="2"/>
        <v>1</v>
      </c>
      <c r="EO5" s="7" t="b">
        <f t="shared" si="2"/>
        <v>1</v>
      </c>
      <c r="EP5" s="7" t="b">
        <f t="shared" si="2"/>
        <v>1</v>
      </c>
      <c r="EQ5" s="7" t="b">
        <f t="shared" si="2"/>
        <v>1</v>
      </c>
      <c r="ER5" s="7" t="b">
        <f t="shared" si="2"/>
        <v>1</v>
      </c>
      <c r="ES5" s="7" t="b">
        <f t="shared" si="2"/>
        <v>1</v>
      </c>
      <c r="ET5" s="7" t="b">
        <f t="shared" si="2"/>
        <v>1</v>
      </c>
      <c r="EU5" s="7" t="b">
        <f t="shared" si="2"/>
        <v>1</v>
      </c>
      <c r="EV5" s="7" t="b">
        <f t="shared" si="2"/>
        <v>1</v>
      </c>
      <c r="EW5" s="7" t="b">
        <f t="shared" si="2"/>
        <v>1</v>
      </c>
      <c r="EX5" s="7" t="b">
        <f t="shared" si="2"/>
        <v>1</v>
      </c>
      <c r="EY5" s="7" t="b">
        <f t="shared" si="2"/>
        <v>1</v>
      </c>
      <c r="EZ5" s="7" t="b">
        <f t="shared" si="2"/>
        <v>1</v>
      </c>
      <c r="FA5" s="7" t="b">
        <f t="shared" si="2"/>
        <v>1</v>
      </c>
      <c r="FB5" s="7" t="b">
        <f t="shared" si="2"/>
        <v>1</v>
      </c>
      <c r="FC5" s="7" t="b">
        <f t="shared" si="2"/>
        <v>1</v>
      </c>
      <c r="FD5" s="7" t="b">
        <f t="shared" si="2"/>
        <v>1</v>
      </c>
      <c r="FE5" s="7" t="b">
        <f t="shared" si="2"/>
        <v>1</v>
      </c>
      <c r="FF5" s="7" t="b">
        <f t="shared" si="2"/>
        <v>1</v>
      </c>
      <c r="FG5" s="7" t="b">
        <f t="shared" si="2"/>
        <v>1</v>
      </c>
      <c r="FH5" s="7" t="b">
        <f t="shared" si="2"/>
        <v>1</v>
      </c>
      <c r="FI5" s="7" t="b">
        <f t="shared" si="2"/>
        <v>1</v>
      </c>
      <c r="FJ5" s="7" t="b">
        <f t="shared" si="2"/>
        <v>1</v>
      </c>
      <c r="FK5" s="7" t="b">
        <f t="shared" si="2"/>
        <v>1</v>
      </c>
      <c r="FL5" s="7" t="b">
        <f t="shared" si="2"/>
        <v>1</v>
      </c>
      <c r="FM5" s="7" t="b">
        <f t="shared" si="2"/>
        <v>1</v>
      </c>
      <c r="FN5" s="7" t="b">
        <f t="shared" si="2"/>
        <v>1</v>
      </c>
      <c r="FO5" s="7" t="b">
        <f t="shared" si="2"/>
        <v>1</v>
      </c>
      <c r="FP5" s="7" t="b">
        <f t="shared" si="2"/>
        <v>1</v>
      </c>
      <c r="FQ5" s="7" t="b">
        <f t="shared" si="2"/>
        <v>1</v>
      </c>
      <c r="FR5" s="7" t="b">
        <f t="shared" si="2"/>
        <v>1</v>
      </c>
      <c r="FS5" s="7" t="b">
        <f t="shared" si="2"/>
        <v>1</v>
      </c>
      <c r="FT5" s="7" t="b">
        <f t="shared" si="2"/>
        <v>1</v>
      </c>
      <c r="FU5" s="7" t="b">
        <f t="shared" si="2"/>
        <v>1</v>
      </c>
      <c r="FV5" s="7" t="b">
        <f t="shared" si="2"/>
        <v>1</v>
      </c>
      <c r="FW5" s="7" t="b">
        <f t="shared" si="2"/>
        <v>1</v>
      </c>
      <c r="FX5" s="7" t="b">
        <f t="shared" si="2"/>
        <v>1</v>
      </c>
      <c r="FY5" s="7" t="b">
        <f t="shared" si="2"/>
        <v>1</v>
      </c>
      <c r="FZ5" s="7" t="b">
        <f t="shared" si="2"/>
        <v>1</v>
      </c>
      <c r="GA5" s="7" t="b">
        <f t="shared" si="2"/>
        <v>1</v>
      </c>
      <c r="GB5" s="7" t="b">
        <f t="shared" si="2"/>
        <v>1</v>
      </c>
      <c r="GC5" s="7" t="b">
        <f t="shared" si="2"/>
        <v>1</v>
      </c>
      <c r="GD5" s="7" t="b">
        <f t="shared" si="2"/>
        <v>1</v>
      </c>
      <c r="GE5" s="7" t="b">
        <f t="shared" si="2"/>
        <v>1</v>
      </c>
      <c r="GF5" s="7" t="b">
        <f t="shared" si="2"/>
        <v>1</v>
      </c>
      <c r="GG5" s="7" t="b">
        <f t="shared" si="2"/>
        <v>1</v>
      </c>
      <c r="GH5" s="7" t="b">
        <f t="shared" si="2"/>
        <v>1</v>
      </c>
      <c r="GI5" s="7" t="b">
        <f t="shared" si="2"/>
        <v>1</v>
      </c>
      <c r="GJ5" s="7" t="b">
        <f t="shared" si="2"/>
        <v>1</v>
      </c>
      <c r="GK5" s="7" t="b">
        <f t="shared" si="2"/>
        <v>1</v>
      </c>
      <c r="GL5" s="7" t="b">
        <f t="shared" si="2"/>
        <v>1</v>
      </c>
      <c r="GM5" s="7" t="b">
        <f t="shared" si="2"/>
        <v>1</v>
      </c>
      <c r="GN5" s="7" t="b">
        <f t="shared" si="2"/>
        <v>1</v>
      </c>
      <c r="GO5" s="7" t="b">
        <f t="shared" ref="GO5:IZ5" si="3">AND(GO3=GO4)</f>
        <v>1</v>
      </c>
      <c r="GP5" s="7" t="b">
        <f t="shared" si="3"/>
        <v>1</v>
      </c>
      <c r="GQ5" s="7" t="b">
        <f t="shared" si="3"/>
        <v>1</v>
      </c>
      <c r="GR5" s="7" t="b">
        <f t="shared" si="3"/>
        <v>1</v>
      </c>
      <c r="GS5" s="7" t="b">
        <f t="shared" si="3"/>
        <v>1</v>
      </c>
      <c r="GT5" s="7" t="b">
        <f t="shared" si="3"/>
        <v>1</v>
      </c>
      <c r="GU5" s="7" t="b">
        <f t="shared" si="3"/>
        <v>1</v>
      </c>
      <c r="GV5" s="7" t="b">
        <f t="shared" si="3"/>
        <v>1</v>
      </c>
      <c r="GW5" s="7" t="b">
        <f t="shared" si="3"/>
        <v>1</v>
      </c>
      <c r="GX5" s="7" t="b">
        <f t="shared" si="3"/>
        <v>1</v>
      </c>
      <c r="GY5" s="7" t="b">
        <f t="shared" si="3"/>
        <v>1</v>
      </c>
      <c r="GZ5" s="7" t="b">
        <f t="shared" si="3"/>
        <v>1</v>
      </c>
      <c r="HA5" s="7" t="b">
        <f t="shared" si="3"/>
        <v>1</v>
      </c>
      <c r="HB5" s="7" t="b">
        <f t="shared" si="3"/>
        <v>1</v>
      </c>
      <c r="HC5" s="7" t="b">
        <f t="shared" si="3"/>
        <v>1</v>
      </c>
      <c r="HD5" s="7" t="b">
        <f t="shared" si="3"/>
        <v>1</v>
      </c>
      <c r="HE5" s="7" t="b">
        <f t="shared" si="3"/>
        <v>1</v>
      </c>
      <c r="HF5" s="7" t="b">
        <f t="shared" si="3"/>
        <v>1</v>
      </c>
      <c r="HG5" s="7" t="b">
        <f t="shared" si="3"/>
        <v>1</v>
      </c>
      <c r="HH5" s="7" t="b">
        <f t="shared" si="3"/>
        <v>1</v>
      </c>
      <c r="HI5" s="7" t="b">
        <f t="shared" si="3"/>
        <v>1</v>
      </c>
      <c r="HJ5" s="7" t="b">
        <f t="shared" si="3"/>
        <v>1</v>
      </c>
      <c r="HK5" s="7" t="b">
        <f t="shared" si="3"/>
        <v>1</v>
      </c>
      <c r="HL5" s="7" t="b">
        <f t="shared" si="3"/>
        <v>1</v>
      </c>
      <c r="HM5" s="7" t="b">
        <f t="shared" si="3"/>
        <v>1</v>
      </c>
      <c r="HN5" s="7" t="b">
        <f t="shared" si="3"/>
        <v>1</v>
      </c>
      <c r="HO5" s="7" t="b">
        <f t="shared" si="3"/>
        <v>1</v>
      </c>
      <c r="HP5" s="7" t="b">
        <f t="shared" si="3"/>
        <v>1</v>
      </c>
      <c r="HQ5" s="7" t="b">
        <f t="shared" si="3"/>
        <v>1</v>
      </c>
      <c r="HR5" s="7" t="b">
        <f t="shared" si="3"/>
        <v>1</v>
      </c>
      <c r="HS5" s="7" t="b">
        <f t="shared" si="3"/>
        <v>1</v>
      </c>
      <c r="HT5" s="7" t="b">
        <f t="shared" si="3"/>
        <v>1</v>
      </c>
      <c r="HU5" s="7" t="b">
        <f t="shared" si="3"/>
        <v>1</v>
      </c>
      <c r="HV5" s="7" t="b">
        <f t="shared" si="3"/>
        <v>1</v>
      </c>
      <c r="HW5" s="7" t="b">
        <f t="shared" si="3"/>
        <v>1</v>
      </c>
      <c r="HX5" s="7" t="b">
        <f t="shared" si="3"/>
        <v>1</v>
      </c>
      <c r="HY5" s="7" t="b">
        <f t="shared" si="3"/>
        <v>1</v>
      </c>
      <c r="HZ5" s="7" t="b">
        <f t="shared" si="3"/>
        <v>1</v>
      </c>
      <c r="IA5" s="7" t="b">
        <f t="shared" si="3"/>
        <v>1</v>
      </c>
      <c r="IB5" s="7" t="b">
        <f t="shared" si="3"/>
        <v>1</v>
      </c>
      <c r="IC5" s="7" t="b">
        <f t="shared" si="3"/>
        <v>1</v>
      </c>
      <c r="ID5" s="7" t="b">
        <f t="shared" si="3"/>
        <v>1</v>
      </c>
      <c r="IE5" s="7" t="b">
        <f t="shared" si="3"/>
        <v>1</v>
      </c>
      <c r="IF5" s="7" t="b">
        <f t="shared" si="3"/>
        <v>1</v>
      </c>
      <c r="IG5" s="7" t="b">
        <f t="shared" si="3"/>
        <v>1</v>
      </c>
      <c r="IH5" s="7" t="b">
        <f t="shared" si="3"/>
        <v>1</v>
      </c>
      <c r="II5" s="7" t="b">
        <f t="shared" si="3"/>
        <v>0</v>
      </c>
      <c r="IJ5" s="7" t="b">
        <f t="shared" si="3"/>
        <v>0</v>
      </c>
      <c r="IK5" s="7" t="b">
        <f t="shared" si="3"/>
        <v>1</v>
      </c>
      <c r="IL5" s="7" t="b">
        <f t="shared" si="3"/>
        <v>1</v>
      </c>
      <c r="IM5" s="7" t="b">
        <f t="shared" si="3"/>
        <v>1</v>
      </c>
      <c r="IN5" s="7" t="b">
        <f t="shared" si="3"/>
        <v>1</v>
      </c>
      <c r="IO5" s="7" t="b">
        <f t="shared" si="3"/>
        <v>1</v>
      </c>
      <c r="IP5" s="7" t="b">
        <f t="shared" si="3"/>
        <v>1</v>
      </c>
      <c r="IQ5" s="7" t="b">
        <f t="shared" si="3"/>
        <v>1</v>
      </c>
      <c r="IR5" s="7" t="b">
        <f t="shared" si="3"/>
        <v>1</v>
      </c>
      <c r="IS5" s="7" t="b">
        <f t="shared" si="3"/>
        <v>1</v>
      </c>
      <c r="IT5" s="7" t="b">
        <f t="shared" si="3"/>
        <v>1</v>
      </c>
      <c r="IU5" s="7" t="b">
        <f t="shared" si="3"/>
        <v>1</v>
      </c>
      <c r="IV5" s="7" t="b">
        <f t="shared" si="3"/>
        <v>0</v>
      </c>
      <c r="IW5" s="7" t="b">
        <f t="shared" si="3"/>
        <v>1</v>
      </c>
      <c r="IX5" s="7" t="b">
        <f t="shared" si="3"/>
        <v>0</v>
      </c>
      <c r="IY5" s="7" t="b">
        <f t="shared" si="3"/>
        <v>1</v>
      </c>
      <c r="IZ5" s="7" t="b">
        <f t="shared" si="3"/>
        <v>1</v>
      </c>
      <c r="JA5" s="7" t="b">
        <f t="shared" ref="JA5:KE5" si="4">AND(JA3=JA4)</f>
        <v>1</v>
      </c>
      <c r="JB5" s="7" t="b">
        <f t="shared" si="4"/>
        <v>1</v>
      </c>
      <c r="JC5" s="7" t="b">
        <f t="shared" si="4"/>
        <v>1</v>
      </c>
      <c r="JD5" s="7" t="b">
        <f t="shared" si="4"/>
        <v>1</v>
      </c>
      <c r="JE5" s="7" t="b">
        <f t="shared" si="4"/>
        <v>1</v>
      </c>
      <c r="JF5" s="7" t="b">
        <f t="shared" si="4"/>
        <v>1</v>
      </c>
      <c r="JG5" s="7" t="b">
        <f t="shared" si="4"/>
        <v>1</v>
      </c>
      <c r="JH5" s="7" t="b">
        <f t="shared" si="4"/>
        <v>1</v>
      </c>
      <c r="JI5" s="7" t="b">
        <f t="shared" si="4"/>
        <v>1</v>
      </c>
      <c r="JJ5" s="7" t="b">
        <f t="shared" si="4"/>
        <v>1</v>
      </c>
      <c r="JK5" s="7" t="b">
        <f t="shared" si="4"/>
        <v>1</v>
      </c>
      <c r="JL5" s="7" t="b">
        <f t="shared" si="4"/>
        <v>1</v>
      </c>
      <c r="JM5" s="7" t="b">
        <f t="shared" si="4"/>
        <v>1</v>
      </c>
      <c r="JN5" s="7" t="b">
        <f t="shared" si="4"/>
        <v>1</v>
      </c>
      <c r="JO5" s="7" t="b">
        <f t="shared" si="4"/>
        <v>1</v>
      </c>
      <c r="JP5" s="7" t="b">
        <f t="shared" si="4"/>
        <v>1</v>
      </c>
      <c r="JQ5" s="7" t="b">
        <f t="shared" si="4"/>
        <v>1</v>
      </c>
      <c r="JR5" s="7" t="b">
        <f t="shared" si="4"/>
        <v>1</v>
      </c>
      <c r="JS5" s="7" t="b">
        <f t="shared" si="4"/>
        <v>1</v>
      </c>
      <c r="JT5" s="7" t="b">
        <f t="shared" si="4"/>
        <v>1</v>
      </c>
      <c r="JU5" s="7" t="b">
        <f t="shared" si="4"/>
        <v>1</v>
      </c>
      <c r="JV5" s="7" t="b">
        <f t="shared" si="4"/>
        <v>1</v>
      </c>
      <c r="JW5" s="7" t="b">
        <f t="shared" si="4"/>
        <v>1</v>
      </c>
      <c r="JX5" s="7" t="b">
        <f t="shared" si="4"/>
        <v>1</v>
      </c>
      <c r="JY5" s="7" t="b">
        <f t="shared" si="4"/>
        <v>1</v>
      </c>
      <c r="JZ5" s="7" t="b">
        <f t="shared" si="4"/>
        <v>1</v>
      </c>
      <c r="KA5" s="7" t="b">
        <f t="shared" si="4"/>
        <v>1</v>
      </c>
      <c r="KB5" s="7" t="b">
        <f t="shared" si="4"/>
        <v>1</v>
      </c>
      <c r="KC5" s="7" t="b">
        <f t="shared" si="4"/>
        <v>1</v>
      </c>
      <c r="KD5" s="7" t="b">
        <f t="shared" si="4"/>
        <v>1</v>
      </c>
      <c r="KE5" s="7" t="b">
        <f t="shared" si="4"/>
        <v>1</v>
      </c>
    </row>
    <row r="6" spans="1:291" s="3" customFormat="1" ht="12.95" customHeight="1" thickBot="1">
      <c r="B6" s="19" t="s">
        <v>3</v>
      </c>
      <c r="C6" s="20" t="s">
        <v>528</v>
      </c>
      <c r="D6" s="21" t="s">
        <v>807</v>
      </c>
      <c r="E6" s="24" t="s">
        <v>60</v>
      </c>
      <c r="F6" s="24" t="s">
        <v>60</v>
      </c>
      <c r="G6" s="21" t="s">
        <v>60</v>
      </c>
      <c r="H6" s="21" t="s">
        <v>1018</v>
      </c>
      <c r="I6" s="21" t="s">
        <v>1018</v>
      </c>
      <c r="J6" s="21" t="s">
        <v>1018</v>
      </c>
      <c r="K6" s="21" t="s">
        <v>807</v>
      </c>
      <c r="L6" s="21" t="s">
        <v>808</v>
      </c>
      <c r="M6" s="21" t="s">
        <v>1018</v>
      </c>
      <c r="N6" s="21" t="s">
        <v>807</v>
      </c>
      <c r="O6" s="21" t="s">
        <v>807</v>
      </c>
      <c r="P6" s="21" t="s">
        <v>807</v>
      </c>
      <c r="Q6" s="629" t="s">
        <v>807</v>
      </c>
      <c r="R6" s="25" t="s">
        <v>141</v>
      </c>
      <c r="S6" s="21" t="s">
        <v>807</v>
      </c>
      <c r="T6" s="629" t="s">
        <v>809</v>
      </c>
      <c r="U6" s="20" t="s">
        <v>810</v>
      </c>
      <c r="V6" s="20" t="s">
        <v>809</v>
      </c>
      <c r="W6" s="20" t="s">
        <v>811</v>
      </c>
      <c r="X6" s="20" t="s">
        <v>811</v>
      </c>
      <c r="Y6" s="20" t="s">
        <v>811</v>
      </c>
      <c r="Z6" s="20" t="s">
        <v>1019</v>
      </c>
      <c r="AA6" s="20" t="s">
        <v>529</v>
      </c>
      <c r="AB6" s="20" t="s">
        <v>529</v>
      </c>
      <c r="AC6" s="20" t="s">
        <v>141</v>
      </c>
      <c r="AD6" s="20" t="s">
        <v>812</v>
      </c>
      <c r="AE6" s="20" t="s">
        <v>141</v>
      </c>
      <c r="AF6" s="20" t="s">
        <v>811</v>
      </c>
      <c r="AG6" s="20" t="s">
        <v>807</v>
      </c>
      <c r="AH6" s="20" t="s">
        <v>811</v>
      </c>
      <c r="AI6" s="20" t="s">
        <v>807</v>
      </c>
      <c r="AJ6" s="20" t="s">
        <v>807</v>
      </c>
      <c r="AK6" s="20" t="s">
        <v>807</v>
      </c>
      <c r="AL6" s="20" t="s">
        <v>811</v>
      </c>
      <c r="AM6" s="22" t="s">
        <v>807</v>
      </c>
      <c r="AN6" s="22" t="s">
        <v>807</v>
      </c>
      <c r="AO6" s="22" t="s">
        <v>807</v>
      </c>
      <c r="AP6" s="22" t="s">
        <v>807</v>
      </c>
      <c r="AQ6" s="22" t="s">
        <v>807</v>
      </c>
      <c r="AR6" s="22" t="s">
        <v>807</v>
      </c>
      <c r="AS6" s="20" t="s">
        <v>60</v>
      </c>
      <c r="AT6" s="20" t="s">
        <v>60</v>
      </c>
      <c r="AU6" s="20" t="s">
        <v>60</v>
      </c>
      <c r="AV6" s="20" t="s">
        <v>811</v>
      </c>
      <c r="AW6" s="20" t="s">
        <v>807</v>
      </c>
      <c r="AX6" s="20" t="s">
        <v>813</v>
      </c>
      <c r="AY6" s="20" t="s">
        <v>811</v>
      </c>
      <c r="AZ6" s="20" t="s">
        <v>811</v>
      </c>
      <c r="BA6" s="20" t="s">
        <v>813</v>
      </c>
      <c r="BB6" s="20" t="s">
        <v>807</v>
      </c>
      <c r="BC6" s="20" t="s">
        <v>811</v>
      </c>
      <c r="BD6" s="20" t="s">
        <v>529</v>
      </c>
      <c r="BE6" s="20" t="s">
        <v>811</v>
      </c>
      <c r="BF6" s="20" t="s">
        <v>529</v>
      </c>
      <c r="BG6" s="20" t="s">
        <v>811</v>
      </c>
      <c r="BH6" s="20" t="s">
        <v>529</v>
      </c>
      <c r="BI6" s="20" t="s">
        <v>811</v>
      </c>
      <c r="BJ6" s="20" t="s">
        <v>529</v>
      </c>
      <c r="BK6" s="20" t="s">
        <v>60</v>
      </c>
      <c r="BL6" s="20" t="s">
        <v>811</v>
      </c>
      <c r="BM6" s="20" t="s">
        <v>811</v>
      </c>
      <c r="BN6" s="20" t="s">
        <v>807</v>
      </c>
      <c r="BO6" s="435" t="s">
        <v>807</v>
      </c>
      <c r="BP6" s="3" t="s">
        <v>1082</v>
      </c>
      <c r="BQ6" s="20" t="s">
        <v>814</v>
      </c>
      <c r="BR6" s="20" t="s">
        <v>60</v>
      </c>
      <c r="BS6" s="20" t="s">
        <v>60</v>
      </c>
      <c r="BT6" s="20" t="s">
        <v>60</v>
      </c>
      <c r="BU6" s="20" t="s">
        <v>811</v>
      </c>
      <c r="BV6" s="20" t="s">
        <v>530</v>
      </c>
      <c r="BW6" s="20" t="s">
        <v>531</v>
      </c>
      <c r="BX6" s="20" t="s">
        <v>807</v>
      </c>
      <c r="BY6" s="20" t="s">
        <v>807</v>
      </c>
      <c r="BZ6" s="20" t="s">
        <v>807</v>
      </c>
      <c r="CA6" s="20" t="s">
        <v>807</v>
      </c>
      <c r="CB6" s="20" t="s">
        <v>807</v>
      </c>
      <c r="CC6" s="20"/>
      <c r="CD6" s="20" t="s">
        <v>815</v>
      </c>
      <c r="CE6" s="20" t="s">
        <v>816</v>
      </c>
      <c r="CF6" s="20" t="s">
        <v>807</v>
      </c>
      <c r="CG6" s="20" t="s">
        <v>811</v>
      </c>
      <c r="CH6" s="20" t="s">
        <v>811</v>
      </c>
      <c r="CI6" s="20" t="s">
        <v>807</v>
      </c>
      <c r="CJ6" s="20" t="s">
        <v>811</v>
      </c>
      <c r="CK6" s="20" t="s">
        <v>807</v>
      </c>
      <c r="CL6" s="20" t="s">
        <v>811</v>
      </c>
      <c r="CM6" s="20" t="s">
        <v>807</v>
      </c>
      <c r="CN6" s="20" t="s">
        <v>811</v>
      </c>
      <c r="CO6" s="20" t="s">
        <v>807</v>
      </c>
      <c r="CP6" s="20" t="s">
        <v>811</v>
      </c>
      <c r="CQ6" s="20" t="s">
        <v>807</v>
      </c>
      <c r="CR6" s="20" t="s">
        <v>811</v>
      </c>
      <c r="CS6" s="20" t="s">
        <v>807</v>
      </c>
      <c r="CT6" s="20" t="s">
        <v>807</v>
      </c>
      <c r="CU6" s="20" t="s">
        <v>141</v>
      </c>
      <c r="CV6" s="20" t="s">
        <v>807</v>
      </c>
      <c r="CW6" s="20" t="s">
        <v>817</v>
      </c>
      <c r="CX6" s="20" t="s">
        <v>817</v>
      </c>
      <c r="CY6" s="20" t="s">
        <v>817</v>
      </c>
      <c r="CZ6" s="20" t="s">
        <v>807</v>
      </c>
      <c r="DA6" s="20" t="s">
        <v>811</v>
      </c>
      <c r="DB6" s="20" t="s">
        <v>1018</v>
      </c>
      <c r="DC6" s="20" t="s">
        <v>1018</v>
      </c>
      <c r="DD6" s="20" t="s">
        <v>1018</v>
      </c>
      <c r="DE6" s="21" t="s">
        <v>818</v>
      </c>
      <c r="DF6" s="21" t="s">
        <v>807</v>
      </c>
      <c r="DG6" s="21" t="s">
        <v>807</v>
      </c>
      <c r="DH6" s="20" t="s">
        <v>807</v>
      </c>
      <c r="DI6" s="20" t="s">
        <v>807</v>
      </c>
      <c r="DJ6" s="20" t="s">
        <v>807</v>
      </c>
      <c r="DK6" s="20" t="s">
        <v>813</v>
      </c>
      <c r="DL6" s="20" t="s">
        <v>141</v>
      </c>
      <c r="DM6" s="20" t="s">
        <v>141</v>
      </c>
      <c r="DN6" s="20" t="s">
        <v>141</v>
      </c>
      <c r="DO6" s="20" t="s">
        <v>141</v>
      </c>
      <c r="DP6" s="20" t="s">
        <v>146</v>
      </c>
      <c r="DQ6" s="20" t="s">
        <v>811</v>
      </c>
      <c r="DR6" s="20" t="s">
        <v>807</v>
      </c>
      <c r="DS6" s="20" t="s">
        <v>807</v>
      </c>
      <c r="DT6" s="20" t="s">
        <v>807</v>
      </c>
      <c r="DU6" s="20" t="s">
        <v>807</v>
      </c>
      <c r="DV6" s="20" t="s">
        <v>811</v>
      </c>
      <c r="DW6" s="20" t="s">
        <v>811</v>
      </c>
      <c r="DX6" s="20" t="s">
        <v>60</v>
      </c>
      <c r="DY6" s="20" t="s">
        <v>811</v>
      </c>
      <c r="DZ6" s="20" t="s">
        <v>807</v>
      </c>
      <c r="EA6" s="20" t="s">
        <v>807</v>
      </c>
      <c r="EB6" s="20" t="s">
        <v>807</v>
      </c>
      <c r="EC6" s="20" t="s">
        <v>807</v>
      </c>
      <c r="ED6" s="20" t="s">
        <v>819</v>
      </c>
      <c r="EE6" s="20" t="s">
        <v>813</v>
      </c>
      <c r="EF6" s="20" t="s">
        <v>60</v>
      </c>
      <c r="EG6" s="20" t="s">
        <v>60</v>
      </c>
      <c r="EH6" s="20" t="s">
        <v>816</v>
      </c>
      <c r="EI6" s="20" t="s">
        <v>532</v>
      </c>
      <c r="EJ6" s="20" t="s">
        <v>807</v>
      </c>
      <c r="EK6" s="20" t="s">
        <v>60</v>
      </c>
      <c r="EL6" s="20" t="s">
        <v>815</v>
      </c>
      <c r="EM6" s="20" t="s">
        <v>60</v>
      </c>
      <c r="EN6" s="20" t="s">
        <v>820</v>
      </c>
      <c r="EO6" s="20" t="s">
        <v>820</v>
      </c>
      <c r="EP6" s="20" t="s">
        <v>821</v>
      </c>
      <c r="EQ6" s="23" t="s">
        <v>816</v>
      </c>
      <c r="ER6" s="20" t="s">
        <v>531</v>
      </c>
      <c r="ES6" s="20" t="s">
        <v>60</v>
      </c>
      <c r="ET6" s="22" t="s">
        <v>533</v>
      </c>
      <c r="EU6" s="22" t="s">
        <v>533</v>
      </c>
      <c r="EV6" s="20" t="s">
        <v>533</v>
      </c>
      <c r="EW6" s="20" t="s">
        <v>533</v>
      </c>
      <c r="EX6" s="629" t="s">
        <v>533</v>
      </c>
      <c r="EY6" s="24" t="s">
        <v>533</v>
      </c>
      <c r="EZ6" s="25" t="s">
        <v>533</v>
      </c>
      <c r="FA6" s="25" t="s">
        <v>533</v>
      </c>
      <c r="FB6" s="25" t="s">
        <v>60</v>
      </c>
      <c r="FC6" s="24" t="s">
        <v>811</v>
      </c>
      <c r="FD6" s="21" t="s">
        <v>529</v>
      </c>
      <c r="FE6" s="21" t="s">
        <v>822</v>
      </c>
      <c r="FF6" s="21" t="s">
        <v>822</v>
      </c>
      <c r="FG6" s="21" t="s">
        <v>1016</v>
      </c>
      <c r="FH6" s="21" t="s">
        <v>1017</v>
      </c>
      <c r="FI6" s="21" t="s">
        <v>1017</v>
      </c>
      <c r="FJ6" s="21" t="s">
        <v>1016</v>
      </c>
      <c r="FK6" s="21" t="s">
        <v>60</v>
      </c>
      <c r="FL6" s="21" t="s">
        <v>60</v>
      </c>
      <c r="FM6" s="21" t="s">
        <v>60</v>
      </c>
      <c r="FN6" s="21" t="s">
        <v>60</v>
      </c>
      <c r="FO6" s="21" t="s">
        <v>60</v>
      </c>
      <c r="FP6" s="21" t="s">
        <v>816</v>
      </c>
      <c r="FQ6" s="21" t="s">
        <v>823</v>
      </c>
      <c r="FR6" s="21" t="s">
        <v>824</v>
      </c>
      <c r="FS6" s="21" t="s">
        <v>816</v>
      </c>
      <c r="FT6" s="21" t="s">
        <v>807</v>
      </c>
      <c r="FU6" s="21" t="s">
        <v>816</v>
      </c>
      <c r="FV6" s="21" t="s">
        <v>816</v>
      </c>
      <c r="FW6" s="21" t="s">
        <v>807</v>
      </c>
      <c r="FX6" s="21" t="s">
        <v>807</v>
      </c>
      <c r="FY6" s="21" t="s">
        <v>825</v>
      </c>
      <c r="FZ6" s="21" t="s">
        <v>826</v>
      </c>
      <c r="GA6" s="21" t="s">
        <v>826</v>
      </c>
      <c r="GB6" s="21" t="s">
        <v>811</v>
      </c>
      <c r="GC6" s="20" t="s">
        <v>811</v>
      </c>
      <c r="GD6" s="20" t="s">
        <v>811</v>
      </c>
      <c r="GE6" s="20" t="s">
        <v>811</v>
      </c>
      <c r="GF6" s="20" t="s">
        <v>807</v>
      </c>
      <c r="GG6" s="20" t="s">
        <v>807</v>
      </c>
      <c r="GH6" s="20" t="s">
        <v>807</v>
      </c>
      <c r="GI6" s="20" t="s">
        <v>807</v>
      </c>
      <c r="GJ6" s="21" t="s">
        <v>811</v>
      </c>
      <c r="GK6" s="20" t="s">
        <v>141</v>
      </c>
      <c r="GL6" s="20" t="s">
        <v>827</v>
      </c>
      <c r="GM6" s="20" t="s">
        <v>811</v>
      </c>
      <c r="GN6" s="20" t="s">
        <v>141</v>
      </c>
      <c r="GO6" s="20" t="s">
        <v>827</v>
      </c>
      <c r="GP6" s="20" t="s">
        <v>811</v>
      </c>
      <c r="GQ6" s="26" t="s">
        <v>807</v>
      </c>
      <c r="GR6" s="20" t="s">
        <v>828</v>
      </c>
      <c r="GS6" s="20" t="s">
        <v>811</v>
      </c>
      <c r="GT6" s="20" t="s">
        <v>807</v>
      </c>
      <c r="GU6" s="20" t="s">
        <v>828</v>
      </c>
      <c r="GV6" s="20" t="s">
        <v>528</v>
      </c>
      <c r="GW6" s="27" t="s">
        <v>607</v>
      </c>
      <c r="GX6" s="20" t="s">
        <v>822</v>
      </c>
      <c r="GY6" s="20" t="s">
        <v>822</v>
      </c>
      <c r="GZ6" s="28" t="s">
        <v>1015</v>
      </c>
      <c r="HA6" s="20" t="s">
        <v>807</v>
      </c>
      <c r="HB6" s="630" t="s">
        <v>265</v>
      </c>
      <c r="HC6" s="630" t="s">
        <v>529</v>
      </c>
      <c r="HD6" s="119" t="s">
        <v>265</v>
      </c>
      <c r="HE6" s="119" t="s">
        <v>265</v>
      </c>
      <c r="HF6" s="119" t="s">
        <v>265</v>
      </c>
      <c r="HG6" s="119" t="s">
        <v>265</v>
      </c>
      <c r="HH6" s="119" t="s">
        <v>265</v>
      </c>
      <c r="HI6" s="119" t="s">
        <v>265</v>
      </c>
      <c r="HJ6" s="120" t="s">
        <v>265</v>
      </c>
      <c r="HK6" s="119" t="s">
        <v>885</v>
      </c>
      <c r="HL6" s="120" t="s">
        <v>813</v>
      </c>
      <c r="HM6" s="119" t="s">
        <v>813</v>
      </c>
      <c r="HN6" s="629" t="s">
        <v>886</v>
      </c>
      <c r="HO6" s="629" t="s">
        <v>824</v>
      </c>
      <c r="HP6" s="119" t="s">
        <v>824</v>
      </c>
      <c r="HQ6" s="629" t="s">
        <v>824</v>
      </c>
      <c r="HR6" s="119" t="s">
        <v>817</v>
      </c>
      <c r="HS6" s="119" t="s">
        <v>824</v>
      </c>
      <c r="HT6" s="119" t="s">
        <v>265</v>
      </c>
      <c r="HU6" s="121" t="s">
        <v>887</v>
      </c>
      <c r="HV6" s="119" t="s">
        <v>528</v>
      </c>
      <c r="HW6" s="119" t="s">
        <v>141</v>
      </c>
      <c r="HX6" s="119" t="s">
        <v>60</v>
      </c>
      <c r="HY6" s="121" t="s">
        <v>607</v>
      </c>
      <c r="HZ6" s="121" t="s">
        <v>607</v>
      </c>
      <c r="IA6" s="121" t="s">
        <v>607</v>
      </c>
      <c r="IB6" s="121" t="s">
        <v>607</v>
      </c>
      <c r="IC6" s="121" t="s">
        <v>1014</v>
      </c>
      <c r="ID6" s="121" t="s">
        <v>60</v>
      </c>
      <c r="IE6" s="121" t="s">
        <v>60</v>
      </c>
      <c r="IF6" s="121" t="s">
        <v>60</v>
      </c>
      <c r="IG6" s="121" t="s">
        <v>60</v>
      </c>
      <c r="IH6" s="121" t="s">
        <v>60</v>
      </c>
      <c r="II6" s="26" t="s">
        <v>1013</v>
      </c>
      <c r="IJ6" s="26" t="s">
        <v>1012</v>
      </c>
      <c r="IK6" s="121" t="s">
        <v>60</v>
      </c>
      <c r="IL6" s="121" t="s">
        <v>534</v>
      </c>
      <c r="IM6" s="121" t="s">
        <v>60</v>
      </c>
      <c r="IN6" s="121" t="s">
        <v>60</v>
      </c>
      <c r="IO6" s="121" t="s">
        <v>60</v>
      </c>
      <c r="IP6" s="121" t="s">
        <v>817</v>
      </c>
      <c r="IQ6" s="121" t="s">
        <v>60</v>
      </c>
      <c r="IR6" s="121" t="s">
        <v>60</v>
      </c>
      <c r="IS6" s="121" t="s">
        <v>60</v>
      </c>
      <c r="IT6" s="121" t="s">
        <v>60</v>
      </c>
      <c r="IU6" s="121" t="s">
        <v>60</v>
      </c>
      <c r="IV6" s="121" t="s">
        <v>1011</v>
      </c>
      <c r="IW6" s="121" t="s">
        <v>807</v>
      </c>
      <c r="IX6" s="121" t="s">
        <v>1010</v>
      </c>
      <c r="IY6" s="121" t="s">
        <v>60</v>
      </c>
      <c r="IZ6" s="121" t="s">
        <v>141</v>
      </c>
      <c r="JA6" s="121" t="s">
        <v>141</v>
      </c>
      <c r="JB6" s="121" t="s">
        <v>813</v>
      </c>
      <c r="JC6" s="121" t="s">
        <v>813</v>
      </c>
      <c r="JD6" s="121" t="s">
        <v>807</v>
      </c>
      <c r="JE6" s="121" t="s">
        <v>807</v>
      </c>
      <c r="JF6" s="121" t="s">
        <v>807</v>
      </c>
      <c r="JG6" s="121" t="s">
        <v>807</v>
      </c>
      <c r="JH6" s="121" t="s">
        <v>813</v>
      </c>
      <c r="JI6" s="121" t="s">
        <v>813</v>
      </c>
      <c r="JJ6" s="121" t="s">
        <v>813</v>
      </c>
      <c r="JK6" s="121" t="s">
        <v>813</v>
      </c>
      <c r="JL6" s="121" t="s">
        <v>813</v>
      </c>
      <c r="JM6" s="121" t="s">
        <v>813</v>
      </c>
      <c r="JN6" s="121" t="s">
        <v>813</v>
      </c>
      <c r="JO6" s="121" t="s">
        <v>813</v>
      </c>
      <c r="JP6" s="121" t="s">
        <v>813</v>
      </c>
      <c r="JQ6" s="121" t="s">
        <v>813</v>
      </c>
      <c r="JR6" s="121" t="s">
        <v>813</v>
      </c>
      <c r="JS6" s="121" t="s">
        <v>807</v>
      </c>
      <c r="JT6" s="121" t="s">
        <v>807</v>
      </c>
      <c r="JU6" s="121" t="s">
        <v>807</v>
      </c>
      <c r="JV6" s="121" t="s">
        <v>807</v>
      </c>
      <c r="JW6" s="121" t="s">
        <v>813</v>
      </c>
      <c r="JX6" s="121" t="s">
        <v>813</v>
      </c>
      <c r="JY6" s="121" t="s">
        <v>813</v>
      </c>
      <c r="JZ6" s="121" t="s">
        <v>813</v>
      </c>
      <c r="KA6" s="121" t="s">
        <v>813</v>
      </c>
      <c r="KB6" s="121" t="s">
        <v>813</v>
      </c>
      <c r="KC6" s="121" t="s">
        <v>813</v>
      </c>
      <c r="KD6" s="121" t="s">
        <v>813</v>
      </c>
      <c r="KE6" s="121" t="s">
        <v>813</v>
      </c>
    </row>
    <row r="7" spans="1:291" ht="12.75" thickTop="1">
      <c r="A7" s="3">
        <v>12025</v>
      </c>
      <c r="B7" s="2" t="s">
        <v>902</v>
      </c>
      <c r="C7" s="147">
        <v>677.87</v>
      </c>
      <c r="D7" s="144">
        <v>263706</v>
      </c>
      <c r="E7" s="219">
        <v>10.1</v>
      </c>
      <c r="F7" s="219">
        <v>56.5</v>
      </c>
      <c r="G7" s="219">
        <v>33.4</v>
      </c>
      <c r="H7" s="144">
        <v>9711</v>
      </c>
      <c r="I7" s="144">
        <v>20532</v>
      </c>
      <c r="J7" s="144">
        <v>33314</v>
      </c>
      <c r="K7" s="144">
        <v>44023</v>
      </c>
      <c r="L7" s="144">
        <v>142974</v>
      </c>
      <c r="M7" s="144">
        <v>846</v>
      </c>
      <c r="N7" s="144">
        <v>9235</v>
      </c>
      <c r="O7" s="144">
        <v>10371</v>
      </c>
      <c r="P7" s="144">
        <v>257074</v>
      </c>
      <c r="Q7" s="220">
        <v>265979</v>
      </c>
      <c r="R7" s="220">
        <v>273408</v>
      </c>
      <c r="S7" s="144">
        <v>51473</v>
      </c>
      <c r="T7" s="144">
        <v>1271020</v>
      </c>
      <c r="U7" s="144" t="s">
        <v>608</v>
      </c>
      <c r="V7" s="144">
        <v>867664</v>
      </c>
      <c r="W7" s="144">
        <v>50</v>
      </c>
      <c r="X7" s="144">
        <v>56</v>
      </c>
      <c r="Y7" s="144">
        <v>11</v>
      </c>
      <c r="Z7" s="144" t="s">
        <v>608</v>
      </c>
      <c r="AA7" s="147">
        <v>2459.9899999999998</v>
      </c>
      <c r="AB7" s="147">
        <v>3452.92</v>
      </c>
      <c r="AC7" s="144">
        <v>2212</v>
      </c>
      <c r="AD7" s="144">
        <v>197050</v>
      </c>
      <c r="AE7" s="144" t="s">
        <v>608</v>
      </c>
      <c r="AF7" s="144">
        <v>19</v>
      </c>
      <c r="AG7" s="144">
        <v>1975</v>
      </c>
      <c r="AH7" s="144">
        <v>46</v>
      </c>
      <c r="AI7" s="144">
        <v>10331</v>
      </c>
      <c r="AJ7" s="144">
        <v>738</v>
      </c>
      <c r="AK7" s="144" t="s">
        <v>608</v>
      </c>
      <c r="AL7" s="144">
        <v>25</v>
      </c>
      <c r="AM7" s="144">
        <v>5376</v>
      </c>
      <c r="AN7" s="144">
        <v>464</v>
      </c>
      <c r="AO7" s="144">
        <v>2</v>
      </c>
      <c r="AP7" s="144" t="s">
        <v>608</v>
      </c>
      <c r="AQ7" s="144">
        <v>5</v>
      </c>
      <c r="AR7" s="144">
        <v>2</v>
      </c>
      <c r="AS7" s="219">
        <v>89.545454545454547</v>
      </c>
      <c r="AT7" s="219">
        <v>83.7</v>
      </c>
      <c r="AU7" s="219">
        <v>85.7</v>
      </c>
      <c r="AV7" s="144">
        <v>4</v>
      </c>
      <c r="AW7" s="144">
        <v>25</v>
      </c>
      <c r="AX7" s="144">
        <v>23</v>
      </c>
      <c r="AY7" s="144" t="s">
        <v>608</v>
      </c>
      <c r="AZ7" s="144" t="s">
        <v>608</v>
      </c>
      <c r="BA7" s="144" t="s">
        <v>608</v>
      </c>
      <c r="BB7" s="144" t="s">
        <v>608</v>
      </c>
      <c r="BC7" s="144">
        <v>3</v>
      </c>
      <c r="BD7" s="144">
        <v>19536</v>
      </c>
      <c r="BE7" s="144">
        <v>1</v>
      </c>
      <c r="BF7" s="144">
        <v>31200</v>
      </c>
      <c r="BG7" s="144">
        <v>5</v>
      </c>
      <c r="BH7" s="144">
        <v>81690</v>
      </c>
      <c r="BI7" s="144">
        <v>2</v>
      </c>
      <c r="BJ7" s="144">
        <v>1973</v>
      </c>
      <c r="BK7" s="219">
        <v>28.4</v>
      </c>
      <c r="BL7" s="144">
        <v>2</v>
      </c>
      <c r="BM7" s="144">
        <v>4</v>
      </c>
      <c r="BN7" s="144">
        <v>490</v>
      </c>
      <c r="BO7" s="144">
        <v>3520</v>
      </c>
      <c r="BP7" s="144" t="s">
        <v>1081</v>
      </c>
      <c r="BQ7" s="147">
        <v>1.02</v>
      </c>
      <c r="BR7" s="219">
        <v>31.5</v>
      </c>
      <c r="BS7" s="144">
        <v>5.2969048158090493</v>
      </c>
      <c r="BT7" s="144">
        <v>54.427911930255377</v>
      </c>
      <c r="BU7" s="144">
        <v>29</v>
      </c>
      <c r="BV7" s="144">
        <v>6629</v>
      </c>
      <c r="BW7" s="144">
        <v>215</v>
      </c>
      <c r="BX7" s="144">
        <v>801</v>
      </c>
      <c r="BY7" s="144">
        <v>3637</v>
      </c>
      <c r="BZ7" s="144">
        <v>1132</v>
      </c>
      <c r="CA7" s="144">
        <v>247</v>
      </c>
      <c r="CB7" s="144">
        <v>459</v>
      </c>
      <c r="CC7" s="147">
        <v>1.22</v>
      </c>
      <c r="CD7" s="144" t="s">
        <v>608</v>
      </c>
      <c r="CE7" s="144">
        <v>1</v>
      </c>
      <c r="CF7" s="144">
        <v>13</v>
      </c>
      <c r="CG7" s="144">
        <v>4</v>
      </c>
      <c r="CH7" s="144">
        <v>2</v>
      </c>
      <c r="CI7" s="144">
        <v>270</v>
      </c>
      <c r="CJ7" s="144">
        <v>21</v>
      </c>
      <c r="CK7" s="144">
        <v>1329</v>
      </c>
      <c r="CL7" s="144">
        <v>9</v>
      </c>
      <c r="CM7" s="144">
        <v>1084</v>
      </c>
      <c r="CN7" s="144">
        <v>46</v>
      </c>
      <c r="CO7" s="144">
        <v>844</v>
      </c>
      <c r="CP7" s="144">
        <v>4</v>
      </c>
      <c r="CQ7" s="144">
        <v>39</v>
      </c>
      <c r="CR7" s="144">
        <v>18</v>
      </c>
      <c r="CS7" s="144">
        <v>441</v>
      </c>
      <c r="CT7" s="144">
        <v>12588</v>
      </c>
      <c r="CU7" s="144">
        <v>2901</v>
      </c>
      <c r="CV7" s="144">
        <v>2231</v>
      </c>
      <c r="CW7" s="144">
        <v>950320.07400000002</v>
      </c>
      <c r="CX7" s="144">
        <v>488748.54499999998</v>
      </c>
      <c r="CY7" s="144">
        <v>590740.49699999997</v>
      </c>
      <c r="CZ7" s="144">
        <v>87979</v>
      </c>
      <c r="DA7" s="144">
        <v>10</v>
      </c>
      <c r="DB7" s="144">
        <v>19837</v>
      </c>
      <c r="DC7" s="144">
        <v>1985</v>
      </c>
      <c r="DD7" s="144">
        <v>1842</v>
      </c>
      <c r="DE7" s="144">
        <v>133</v>
      </c>
      <c r="DF7" s="144">
        <v>919</v>
      </c>
      <c r="DG7" s="144">
        <v>6212</v>
      </c>
      <c r="DH7" s="144">
        <v>12984</v>
      </c>
      <c r="DI7" s="144">
        <v>2884</v>
      </c>
      <c r="DJ7" s="144">
        <v>2632</v>
      </c>
      <c r="DK7" s="144">
        <v>342</v>
      </c>
      <c r="DL7" s="144">
        <v>591</v>
      </c>
      <c r="DM7" s="144">
        <v>4</v>
      </c>
      <c r="DN7" s="144">
        <v>2200</v>
      </c>
      <c r="DO7" s="144">
        <v>41</v>
      </c>
      <c r="DP7" s="144">
        <v>11831</v>
      </c>
      <c r="DQ7" s="144">
        <v>56</v>
      </c>
      <c r="DR7" s="144">
        <v>5892</v>
      </c>
      <c r="DS7" s="144">
        <v>5814</v>
      </c>
      <c r="DT7" s="144">
        <v>0</v>
      </c>
      <c r="DU7" s="144">
        <v>588</v>
      </c>
      <c r="DV7" s="144">
        <v>51</v>
      </c>
      <c r="DW7" s="144">
        <v>31</v>
      </c>
      <c r="DX7" s="219">
        <v>21.9</v>
      </c>
      <c r="DY7" s="144">
        <v>14</v>
      </c>
      <c r="DZ7" s="144">
        <v>31</v>
      </c>
      <c r="EA7" s="144">
        <v>1887</v>
      </c>
      <c r="EB7" s="144">
        <v>176</v>
      </c>
      <c r="EC7" s="144">
        <v>62</v>
      </c>
      <c r="ED7" s="144">
        <v>1481</v>
      </c>
      <c r="EE7" s="144">
        <v>1539</v>
      </c>
      <c r="EF7" s="219">
        <v>95.8</v>
      </c>
      <c r="EG7" s="219">
        <v>93.6</v>
      </c>
      <c r="EH7" s="144">
        <v>178</v>
      </c>
      <c r="EI7" s="219">
        <v>45.9</v>
      </c>
      <c r="EJ7" s="144">
        <v>64849</v>
      </c>
      <c r="EK7" s="219">
        <v>29.6</v>
      </c>
      <c r="EL7" s="144">
        <v>408693</v>
      </c>
      <c r="EM7" s="433">
        <v>1</v>
      </c>
      <c r="EN7" s="221">
        <v>168</v>
      </c>
      <c r="EO7" s="144">
        <v>5</v>
      </c>
      <c r="EP7" s="144">
        <v>619</v>
      </c>
      <c r="EQ7" s="144">
        <v>40</v>
      </c>
      <c r="ER7" s="144">
        <v>1060</v>
      </c>
      <c r="ES7" s="219">
        <v>100</v>
      </c>
      <c r="ET7" s="144">
        <v>111542</v>
      </c>
      <c r="EU7" s="144">
        <v>11790</v>
      </c>
      <c r="EV7" s="144">
        <v>112</v>
      </c>
      <c r="EW7" s="144">
        <v>91299</v>
      </c>
      <c r="EX7" s="144">
        <v>77693</v>
      </c>
      <c r="EY7" s="144">
        <v>8553</v>
      </c>
      <c r="EZ7" s="144">
        <v>5053</v>
      </c>
      <c r="FA7" s="144">
        <v>8453</v>
      </c>
      <c r="FB7" s="219">
        <v>15.3</v>
      </c>
      <c r="FC7" s="144">
        <v>362</v>
      </c>
      <c r="FD7" s="219">
        <v>23</v>
      </c>
      <c r="FE7" s="144">
        <v>8478</v>
      </c>
      <c r="FF7" s="221">
        <v>49</v>
      </c>
      <c r="FG7" s="144">
        <v>208</v>
      </c>
      <c r="FH7" s="144">
        <v>2282</v>
      </c>
      <c r="FI7" s="144">
        <v>39</v>
      </c>
      <c r="FJ7" s="144">
        <v>1210</v>
      </c>
      <c r="FK7" s="147">
        <v>55.970992191464632</v>
      </c>
      <c r="FL7" s="219">
        <v>99.9</v>
      </c>
      <c r="FM7" s="219">
        <v>90.5</v>
      </c>
      <c r="FN7" s="219">
        <v>90.3</v>
      </c>
      <c r="FO7" s="219">
        <v>58.9</v>
      </c>
      <c r="FP7" s="144">
        <v>81</v>
      </c>
      <c r="FQ7" s="144">
        <v>11</v>
      </c>
      <c r="FR7" s="144">
        <v>70</v>
      </c>
      <c r="FS7" s="144">
        <v>709</v>
      </c>
      <c r="FT7" s="144">
        <v>3</v>
      </c>
      <c r="FU7" s="144">
        <v>1526</v>
      </c>
      <c r="FV7" s="144">
        <v>1494</v>
      </c>
      <c r="FW7" s="144">
        <v>5</v>
      </c>
      <c r="FX7" s="144">
        <v>5606900</v>
      </c>
      <c r="FY7" s="144">
        <v>8597</v>
      </c>
      <c r="FZ7" s="144" t="s">
        <v>608</v>
      </c>
      <c r="GA7" s="144" t="s">
        <v>608</v>
      </c>
      <c r="GB7" s="144">
        <v>13494</v>
      </c>
      <c r="GC7" s="144">
        <v>41</v>
      </c>
      <c r="GD7" s="144">
        <v>1839</v>
      </c>
      <c r="GE7" s="144">
        <v>11614</v>
      </c>
      <c r="GF7" s="144">
        <v>114147</v>
      </c>
      <c r="GG7" s="144">
        <v>460</v>
      </c>
      <c r="GH7" s="144">
        <v>18551</v>
      </c>
      <c r="GI7" s="144">
        <v>95136</v>
      </c>
      <c r="GJ7" s="144">
        <v>657</v>
      </c>
      <c r="GK7" s="144">
        <v>4798</v>
      </c>
      <c r="GL7" s="144">
        <v>408097</v>
      </c>
      <c r="GM7" s="144">
        <v>2030</v>
      </c>
      <c r="GN7" s="144">
        <v>14462</v>
      </c>
      <c r="GO7" s="144">
        <v>286639</v>
      </c>
      <c r="GP7" s="144">
        <v>283</v>
      </c>
      <c r="GQ7" s="144">
        <v>7885</v>
      </c>
      <c r="GR7" s="144">
        <v>173329</v>
      </c>
      <c r="GS7" s="144">
        <v>281</v>
      </c>
      <c r="GT7" s="144">
        <v>7037</v>
      </c>
      <c r="GU7" s="144" t="s">
        <v>608</v>
      </c>
      <c r="GV7" s="147">
        <v>31.11</v>
      </c>
      <c r="GW7" s="144">
        <v>16</v>
      </c>
      <c r="GX7" s="144">
        <v>369</v>
      </c>
      <c r="GY7" s="144">
        <v>212</v>
      </c>
      <c r="GZ7" s="222">
        <v>85</v>
      </c>
      <c r="HA7" s="225">
        <v>1</v>
      </c>
      <c r="HB7" s="225">
        <v>1288361</v>
      </c>
      <c r="HC7" s="225">
        <v>11206580</v>
      </c>
      <c r="HD7" s="225">
        <v>929762</v>
      </c>
      <c r="HE7" s="225">
        <v>985406</v>
      </c>
      <c r="HF7" s="225">
        <v>492278</v>
      </c>
      <c r="HG7" s="225">
        <v>2630</v>
      </c>
      <c r="HH7" s="225">
        <v>0</v>
      </c>
      <c r="HI7" s="225">
        <v>221180</v>
      </c>
      <c r="HJ7" s="225">
        <v>159740</v>
      </c>
      <c r="HK7" s="220">
        <v>1763</v>
      </c>
      <c r="HL7" s="220">
        <v>7276000</v>
      </c>
      <c r="HM7" s="220">
        <v>0</v>
      </c>
      <c r="HN7" s="220">
        <v>242</v>
      </c>
      <c r="HO7" s="220">
        <v>0</v>
      </c>
      <c r="HP7" s="220">
        <v>157</v>
      </c>
      <c r="HQ7" s="220">
        <v>0</v>
      </c>
      <c r="HR7" s="220">
        <v>28638</v>
      </c>
      <c r="HS7" s="220">
        <v>141567</v>
      </c>
      <c r="HT7" s="220">
        <v>0</v>
      </c>
      <c r="HU7" s="220">
        <v>5716</v>
      </c>
      <c r="HV7" s="230">
        <v>42.38</v>
      </c>
      <c r="HW7" s="220">
        <v>229488</v>
      </c>
      <c r="HX7" s="426">
        <v>10.9</v>
      </c>
      <c r="HY7" s="242">
        <v>2.0299999999999998</v>
      </c>
      <c r="HZ7" s="242">
        <v>2.0299999999999998</v>
      </c>
      <c r="IA7" s="225">
        <v>1099</v>
      </c>
      <c r="IB7" s="225">
        <v>1078</v>
      </c>
      <c r="IC7" s="225">
        <v>40718</v>
      </c>
      <c r="ID7" s="227">
        <v>69.599999999999994</v>
      </c>
      <c r="IE7" s="227">
        <v>54.5</v>
      </c>
      <c r="IF7" s="227">
        <v>34.799999999999997</v>
      </c>
      <c r="IG7" s="227">
        <v>49.5</v>
      </c>
      <c r="IH7" s="227">
        <v>25</v>
      </c>
      <c r="II7" s="144" t="s">
        <v>1081</v>
      </c>
      <c r="IJ7" s="144" t="s">
        <v>1081</v>
      </c>
      <c r="IK7" s="225">
        <v>55.6</v>
      </c>
      <c r="IL7" s="154">
        <v>0.46</v>
      </c>
      <c r="IM7" s="153">
        <v>88.9</v>
      </c>
      <c r="IN7" s="285">
        <v>7.5</v>
      </c>
      <c r="IO7" s="153">
        <v>2.1</v>
      </c>
      <c r="IP7" s="143">
        <v>142629103</v>
      </c>
      <c r="IQ7" s="286">
        <v>37.029441582754799</v>
      </c>
      <c r="IR7" s="286">
        <v>53.633120323742936</v>
      </c>
      <c r="IS7" s="276" t="s">
        <v>608</v>
      </c>
      <c r="IT7" s="276" t="s">
        <v>608</v>
      </c>
      <c r="IU7" s="286">
        <v>62.9</v>
      </c>
      <c r="IV7" s="144" t="s">
        <v>1081</v>
      </c>
      <c r="IW7" s="143">
        <v>3338</v>
      </c>
      <c r="IX7" s="144" t="s">
        <v>1081</v>
      </c>
      <c r="IY7" s="286">
        <v>25.5</v>
      </c>
      <c r="IZ7" s="276">
        <v>42169</v>
      </c>
      <c r="JA7" s="276">
        <v>1120</v>
      </c>
      <c r="JB7" s="276">
        <v>882</v>
      </c>
      <c r="JC7" s="276">
        <v>3574</v>
      </c>
      <c r="JD7" s="276">
        <v>4097</v>
      </c>
      <c r="JE7" s="276">
        <v>4523</v>
      </c>
      <c r="JF7" s="276">
        <v>5539</v>
      </c>
      <c r="JG7" s="276">
        <v>6855</v>
      </c>
      <c r="JH7" s="276">
        <v>6649</v>
      </c>
      <c r="JI7" s="276">
        <v>6440</v>
      </c>
      <c r="JJ7" s="276">
        <v>6071</v>
      </c>
      <c r="JK7" s="276">
        <v>5660</v>
      </c>
      <c r="JL7" s="276">
        <v>3875</v>
      </c>
      <c r="JM7" s="276">
        <v>1607</v>
      </c>
      <c r="JN7" s="276">
        <v>725</v>
      </c>
      <c r="JO7" s="276">
        <v>312</v>
      </c>
      <c r="JP7" s="276">
        <v>177</v>
      </c>
      <c r="JQ7" s="276">
        <v>5141</v>
      </c>
      <c r="JR7" s="276">
        <v>4833</v>
      </c>
      <c r="JS7" s="276">
        <v>5145</v>
      </c>
      <c r="JT7" s="276">
        <v>6131</v>
      </c>
      <c r="JU7" s="276">
        <v>7525</v>
      </c>
      <c r="JV7" s="276">
        <v>9107</v>
      </c>
      <c r="JW7" s="276">
        <v>8628</v>
      </c>
      <c r="JX7" s="276">
        <v>8712</v>
      </c>
      <c r="JY7" s="276">
        <v>9260</v>
      </c>
      <c r="JZ7" s="276">
        <v>11370</v>
      </c>
      <c r="KA7" s="276">
        <v>13118</v>
      </c>
      <c r="KB7" s="276">
        <v>10405</v>
      </c>
      <c r="KC7" s="276">
        <v>9445</v>
      </c>
      <c r="KD7" s="276">
        <v>8260</v>
      </c>
      <c r="KE7" s="276">
        <v>9242</v>
      </c>
    </row>
    <row r="8" spans="1:291" s="49" customFormat="1" ht="12">
      <c r="A8" s="3">
        <v>12041</v>
      </c>
      <c r="B8" s="2" t="s">
        <v>903</v>
      </c>
      <c r="C8" s="142">
        <v>747.66</v>
      </c>
      <c r="D8" s="143">
        <v>341335</v>
      </c>
      <c r="E8" s="146">
        <v>11.2</v>
      </c>
      <c r="F8" s="146">
        <v>57</v>
      </c>
      <c r="G8" s="146">
        <v>31.8</v>
      </c>
      <c r="H8" s="223">
        <v>14151</v>
      </c>
      <c r="I8" s="223">
        <v>29766</v>
      </c>
      <c r="J8" s="223">
        <v>46973</v>
      </c>
      <c r="K8" s="224">
        <v>53532</v>
      </c>
      <c r="L8" s="220">
        <v>177532</v>
      </c>
      <c r="M8" s="220">
        <v>831</v>
      </c>
      <c r="N8" s="220">
        <v>11008</v>
      </c>
      <c r="O8" s="220">
        <v>11674</v>
      </c>
      <c r="P8" s="223">
        <v>335374</v>
      </c>
      <c r="Q8" s="220">
        <v>339605</v>
      </c>
      <c r="R8" s="220">
        <v>341732</v>
      </c>
      <c r="S8" s="224">
        <v>704070</v>
      </c>
      <c r="T8" s="224">
        <v>2241106</v>
      </c>
      <c r="U8" s="224">
        <v>580999</v>
      </c>
      <c r="V8" s="225">
        <v>1284913</v>
      </c>
      <c r="W8" s="225" t="s">
        <v>608</v>
      </c>
      <c r="X8" s="225">
        <v>78</v>
      </c>
      <c r="Y8" s="225" t="s">
        <v>608</v>
      </c>
      <c r="Z8" s="226">
        <v>18098</v>
      </c>
      <c r="AA8" s="147">
        <v>1881.6</v>
      </c>
      <c r="AB8" s="147">
        <v>838.6</v>
      </c>
      <c r="AC8" s="225">
        <v>2860</v>
      </c>
      <c r="AD8" s="224">
        <v>335740</v>
      </c>
      <c r="AE8" s="224" t="s">
        <v>608</v>
      </c>
      <c r="AF8" s="225">
        <v>29</v>
      </c>
      <c r="AG8" s="225">
        <v>2774</v>
      </c>
      <c r="AH8" s="225">
        <v>54</v>
      </c>
      <c r="AI8" s="225">
        <v>15074</v>
      </c>
      <c r="AJ8" s="224">
        <v>1188</v>
      </c>
      <c r="AK8" s="224">
        <v>53</v>
      </c>
      <c r="AL8" s="225">
        <v>27</v>
      </c>
      <c r="AM8" s="225">
        <v>8018</v>
      </c>
      <c r="AN8" s="224">
        <v>634</v>
      </c>
      <c r="AO8" s="224" t="s">
        <v>608</v>
      </c>
      <c r="AP8" s="224">
        <v>205</v>
      </c>
      <c r="AQ8" s="224">
        <v>7</v>
      </c>
      <c r="AR8" s="224">
        <v>1</v>
      </c>
      <c r="AS8" s="227">
        <v>87.323943661971825</v>
      </c>
      <c r="AT8" s="227">
        <v>100.5</v>
      </c>
      <c r="AU8" s="227">
        <v>110</v>
      </c>
      <c r="AV8" s="225">
        <v>22</v>
      </c>
      <c r="AW8" s="228">
        <v>22</v>
      </c>
      <c r="AX8" s="228">
        <v>22</v>
      </c>
      <c r="AY8" s="225">
        <v>1</v>
      </c>
      <c r="AZ8" s="225">
        <v>1</v>
      </c>
      <c r="BA8" s="228">
        <v>1</v>
      </c>
      <c r="BB8" s="228" t="s">
        <v>608</v>
      </c>
      <c r="BC8" s="225">
        <v>6</v>
      </c>
      <c r="BD8" s="225">
        <v>24006</v>
      </c>
      <c r="BE8" s="225">
        <v>1</v>
      </c>
      <c r="BF8" s="225">
        <v>34000</v>
      </c>
      <c r="BG8" s="225">
        <v>3</v>
      </c>
      <c r="BH8" s="225">
        <v>76067</v>
      </c>
      <c r="BI8" s="225">
        <v>6</v>
      </c>
      <c r="BJ8" s="225">
        <v>3619</v>
      </c>
      <c r="BK8" s="229">
        <v>42.3</v>
      </c>
      <c r="BL8" s="225">
        <v>1</v>
      </c>
      <c r="BM8" s="225">
        <v>3</v>
      </c>
      <c r="BN8" s="225">
        <v>318</v>
      </c>
      <c r="BO8" s="225">
        <v>3066</v>
      </c>
      <c r="BP8" s="144" t="s">
        <v>1081</v>
      </c>
      <c r="BQ8" s="230">
        <v>1.0900000000000001</v>
      </c>
      <c r="BR8" s="229">
        <v>30.8</v>
      </c>
      <c r="BS8" s="230">
        <v>4.8081608175809896</v>
      </c>
      <c r="BT8" s="227">
        <v>55.470198308332556</v>
      </c>
      <c r="BU8" s="225">
        <v>39</v>
      </c>
      <c r="BV8" s="225">
        <v>7098</v>
      </c>
      <c r="BW8" s="225">
        <v>244</v>
      </c>
      <c r="BX8" s="225">
        <v>1339</v>
      </c>
      <c r="BY8" s="225">
        <v>4060</v>
      </c>
      <c r="BZ8" s="225">
        <v>1212</v>
      </c>
      <c r="CA8" s="225">
        <v>333</v>
      </c>
      <c r="CB8" s="225">
        <v>686</v>
      </c>
      <c r="CC8" s="230">
        <v>1.32</v>
      </c>
      <c r="CD8" s="225" t="s">
        <v>608</v>
      </c>
      <c r="CE8" s="225">
        <v>5</v>
      </c>
      <c r="CF8" s="225">
        <v>54</v>
      </c>
      <c r="CG8" s="225">
        <v>2</v>
      </c>
      <c r="CH8" s="225">
        <v>3</v>
      </c>
      <c r="CI8" s="225">
        <v>270</v>
      </c>
      <c r="CJ8" s="225">
        <v>23</v>
      </c>
      <c r="CK8" s="225">
        <v>1318</v>
      </c>
      <c r="CL8" s="225">
        <v>11</v>
      </c>
      <c r="CM8" s="225">
        <v>922</v>
      </c>
      <c r="CN8" s="225">
        <v>83</v>
      </c>
      <c r="CO8" s="225">
        <v>1352</v>
      </c>
      <c r="CP8" s="225">
        <v>15</v>
      </c>
      <c r="CQ8" s="225">
        <v>138</v>
      </c>
      <c r="CR8" s="225">
        <v>16</v>
      </c>
      <c r="CS8" s="225">
        <v>383</v>
      </c>
      <c r="CT8" s="225">
        <v>14553</v>
      </c>
      <c r="CU8" s="225">
        <v>3160</v>
      </c>
      <c r="CV8" s="225">
        <v>2378</v>
      </c>
      <c r="CW8" s="225">
        <v>1411645.34</v>
      </c>
      <c r="CX8" s="225">
        <v>474484.71299999999</v>
      </c>
      <c r="CY8" s="225">
        <v>634946.28700000001</v>
      </c>
      <c r="CZ8" s="225">
        <v>108209</v>
      </c>
      <c r="DA8" s="225">
        <v>11</v>
      </c>
      <c r="DB8" s="225">
        <v>22151</v>
      </c>
      <c r="DC8" s="225">
        <v>1870</v>
      </c>
      <c r="DD8" s="225">
        <v>2298</v>
      </c>
      <c r="DE8" s="225">
        <v>113</v>
      </c>
      <c r="DF8" s="225">
        <v>889</v>
      </c>
      <c r="DG8" s="225">
        <v>7621</v>
      </c>
      <c r="DH8" s="226">
        <v>17524</v>
      </c>
      <c r="DI8" s="225">
        <v>4022</v>
      </c>
      <c r="DJ8" s="225">
        <v>2862</v>
      </c>
      <c r="DK8" s="225">
        <v>560</v>
      </c>
      <c r="DL8" s="225">
        <v>630</v>
      </c>
      <c r="DM8" s="225">
        <v>6</v>
      </c>
      <c r="DN8" s="225">
        <v>2878</v>
      </c>
      <c r="DO8" s="225">
        <v>65</v>
      </c>
      <c r="DP8" s="225">
        <v>16250</v>
      </c>
      <c r="DQ8" s="225">
        <v>88</v>
      </c>
      <c r="DR8" s="225">
        <v>5716</v>
      </c>
      <c r="DS8" s="225">
        <v>5818</v>
      </c>
      <c r="DT8" s="225">
        <v>19</v>
      </c>
      <c r="DU8" s="225">
        <v>1004</v>
      </c>
      <c r="DV8" s="225">
        <v>82</v>
      </c>
      <c r="DW8" s="225">
        <v>79</v>
      </c>
      <c r="DX8" s="231">
        <v>43.8</v>
      </c>
      <c r="DY8" s="225">
        <v>30</v>
      </c>
      <c r="DZ8" s="225">
        <v>126</v>
      </c>
      <c r="EA8" s="225">
        <v>1132</v>
      </c>
      <c r="EB8" s="226">
        <v>243</v>
      </c>
      <c r="EC8" s="226">
        <v>102</v>
      </c>
      <c r="ED8" s="226">
        <v>2229</v>
      </c>
      <c r="EE8" s="226">
        <v>2299</v>
      </c>
      <c r="EF8" s="229">
        <v>97.3</v>
      </c>
      <c r="EG8" s="229">
        <v>96.4</v>
      </c>
      <c r="EH8" s="226">
        <v>177</v>
      </c>
      <c r="EI8" s="227">
        <v>38.200000000000003</v>
      </c>
      <c r="EJ8" s="226">
        <v>79721</v>
      </c>
      <c r="EK8" s="229">
        <v>21.9</v>
      </c>
      <c r="EL8" s="226">
        <v>403418</v>
      </c>
      <c r="EM8" s="429">
        <v>-0.47</v>
      </c>
      <c r="EN8" s="225">
        <v>382</v>
      </c>
      <c r="EO8" s="225">
        <v>12</v>
      </c>
      <c r="EP8" s="232">
        <v>581</v>
      </c>
      <c r="EQ8" s="225">
        <v>48</v>
      </c>
      <c r="ER8" s="225">
        <v>2360</v>
      </c>
      <c r="ES8" s="227">
        <v>100</v>
      </c>
      <c r="ET8" s="225">
        <v>115783</v>
      </c>
      <c r="EU8" s="225">
        <v>2578</v>
      </c>
      <c r="EV8" s="225">
        <v>31</v>
      </c>
      <c r="EW8" s="225">
        <v>102624</v>
      </c>
      <c r="EX8" s="225">
        <v>74543</v>
      </c>
      <c r="EY8" s="225">
        <v>17528</v>
      </c>
      <c r="EZ8" s="225">
        <v>10553</v>
      </c>
      <c r="FA8" s="225">
        <v>10581</v>
      </c>
      <c r="FB8" s="227">
        <v>23.3</v>
      </c>
      <c r="FC8" s="225">
        <v>384</v>
      </c>
      <c r="FD8" s="227">
        <v>21.3</v>
      </c>
      <c r="FE8" s="225">
        <v>6231</v>
      </c>
      <c r="FF8" s="225">
        <v>56</v>
      </c>
      <c r="FG8" s="225">
        <v>246</v>
      </c>
      <c r="FH8" s="225">
        <v>1655</v>
      </c>
      <c r="FI8" s="233">
        <v>17</v>
      </c>
      <c r="FJ8" s="233">
        <v>664</v>
      </c>
      <c r="FK8" s="230">
        <v>58.640259816332239</v>
      </c>
      <c r="FL8" s="227">
        <v>94.9</v>
      </c>
      <c r="FM8" s="227">
        <v>87.1</v>
      </c>
      <c r="FN8" s="227">
        <v>96.8</v>
      </c>
      <c r="FO8" s="231">
        <v>24.3</v>
      </c>
      <c r="FP8" s="225">
        <v>62</v>
      </c>
      <c r="FQ8" s="225">
        <v>14</v>
      </c>
      <c r="FR8" s="225">
        <v>64</v>
      </c>
      <c r="FS8" s="225">
        <v>763</v>
      </c>
      <c r="FT8" s="225">
        <v>7</v>
      </c>
      <c r="FU8" s="225">
        <v>2052</v>
      </c>
      <c r="FV8" s="225">
        <v>2518</v>
      </c>
      <c r="FW8" s="225">
        <v>10</v>
      </c>
      <c r="FX8" s="225">
        <v>5310000</v>
      </c>
      <c r="FY8" s="225">
        <v>5306</v>
      </c>
      <c r="FZ8" s="225" t="s">
        <v>611</v>
      </c>
      <c r="GA8" s="225" t="s">
        <v>608</v>
      </c>
      <c r="GB8" s="225">
        <v>14854</v>
      </c>
      <c r="GC8" s="225">
        <v>70</v>
      </c>
      <c r="GD8" s="225">
        <v>2219</v>
      </c>
      <c r="GE8" s="225">
        <v>12565</v>
      </c>
      <c r="GF8" s="225">
        <v>140269</v>
      </c>
      <c r="GG8" s="225">
        <v>725</v>
      </c>
      <c r="GH8" s="225">
        <v>22461</v>
      </c>
      <c r="GI8" s="225">
        <v>117083</v>
      </c>
      <c r="GJ8" s="225">
        <v>819</v>
      </c>
      <c r="GK8" s="225">
        <v>7008</v>
      </c>
      <c r="GL8" s="225">
        <v>544934</v>
      </c>
      <c r="GM8" s="225">
        <v>2034</v>
      </c>
      <c r="GN8" s="225">
        <v>18620</v>
      </c>
      <c r="GO8" s="225">
        <v>462278</v>
      </c>
      <c r="GP8" s="225">
        <v>338</v>
      </c>
      <c r="GQ8" s="225">
        <v>8151</v>
      </c>
      <c r="GR8" s="224">
        <v>193068</v>
      </c>
      <c r="GS8" s="225">
        <v>335</v>
      </c>
      <c r="GT8" s="225">
        <v>6997</v>
      </c>
      <c r="GU8" s="225">
        <v>170623</v>
      </c>
      <c r="GV8" s="233">
        <v>153.88999999999999</v>
      </c>
      <c r="GW8" s="225">
        <v>5551</v>
      </c>
      <c r="GX8" s="225">
        <v>1431</v>
      </c>
      <c r="GY8" s="225">
        <v>1133</v>
      </c>
      <c r="GZ8" s="222">
        <v>830</v>
      </c>
      <c r="HA8" s="225">
        <v>5</v>
      </c>
      <c r="HB8" s="225">
        <v>2098872</v>
      </c>
      <c r="HC8" s="225">
        <v>27698314</v>
      </c>
      <c r="HD8" s="225">
        <v>1601703</v>
      </c>
      <c r="HE8" s="225">
        <v>1533237</v>
      </c>
      <c r="HF8" s="225">
        <v>1032559</v>
      </c>
      <c r="HG8" s="225">
        <v>11626</v>
      </c>
      <c r="HH8" s="225">
        <v>11626</v>
      </c>
      <c r="HI8" s="225">
        <v>249750</v>
      </c>
      <c r="HJ8" s="225">
        <v>212340</v>
      </c>
      <c r="HK8" s="220">
        <v>2013</v>
      </c>
      <c r="HL8" s="220">
        <v>13172898</v>
      </c>
      <c r="HM8" s="220"/>
      <c r="HN8" s="220">
        <v>314</v>
      </c>
      <c r="HO8" s="220"/>
      <c r="HP8" s="220">
        <v>146</v>
      </c>
      <c r="HQ8" s="220"/>
      <c r="HR8" s="220">
        <v>9983</v>
      </c>
      <c r="HS8" s="220">
        <v>186369</v>
      </c>
      <c r="HT8" s="223">
        <v>16902</v>
      </c>
      <c r="HU8" s="237" t="s">
        <v>608</v>
      </c>
      <c r="HV8" s="230">
        <v>78.959999999999994</v>
      </c>
      <c r="HW8" s="220">
        <v>313661</v>
      </c>
      <c r="HX8" s="426">
        <v>-8.1300000000000008</v>
      </c>
      <c r="HY8" s="230">
        <v>0.82</v>
      </c>
      <c r="HZ8" s="230">
        <v>0.82</v>
      </c>
      <c r="IA8" s="225">
        <v>1397.8</v>
      </c>
      <c r="IB8" s="225">
        <v>1397.8</v>
      </c>
      <c r="IC8" s="225">
        <v>22509</v>
      </c>
      <c r="ID8" s="227">
        <v>80.2</v>
      </c>
      <c r="IE8" s="227">
        <v>39.799999999999997</v>
      </c>
      <c r="IF8" s="227">
        <v>39.4</v>
      </c>
      <c r="IG8" s="227">
        <v>49.9</v>
      </c>
      <c r="IH8" s="227">
        <v>17.100000000000001</v>
      </c>
      <c r="II8" s="144" t="s">
        <v>1081</v>
      </c>
      <c r="IJ8" s="144" t="s">
        <v>1081</v>
      </c>
      <c r="IK8" s="225">
        <v>58.3</v>
      </c>
      <c r="IL8" s="154">
        <v>0.51</v>
      </c>
      <c r="IM8" s="153">
        <v>93.6</v>
      </c>
      <c r="IN8" s="285">
        <v>7.4</v>
      </c>
      <c r="IO8" s="153">
        <v>1.5</v>
      </c>
      <c r="IP8" s="143">
        <v>180384985</v>
      </c>
      <c r="IQ8" s="286">
        <v>36.844362626015901</v>
      </c>
      <c r="IR8" s="286">
        <v>56.536676006933249</v>
      </c>
      <c r="IS8" s="276" t="s">
        <v>608</v>
      </c>
      <c r="IT8" s="276" t="s">
        <v>608</v>
      </c>
      <c r="IU8" s="286">
        <v>93.5</v>
      </c>
      <c r="IV8" s="144" t="s">
        <v>1081</v>
      </c>
      <c r="IW8" s="143">
        <v>3010</v>
      </c>
      <c r="IX8" s="144" t="s">
        <v>1081</v>
      </c>
      <c r="IY8" s="286">
        <v>30.4</v>
      </c>
      <c r="IZ8" s="276">
        <v>54750</v>
      </c>
      <c r="JA8" s="276">
        <v>1208</v>
      </c>
      <c r="JB8" s="276">
        <v>1204</v>
      </c>
      <c r="JC8" s="276">
        <v>4723</v>
      </c>
      <c r="JD8" s="276">
        <v>5567</v>
      </c>
      <c r="JE8" s="276">
        <v>6115</v>
      </c>
      <c r="JF8" s="276">
        <v>7493</v>
      </c>
      <c r="JG8" s="276">
        <v>9172</v>
      </c>
      <c r="JH8" s="276">
        <v>8558</v>
      </c>
      <c r="JI8" s="276">
        <v>8178</v>
      </c>
      <c r="JJ8" s="276">
        <v>7677</v>
      </c>
      <c r="JK8" s="276">
        <v>6792</v>
      </c>
      <c r="JL8" s="276">
        <v>4599</v>
      </c>
      <c r="JM8" s="276">
        <v>1847</v>
      </c>
      <c r="JN8" s="276">
        <v>676</v>
      </c>
      <c r="JO8" s="276">
        <v>295</v>
      </c>
      <c r="JP8" s="276">
        <v>152</v>
      </c>
      <c r="JQ8" s="276">
        <v>6616</v>
      </c>
      <c r="JR8" s="276">
        <v>6309</v>
      </c>
      <c r="JS8" s="276">
        <v>6880</v>
      </c>
      <c r="JT8" s="276">
        <v>8387</v>
      </c>
      <c r="JU8" s="276">
        <v>10122</v>
      </c>
      <c r="JV8" s="276">
        <v>11871</v>
      </c>
      <c r="JW8" s="276">
        <v>10976</v>
      </c>
      <c r="JX8" s="276">
        <v>10893</v>
      </c>
      <c r="JY8" s="276">
        <v>11375</v>
      </c>
      <c r="JZ8" s="276">
        <v>14104</v>
      </c>
      <c r="KA8" s="276">
        <v>16258</v>
      </c>
      <c r="KB8" s="276">
        <v>13085</v>
      </c>
      <c r="KC8" s="276">
        <v>11059</v>
      </c>
      <c r="KD8" s="276">
        <v>9200</v>
      </c>
      <c r="KE8" s="276">
        <v>10901</v>
      </c>
    </row>
    <row r="9" spans="1:291" ht="12">
      <c r="A9" s="3">
        <v>22012</v>
      </c>
      <c r="B9" s="2" t="s">
        <v>904</v>
      </c>
      <c r="C9" s="147">
        <v>824.61</v>
      </c>
      <c r="D9" s="144">
        <v>287800</v>
      </c>
      <c r="E9" s="146">
        <v>11.5</v>
      </c>
      <c r="F9" s="146">
        <v>59.4</v>
      </c>
      <c r="G9" s="146">
        <v>29.1</v>
      </c>
      <c r="H9" s="223">
        <v>11861</v>
      </c>
      <c r="I9" s="223">
        <v>25485</v>
      </c>
      <c r="J9" s="223">
        <v>41312</v>
      </c>
      <c r="K9" s="224">
        <v>40516</v>
      </c>
      <c r="L9" s="220">
        <v>136209</v>
      </c>
      <c r="M9" s="220">
        <v>887</v>
      </c>
      <c r="N9" s="220">
        <v>7694</v>
      </c>
      <c r="O9" s="220">
        <v>9033</v>
      </c>
      <c r="P9" s="223">
        <v>281920</v>
      </c>
      <c r="Q9" s="220">
        <v>287648</v>
      </c>
      <c r="R9" s="220">
        <v>291843</v>
      </c>
      <c r="S9" s="224">
        <v>950727</v>
      </c>
      <c r="T9" s="224">
        <v>1190750</v>
      </c>
      <c r="U9" s="224">
        <v>380535</v>
      </c>
      <c r="V9" s="225">
        <v>1003681</v>
      </c>
      <c r="W9" s="225">
        <v>41</v>
      </c>
      <c r="X9" s="225">
        <v>54</v>
      </c>
      <c r="Y9" s="225">
        <v>45</v>
      </c>
      <c r="Z9" s="226">
        <v>97842</v>
      </c>
      <c r="AA9" s="147">
        <v>8586.1299999999992</v>
      </c>
      <c r="AB9" s="234">
        <v>2236.52</v>
      </c>
      <c r="AC9" s="225">
        <v>3526</v>
      </c>
      <c r="AD9" s="224">
        <v>469510</v>
      </c>
      <c r="AE9" s="224">
        <v>896</v>
      </c>
      <c r="AF9" s="225">
        <v>14</v>
      </c>
      <c r="AG9" s="225">
        <v>771</v>
      </c>
      <c r="AH9" s="225">
        <v>45</v>
      </c>
      <c r="AI9" s="225">
        <v>13573</v>
      </c>
      <c r="AJ9" s="224">
        <v>893</v>
      </c>
      <c r="AK9" s="224">
        <v>47</v>
      </c>
      <c r="AL9" s="225">
        <v>19</v>
      </c>
      <c r="AM9" s="225">
        <v>7422</v>
      </c>
      <c r="AN9" s="224">
        <v>515</v>
      </c>
      <c r="AO9" s="224">
        <v>0</v>
      </c>
      <c r="AP9" s="224">
        <v>267</v>
      </c>
      <c r="AQ9" s="224">
        <v>14</v>
      </c>
      <c r="AR9" s="224">
        <v>0</v>
      </c>
      <c r="AS9" s="227">
        <v>99.667774086378742</v>
      </c>
      <c r="AT9" s="227">
        <v>100.3</v>
      </c>
      <c r="AU9" s="227">
        <v>112.2</v>
      </c>
      <c r="AV9" s="225">
        <v>5</v>
      </c>
      <c r="AW9" s="228">
        <v>12</v>
      </c>
      <c r="AX9" s="228">
        <v>5</v>
      </c>
      <c r="AY9" s="225">
        <v>3</v>
      </c>
      <c r="AZ9" s="225">
        <v>3</v>
      </c>
      <c r="BA9" s="228">
        <v>11</v>
      </c>
      <c r="BB9" s="228">
        <v>4</v>
      </c>
      <c r="BC9" s="225">
        <v>4</v>
      </c>
      <c r="BD9" s="225">
        <v>25409</v>
      </c>
      <c r="BE9" s="225">
        <v>1</v>
      </c>
      <c r="BF9" s="225">
        <v>17000</v>
      </c>
      <c r="BG9" s="225">
        <v>3</v>
      </c>
      <c r="BH9" s="225">
        <v>59560</v>
      </c>
      <c r="BI9" s="225">
        <v>4</v>
      </c>
      <c r="BJ9" s="225">
        <v>2306</v>
      </c>
      <c r="BK9" s="229">
        <v>25.6</v>
      </c>
      <c r="BL9" s="225">
        <v>2</v>
      </c>
      <c r="BM9" s="225">
        <v>4</v>
      </c>
      <c r="BN9" s="225">
        <v>476</v>
      </c>
      <c r="BO9" s="225">
        <v>4447</v>
      </c>
      <c r="BP9" s="144" t="s">
        <v>1081</v>
      </c>
      <c r="BQ9" s="230">
        <v>1.56</v>
      </c>
      <c r="BR9" s="229">
        <v>38.6</v>
      </c>
      <c r="BS9" s="230">
        <v>5.8935115326579002</v>
      </c>
      <c r="BT9" s="227">
        <v>56.985738210376759</v>
      </c>
      <c r="BU9" s="225">
        <v>21</v>
      </c>
      <c r="BV9" s="225">
        <v>4640</v>
      </c>
      <c r="BW9" s="225">
        <v>226</v>
      </c>
      <c r="BX9" s="225">
        <v>668</v>
      </c>
      <c r="BY9" s="225">
        <v>3480</v>
      </c>
      <c r="BZ9" s="225">
        <v>1119</v>
      </c>
      <c r="CA9" s="225">
        <v>333</v>
      </c>
      <c r="CB9" s="225">
        <v>472</v>
      </c>
      <c r="CC9" s="230">
        <v>1.38</v>
      </c>
      <c r="CD9" s="230" t="s">
        <v>608</v>
      </c>
      <c r="CE9" s="225">
        <v>3</v>
      </c>
      <c r="CF9" s="225">
        <v>50</v>
      </c>
      <c r="CG9" s="225">
        <v>2</v>
      </c>
      <c r="CH9" s="225">
        <v>2</v>
      </c>
      <c r="CI9" s="225">
        <v>155</v>
      </c>
      <c r="CJ9" s="225">
        <v>13</v>
      </c>
      <c r="CK9" s="225">
        <v>844</v>
      </c>
      <c r="CL9" s="225">
        <v>15</v>
      </c>
      <c r="CM9" s="225">
        <v>1100</v>
      </c>
      <c r="CN9" s="225">
        <v>58</v>
      </c>
      <c r="CO9" s="225">
        <v>1024</v>
      </c>
      <c r="CP9" s="225">
        <v>6</v>
      </c>
      <c r="CQ9" s="225">
        <v>56</v>
      </c>
      <c r="CR9" s="225">
        <v>3</v>
      </c>
      <c r="CS9" s="225">
        <v>83</v>
      </c>
      <c r="CT9" s="225">
        <v>11601</v>
      </c>
      <c r="CU9" s="225">
        <v>2531</v>
      </c>
      <c r="CV9" s="225">
        <v>1959</v>
      </c>
      <c r="CW9" s="225">
        <v>1149831.412</v>
      </c>
      <c r="CX9" s="225">
        <v>391377.03</v>
      </c>
      <c r="CY9" s="225">
        <v>502792.08100000001</v>
      </c>
      <c r="CZ9" s="225">
        <v>83514</v>
      </c>
      <c r="DA9" s="225">
        <v>11</v>
      </c>
      <c r="DB9" s="225">
        <v>16490</v>
      </c>
      <c r="DC9" s="225">
        <v>2115</v>
      </c>
      <c r="DD9" s="225">
        <v>1838</v>
      </c>
      <c r="DE9" s="225">
        <v>73</v>
      </c>
      <c r="DF9" s="225">
        <v>1250</v>
      </c>
      <c r="DG9" s="225">
        <v>7221</v>
      </c>
      <c r="DH9" s="226">
        <v>12877</v>
      </c>
      <c r="DI9" s="225">
        <v>2778</v>
      </c>
      <c r="DJ9" s="225">
        <v>2838</v>
      </c>
      <c r="DK9" s="225">
        <v>204</v>
      </c>
      <c r="DL9" s="225">
        <v>461</v>
      </c>
      <c r="DM9" s="225">
        <v>3</v>
      </c>
      <c r="DN9" s="225">
        <v>1960</v>
      </c>
      <c r="DO9" s="225">
        <v>27</v>
      </c>
      <c r="DP9" s="225">
        <v>9871</v>
      </c>
      <c r="DQ9" s="225">
        <v>101</v>
      </c>
      <c r="DR9" s="225">
        <v>8360</v>
      </c>
      <c r="DS9" s="225">
        <v>7886</v>
      </c>
      <c r="DT9" s="225">
        <v>0</v>
      </c>
      <c r="DU9" s="225">
        <v>799</v>
      </c>
      <c r="DV9" s="225">
        <v>100</v>
      </c>
      <c r="DW9" s="225">
        <v>98</v>
      </c>
      <c r="DX9" s="231">
        <v>31.7</v>
      </c>
      <c r="DY9" s="225">
        <v>22</v>
      </c>
      <c r="DZ9" s="225">
        <v>36</v>
      </c>
      <c r="EA9" s="225">
        <v>1567</v>
      </c>
      <c r="EB9" s="226">
        <v>267</v>
      </c>
      <c r="EC9" s="226">
        <v>13</v>
      </c>
      <c r="ED9" s="226">
        <v>1627</v>
      </c>
      <c r="EE9" s="226">
        <v>1902</v>
      </c>
      <c r="EF9" s="229">
        <v>98.3</v>
      </c>
      <c r="EG9" s="229">
        <v>97.5</v>
      </c>
      <c r="EH9" s="226">
        <v>107</v>
      </c>
      <c r="EI9" s="227">
        <v>30.4</v>
      </c>
      <c r="EJ9" s="226">
        <v>69740</v>
      </c>
      <c r="EK9" s="229">
        <v>40</v>
      </c>
      <c r="EL9" s="226">
        <v>358594</v>
      </c>
      <c r="EM9" s="429">
        <v>2.79</v>
      </c>
      <c r="EN9" s="225">
        <v>199</v>
      </c>
      <c r="EO9" s="225">
        <v>4</v>
      </c>
      <c r="EP9" s="232">
        <v>474</v>
      </c>
      <c r="EQ9" s="225">
        <v>68</v>
      </c>
      <c r="ER9" s="225">
        <v>1485</v>
      </c>
      <c r="ES9" s="227">
        <v>96.9</v>
      </c>
      <c r="ET9" s="225">
        <v>110777</v>
      </c>
      <c r="EU9" s="225">
        <v>7551</v>
      </c>
      <c r="EV9" s="225">
        <v>0</v>
      </c>
      <c r="EW9" s="225">
        <v>97919</v>
      </c>
      <c r="EX9" s="225">
        <v>83158</v>
      </c>
      <c r="EY9" s="225">
        <v>7977</v>
      </c>
      <c r="EZ9" s="225">
        <v>6784</v>
      </c>
      <c r="FA9" s="225">
        <v>5307</v>
      </c>
      <c r="FB9" s="227">
        <v>16.5</v>
      </c>
      <c r="FC9" s="225">
        <v>144</v>
      </c>
      <c r="FD9" s="227">
        <v>15.3</v>
      </c>
      <c r="FE9" s="225">
        <v>5396</v>
      </c>
      <c r="FF9" s="225" t="s">
        <v>608</v>
      </c>
      <c r="FG9" s="225">
        <v>146</v>
      </c>
      <c r="FH9" s="225">
        <v>325</v>
      </c>
      <c r="FI9" s="233">
        <v>16</v>
      </c>
      <c r="FJ9" s="233">
        <v>462</v>
      </c>
      <c r="FK9" s="230">
        <v>65.380421249667279</v>
      </c>
      <c r="FL9" s="227">
        <v>99.8</v>
      </c>
      <c r="FM9" s="227">
        <v>87.8</v>
      </c>
      <c r="FN9" s="227">
        <v>80.400000000000006</v>
      </c>
      <c r="FO9" s="231">
        <v>57.1</v>
      </c>
      <c r="FP9" s="225">
        <v>82</v>
      </c>
      <c r="FQ9" s="225">
        <v>11</v>
      </c>
      <c r="FR9" s="225">
        <v>63</v>
      </c>
      <c r="FS9" s="225">
        <v>840</v>
      </c>
      <c r="FT9" s="225">
        <v>8</v>
      </c>
      <c r="FU9" s="225">
        <v>1364</v>
      </c>
      <c r="FV9" s="225">
        <v>1238</v>
      </c>
      <c r="FW9" s="225">
        <v>3</v>
      </c>
      <c r="FX9" s="225">
        <v>6012577</v>
      </c>
      <c r="FY9" s="225">
        <v>3794</v>
      </c>
      <c r="FZ9" s="225">
        <v>14459166</v>
      </c>
      <c r="GA9" s="225">
        <v>25635785</v>
      </c>
      <c r="GB9" s="225">
        <v>13335</v>
      </c>
      <c r="GC9" s="225">
        <v>36</v>
      </c>
      <c r="GD9" s="225">
        <v>1638</v>
      </c>
      <c r="GE9" s="225">
        <v>11661</v>
      </c>
      <c r="GF9" s="225">
        <v>119438</v>
      </c>
      <c r="GG9" s="225">
        <v>314</v>
      </c>
      <c r="GH9" s="225">
        <v>17099</v>
      </c>
      <c r="GI9" s="225">
        <v>102025</v>
      </c>
      <c r="GJ9" s="225">
        <v>821</v>
      </c>
      <c r="GK9" s="225">
        <v>6829</v>
      </c>
      <c r="GL9" s="225">
        <v>688130</v>
      </c>
      <c r="GM9" s="225">
        <v>1968</v>
      </c>
      <c r="GN9" s="225">
        <v>14456</v>
      </c>
      <c r="GO9" s="225">
        <v>300603</v>
      </c>
      <c r="GP9" s="225">
        <v>183</v>
      </c>
      <c r="GQ9" s="225">
        <v>5304</v>
      </c>
      <c r="GR9" s="224">
        <v>102215</v>
      </c>
      <c r="GS9" s="225">
        <v>182</v>
      </c>
      <c r="GT9" s="225">
        <v>4925</v>
      </c>
      <c r="GU9" s="225">
        <v>95873</v>
      </c>
      <c r="GV9" s="235">
        <v>97</v>
      </c>
      <c r="GW9" s="225">
        <v>3962</v>
      </c>
      <c r="GX9" s="225">
        <v>2692</v>
      </c>
      <c r="GY9" s="225">
        <v>1936</v>
      </c>
      <c r="GZ9" s="236">
        <v>326</v>
      </c>
      <c r="HA9" s="226">
        <v>189</v>
      </c>
      <c r="HB9" s="225">
        <v>1843248</v>
      </c>
      <c r="HC9" s="225">
        <v>13292717</v>
      </c>
      <c r="HD9" s="225">
        <v>678963</v>
      </c>
      <c r="HE9" s="225">
        <v>1228563</v>
      </c>
      <c r="HF9" s="225">
        <v>246584</v>
      </c>
      <c r="HG9" s="225">
        <v>3720</v>
      </c>
      <c r="HH9" s="225">
        <v>3720</v>
      </c>
      <c r="HI9" s="225">
        <v>228450</v>
      </c>
      <c r="HJ9" s="225">
        <v>153630</v>
      </c>
      <c r="HK9" s="220">
        <v>8627</v>
      </c>
      <c r="HL9" s="220"/>
      <c r="HM9" s="220">
        <v>7434440</v>
      </c>
      <c r="HN9" s="220"/>
      <c r="HO9" s="220">
        <v>141</v>
      </c>
      <c r="HP9" s="220"/>
      <c r="HQ9" s="220">
        <v>27</v>
      </c>
      <c r="HR9" s="220">
        <v>15817</v>
      </c>
      <c r="HS9" s="220">
        <v>147758</v>
      </c>
      <c r="HT9" s="223">
        <v>9481</v>
      </c>
      <c r="HU9" s="220" t="s">
        <v>608</v>
      </c>
      <c r="HV9" s="230">
        <v>40.28</v>
      </c>
      <c r="HW9" s="220">
        <v>224677</v>
      </c>
      <c r="HX9" s="426">
        <v>12.235321492282635</v>
      </c>
      <c r="HY9" s="230">
        <v>1.6</v>
      </c>
      <c r="HZ9" s="230">
        <v>1.6</v>
      </c>
      <c r="IA9" s="225">
        <v>1010.5</v>
      </c>
      <c r="IB9" s="225">
        <v>1009.6</v>
      </c>
      <c r="IC9" s="225">
        <v>17395</v>
      </c>
      <c r="ID9" s="227">
        <v>66.2</v>
      </c>
      <c r="IE9" s="227">
        <v>50.9</v>
      </c>
      <c r="IF9" s="227">
        <v>34.200000000000003</v>
      </c>
      <c r="IG9" s="227">
        <v>50</v>
      </c>
      <c r="IH9" s="227">
        <v>14.2</v>
      </c>
      <c r="II9" s="144" t="s">
        <v>1081</v>
      </c>
      <c r="IJ9" s="144" t="s">
        <v>1081</v>
      </c>
      <c r="IK9" s="225">
        <v>71.099999999999994</v>
      </c>
      <c r="IL9" s="154">
        <v>0.55000000000000004</v>
      </c>
      <c r="IM9" s="153">
        <v>93.4</v>
      </c>
      <c r="IN9" s="285">
        <v>14.6</v>
      </c>
      <c r="IO9" s="153">
        <v>3.3</v>
      </c>
      <c r="IP9" s="143">
        <v>151191084</v>
      </c>
      <c r="IQ9" s="286">
        <v>37.534596341209529</v>
      </c>
      <c r="IR9" s="286">
        <v>60.057920352410385</v>
      </c>
      <c r="IS9" s="276" t="s">
        <v>608</v>
      </c>
      <c r="IT9" s="276" t="s">
        <v>608</v>
      </c>
      <c r="IU9" s="286">
        <v>110.7</v>
      </c>
      <c r="IV9" s="144" t="s">
        <v>1081</v>
      </c>
      <c r="IW9" s="143">
        <v>2502</v>
      </c>
      <c r="IX9" s="144" t="s">
        <v>1081</v>
      </c>
      <c r="IY9" s="286">
        <v>20.6</v>
      </c>
      <c r="IZ9" s="276">
        <v>48839</v>
      </c>
      <c r="JA9" s="276">
        <v>1130</v>
      </c>
      <c r="JB9" s="276">
        <v>859</v>
      </c>
      <c r="JC9" s="276">
        <v>3934</v>
      </c>
      <c r="JD9" s="276">
        <v>4835</v>
      </c>
      <c r="JE9" s="276">
        <v>5763</v>
      </c>
      <c r="JF9" s="276">
        <v>6933</v>
      </c>
      <c r="JG9" s="276">
        <v>8009</v>
      </c>
      <c r="JH9" s="276">
        <v>7557</v>
      </c>
      <c r="JI9" s="276">
        <v>7333</v>
      </c>
      <c r="JJ9" s="276">
        <v>6720</v>
      </c>
      <c r="JK9" s="276">
        <v>5206</v>
      </c>
      <c r="JL9" s="276">
        <v>3456</v>
      </c>
      <c r="JM9" s="276">
        <v>1484</v>
      </c>
      <c r="JN9" s="276">
        <v>728</v>
      </c>
      <c r="JO9" s="276">
        <v>368</v>
      </c>
      <c r="JP9" s="276">
        <v>143</v>
      </c>
      <c r="JQ9" s="276">
        <v>6349</v>
      </c>
      <c r="JR9" s="276">
        <v>5492</v>
      </c>
      <c r="JS9" s="276">
        <v>5848</v>
      </c>
      <c r="JT9" s="276">
        <v>7311</v>
      </c>
      <c r="JU9" s="276">
        <v>8905</v>
      </c>
      <c r="JV9" s="276">
        <v>10197</v>
      </c>
      <c r="JW9" s="276">
        <v>9699</v>
      </c>
      <c r="JX9" s="276">
        <v>9977</v>
      </c>
      <c r="JY9" s="276">
        <v>10379</v>
      </c>
      <c r="JZ9" s="276">
        <v>11451</v>
      </c>
      <c r="KA9" s="276">
        <v>12705</v>
      </c>
      <c r="KB9" s="276">
        <v>9887</v>
      </c>
      <c r="KC9" s="276">
        <v>8794</v>
      </c>
      <c r="KD9" s="276">
        <v>8063</v>
      </c>
      <c r="KE9" s="276">
        <v>8074</v>
      </c>
    </row>
    <row r="10" spans="1:291" ht="12">
      <c r="A10" s="3">
        <v>22039</v>
      </c>
      <c r="B10" s="2" t="s">
        <v>905</v>
      </c>
      <c r="C10" s="147">
        <v>305.54000000000002</v>
      </c>
      <c r="D10" s="144">
        <v>233070</v>
      </c>
      <c r="E10" s="146">
        <v>12.2</v>
      </c>
      <c r="F10" s="146">
        <v>59.5</v>
      </c>
      <c r="G10" s="146">
        <v>28.3</v>
      </c>
      <c r="H10" s="223">
        <v>10622</v>
      </c>
      <c r="I10" s="223">
        <v>21954</v>
      </c>
      <c r="J10" s="223">
        <v>35354</v>
      </c>
      <c r="K10" s="224">
        <v>31740</v>
      </c>
      <c r="L10" s="220">
        <v>107604</v>
      </c>
      <c r="M10" s="220">
        <v>962</v>
      </c>
      <c r="N10" s="220">
        <v>6757</v>
      </c>
      <c r="O10" s="220">
        <v>7603</v>
      </c>
      <c r="P10" s="223">
        <v>228168</v>
      </c>
      <c r="Q10" s="220">
        <v>231257</v>
      </c>
      <c r="R10" s="220">
        <v>241823</v>
      </c>
      <c r="S10" s="224">
        <v>649349</v>
      </c>
      <c r="T10" s="224">
        <v>786704</v>
      </c>
      <c r="U10" s="224">
        <v>237807</v>
      </c>
      <c r="V10" s="225">
        <v>547048</v>
      </c>
      <c r="W10" s="225">
        <v>69</v>
      </c>
      <c r="X10" s="225">
        <v>48</v>
      </c>
      <c r="Y10" s="225">
        <v>4</v>
      </c>
      <c r="Z10" s="226">
        <v>32186</v>
      </c>
      <c r="AA10" s="147">
        <v>1920.1</v>
      </c>
      <c r="AB10" s="234">
        <v>1849.4650000000001</v>
      </c>
      <c r="AC10" s="225">
        <v>2074</v>
      </c>
      <c r="AD10" s="224">
        <v>186070</v>
      </c>
      <c r="AE10" s="224" t="s">
        <v>608</v>
      </c>
      <c r="AF10" s="225">
        <v>21</v>
      </c>
      <c r="AG10" s="225">
        <v>1665</v>
      </c>
      <c r="AH10" s="225">
        <v>43</v>
      </c>
      <c r="AI10" s="225">
        <v>11249</v>
      </c>
      <c r="AJ10" s="224">
        <v>785</v>
      </c>
      <c r="AK10" s="224">
        <v>81</v>
      </c>
      <c r="AL10" s="225">
        <v>24</v>
      </c>
      <c r="AM10" s="225">
        <v>6247</v>
      </c>
      <c r="AN10" s="224">
        <v>517</v>
      </c>
      <c r="AO10" s="224">
        <v>0</v>
      </c>
      <c r="AP10" s="224">
        <v>235</v>
      </c>
      <c r="AQ10" s="224">
        <v>18</v>
      </c>
      <c r="AR10" s="224">
        <v>6</v>
      </c>
      <c r="AS10" s="227">
        <v>100</v>
      </c>
      <c r="AT10" s="227">
        <v>90.8</v>
      </c>
      <c r="AU10" s="227">
        <v>77.8</v>
      </c>
      <c r="AV10" s="225">
        <v>3</v>
      </c>
      <c r="AW10" s="228">
        <v>10</v>
      </c>
      <c r="AX10" s="228">
        <v>3</v>
      </c>
      <c r="AY10" s="225">
        <v>3</v>
      </c>
      <c r="AZ10" s="225">
        <v>3</v>
      </c>
      <c r="BA10" s="228">
        <v>12</v>
      </c>
      <c r="BB10" s="228">
        <v>3</v>
      </c>
      <c r="BC10" s="225">
        <v>4</v>
      </c>
      <c r="BD10" s="225">
        <v>19505</v>
      </c>
      <c r="BE10" s="225">
        <v>2</v>
      </c>
      <c r="BF10" s="225">
        <v>48576</v>
      </c>
      <c r="BG10" s="225">
        <v>3</v>
      </c>
      <c r="BH10" s="225">
        <v>63326</v>
      </c>
      <c r="BI10" s="225">
        <v>3</v>
      </c>
      <c r="BJ10" s="225">
        <v>3320</v>
      </c>
      <c r="BK10" s="229" t="s">
        <v>608</v>
      </c>
      <c r="BL10" s="225">
        <v>1</v>
      </c>
      <c r="BM10" s="225">
        <v>3</v>
      </c>
      <c r="BN10" s="225">
        <v>324</v>
      </c>
      <c r="BO10" s="225">
        <v>2202</v>
      </c>
      <c r="BP10" s="144" t="s">
        <v>1081</v>
      </c>
      <c r="BQ10" s="230">
        <v>1.3</v>
      </c>
      <c r="BR10" s="229">
        <v>44.9</v>
      </c>
      <c r="BS10" s="230">
        <v>4.5402913270078846</v>
      </c>
      <c r="BT10" s="227">
        <v>59.380248905582519</v>
      </c>
      <c r="BU10" s="225">
        <v>21</v>
      </c>
      <c r="BV10" s="225">
        <v>4000</v>
      </c>
      <c r="BW10" s="225">
        <v>169</v>
      </c>
      <c r="BX10" s="225">
        <v>540</v>
      </c>
      <c r="BY10" s="225">
        <v>2624</v>
      </c>
      <c r="BZ10" s="225">
        <v>744</v>
      </c>
      <c r="CA10" s="225">
        <v>272</v>
      </c>
      <c r="CB10" s="225">
        <v>385</v>
      </c>
      <c r="CC10" s="230">
        <v>1.53</v>
      </c>
      <c r="CD10" s="230" t="s">
        <v>608</v>
      </c>
      <c r="CE10" s="225">
        <v>1</v>
      </c>
      <c r="CF10" s="225">
        <v>3</v>
      </c>
      <c r="CG10" s="225">
        <v>2</v>
      </c>
      <c r="CH10" s="225">
        <v>1</v>
      </c>
      <c r="CI10" s="225">
        <v>60</v>
      </c>
      <c r="CJ10" s="225">
        <v>14</v>
      </c>
      <c r="CK10" s="225">
        <v>681</v>
      </c>
      <c r="CL10" s="225">
        <v>7</v>
      </c>
      <c r="CM10" s="225">
        <v>730</v>
      </c>
      <c r="CN10" s="225">
        <v>30</v>
      </c>
      <c r="CO10" s="225">
        <v>447</v>
      </c>
      <c r="CP10" s="225">
        <v>8</v>
      </c>
      <c r="CQ10" s="225">
        <v>96</v>
      </c>
      <c r="CR10" s="225">
        <v>12</v>
      </c>
      <c r="CS10" s="225">
        <v>339</v>
      </c>
      <c r="CT10" s="225">
        <v>7581</v>
      </c>
      <c r="CU10" s="225">
        <v>1655</v>
      </c>
      <c r="CV10" s="225">
        <v>1454</v>
      </c>
      <c r="CW10" s="225">
        <v>877853.48499999999</v>
      </c>
      <c r="CX10" s="225">
        <v>246970.49900000001</v>
      </c>
      <c r="CY10" s="225">
        <v>384334.37900000002</v>
      </c>
      <c r="CZ10" s="225">
        <v>66887</v>
      </c>
      <c r="DA10" s="225">
        <v>1</v>
      </c>
      <c r="DB10" s="225">
        <v>11030</v>
      </c>
      <c r="DC10" s="225">
        <v>1580</v>
      </c>
      <c r="DD10" s="225">
        <v>1341</v>
      </c>
      <c r="DE10" s="225">
        <v>354</v>
      </c>
      <c r="DF10" s="225">
        <v>1364</v>
      </c>
      <c r="DG10" s="225">
        <v>6265</v>
      </c>
      <c r="DH10" s="226">
        <v>8817</v>
      </c>
      <c r="DI10" s="225">
        <v>1951</v>
      </c>
      <c r="DJ10" s="225">
        <v>2504</v>
      </c>
      <c r="DK10" s="225">
        <v>289</v>
      </c>
      <c r="DL10" s="225">
        <v>320</v>
      </c>
      <c r="DM10" s="225">
        <v>5</v>
      </c>
      <c r="DN10" s="225">
        <v>1549</v>
      </c>
      <c r="DO10" s="225">
        <v>27</v>
      </c>
      <c r="DP10" s="225">
        <v>15525</v>
      </c>
      <c r="DQ10" s="225">
        <v>77</v>
      </c>
      <c r="DR10" s="225">
        <v>7044</v>
      </c>
      <c r="DS10" s="225">
        <v>6457</v>
      </c>
      <c r="DT10" s="225">
        <v>0</v>
      </c>
      <c r="DU10" s="225">
        <v>901</v>
      </c>
      <c r="DV10" s="225">
        <v>75</v>
      </c>
      <c r="DW10" s="225">
        <v>73</v>
      </c>
      <c r="DX10" s="231">
        <v>43.7</v>
      </c>
      <c r="DY10" s="225">
        <v>10</v>
      </c>
      <c r="DZ10" s="225">
        <v>37</v>
      </c>
      <c r="EA10" s="225">
        <v>416</v>
      </c>
      <c r="EB10" s="226">
        <v>274</v>
      </c>
      <c r="EC10" s="226">
        <v>10</v>
      </c>
      <c r="ED10" s="226">
        <v>1768</v>
      </c>
      <c r="EE10" s="226">
        <v>1787</v>
      </c>
      <c r="EF10" s="229">
        <v>98.9</v>
      </c>
      <c r="EG10" s="229">
        <v>98</v>
      </c>
      <c r="EH10" s="226">
        <v>43</v>
      </c>
      <c r="EI10" s="227">
        <v>20.11</v>
      </c>
      <c r="EJ10" s="226">
        <v>57174</v>
      </c>
      <c r="EK10" s="229">
        <v>32</v>
      </c>
      <c r="EL10" s="226">
        <v>356439.66800000001</v>
      </c>
      <c r="EM10" s="429">
        <v>2.3199999999999998</v>
      </c>
      <c r="EN10" s="225">
        <v>354</v>
      </c>
      <c r="EO10" s="225">
        <v>0</v>
      </c>
      <c r="EP10" s="232">
        <v>900</v>
      </c>
      <c r="EQ10" s="225">
        <v>69</v>
      </c>
      <c r="ER10" s="225">
        <v>1006</v>
      </c>
      <c r="ES10" s="227">
        <v>100</v>
      </c>
      <c r="ET10" s="225">
        <v>82790</v>
      </c>
      <c r="EU10" s="225">
        <v>6567</v>
      </c>
      <c r="EV10" s="225">
        <v>0</v>
      </c>
      <c r="EW10" s="225">
        <v>75647</v>
      </c>
      <c r="EX10" s="225">
        <v>63774</v>
      </c>
      <c r="EY10" s="225">
        <v>7953</v>
      </c>
      <c r="EZ10" s="225">
        <v>3920</v>
      </c>
      <c r="FA10" s="225">
        <v>576</v>
      </c>
      <c r="FB10" s="227">
        <v>13.8</v>
      </c>
      <c r="FC10" s="225">
        <v>165</v>
      </c>
      <c r="FD10" s="227">
        <v>10.3</v>
      </c>
      <c r="FE10" s="225">
        <v>5104</v>
      </c>
      <c r="FF10" s="225">
        <v>0</v>
      </c>
      <c r="FG10" s="225">
        <v>107</v>
      </c>
      <c r="FH10" s="225">
        <v>377</v>
      </c>
      <c r="FI10" s="233">
        <v>16</v>
      </c>
      <c r="FJ10" s="233">
        <v>473</v>
      </c>
      <c r="FK10" s="230">
        <v>64.018610690326767</v>
      </c>
      <c r="FL10" s="227">
        <v>99.1</v>
      </c>
      <c r="FM10" s="227">
        <v>89.1</v>
      </c>
      <c r="FN10" s="227">
        <v>61.8</v>
      </c>
      <c r="FO10" s="231">
        <v>43.5</v>
      </c>
      <c r="FP10" s="225">
        <v>135</v>
      </c>
      <c r="FQ10" s="225">
        <v>18</v>
      </c>
      <c r="FR10" s="225">
        <v>86</v>
      </c>
      <c r="FS10" s="225">
        <v>835</v>
      </c>
      <c r="FT10" s="225">
        <v>9</v>
      </c>
      <c r="FU10" s="225">
        <v>988</v>
      </c>
      <c r="FV10" s="225">
        <v>1943</v>
      </c>
      <c r="FW10" s="225">
        <v>4</v>
      </c>
      <c r="FX10" s="225">
        <v>6680806</v>
      </c>
      <c r="FY10" s="225">
        <v>3721</v>
      </c>
      <c r="FZ10" s="225">
        <v>25597240</v>
      </c>
      <c r="GA10" s="225" t="s">
        <v>608</v>
      </c>
      <c r="GB10" s="225">
        <v>11481</v>
      </c>
      <c r="GC10" s="225">
        <v>71</v>
      </c>
      <c r="GD10" s="225">
        <v>1599</v>
      </c>
      <c r="GE10" s="225">
        <v>9811</v>
      </c>
      <c r="GF10" s="225">
        <v>107070</v>
      </c>
      <c r="GG10" s="225">
        <v>1238</v>
      </c>
      <c r="GH10" s="225">
        <v>24361</v>
      </c>
      <c r="GI10" s="225">
        <v>81471</v>
      </c>
      <c r="GJ10" s="225">
        <v>707</v>
      </c>
      <c r="GK10" s="225">
        <v>5991</v>
      </c>
      <c r="GL10" s="225">
        <v>475276</v>
      </c>
      <c r="GM10" s="225">
        <v>1750</v>
      </c>
      <c r="GN10" s="225">
        <v>12225</v>
      </c>
      <c r="GO10" s="225">
        <v>230709</v>
      </c>
      <c r="GP10" s="225">
        <v>343</v>
      </c>
      <c r="GQ10" s="225">
        <v>13172</v>
      </c>
      <c r="GR10" s="224">
        <v>501558</v>
      </c>
      <c r="GS10" s="225">
        <v>337</v>
      </c>
      <c r="GT10" s="225" t="s">
        <v>608</v>
      </c>
      <c r="GU10" s="225" t="s">
        <v>608</v>
      </c>
      <c r="GV10" s="235">
        <v>64</v>
      </c>
      <c r="GW10" s="225" t="s">
        <v>608</v>
      </c>
      <c r="GX10" s="225">
        <v>2736</v>
      </c>
      <c r="GY10" s="225">
        <v>1477</v>
      </c>
      <c r="GZ10" s="236">
        <v>149</v>
      </c>
      <c r="HA10" s="226">
        <v>10</v>
      </c>
      <c r="HB10" s="225">
        <v>1504573</v>
      </c>
      <c r="HC10" s="225">
        <v>9818218</v>
      </c>
      <c r="HD10" s="225">
        <v>1048519</v>
      </c>
      <c r="HE10" s="225">
        <v>1166033</v>
      </c>
      <c r="HF10" s="225">
        <v>246007</v>
      </c>
      <c r="HG10" s="225">
        <v>1530</v>
      </c>
      <c r="HH10" s="225">
        <v>3630</v>
      </c>
      <c r="HI10" s="225">
        <v>243510</v>
      </c>
      <c r="HJ10" s="225">
        <v>191948</v>
      </c>
      <c r="HK10" s="220">
        <v>4399</v>
      </c>
      <c r="HL10" s="220">
        <v>3219572</v>
      </c>
      <c r="HM10" s="220">
        <v>6888254</v>
      </c>
      <c r="HN10" s="220">
        <v>97</v>
      </c>
      <c r="HO10" s="220">
        <v>118</v>
      </c>
      <c r="HP10" s="220">
        <v>1</v>
      </c>
      <c r="HQ10" s="220">
        <v>21</v>
      </c>
      <c r="HR10" s="220">
        <v>23124</v>
      </c>
      <c r="HS10" s="220">
        <v>131224</v>
      </c>
      <c r="HT10" s="223">
        <v>0</v>
      </c>
      <c r="HU10" s="220">
        <v>0</v>
      </c>
      <c r="HV10" s="230">
        <v>47.65</v>
      </c>
      <c r="HW10" s="220">
        <v>156053</v>
      </c>
      <c r="HX10" s="426">
        <v>21.95</v>
      </c>
      <c r="HY10" s="230">
        <v>0.77</v>
      </c>
      <c r="HZ10" s="230">
        <v>0.77</v>
      </c>
      <c r="IA10" s="225">
        <v>1986.31</v>
      </c>
      <c r="IB10" s="225">
        <v>1949.05</v>
      </c>
      <c r="IC10" s="225">
        <v>15047</v>
      </c>
      <c r="ID10" s="227">
        <v>78.400000000000006</v>
      </c>
      <c r="IE10" s="227">
        <v>45.5</v>
      </c>
      <c r="IF10" s="227">
        <v>23.9</v>
      </c>
      <c r="IG10" s="227">
        <v>48.1</v>
      </c>
      <c r="IH10" s="227">
        <v>17.399999999999999</v>
      </c>
      <c r="II10" s="144" t="s">
        <v>1081</v>
      </c>
      <c r="IJ10" s="144" t="s">
        <v>1081</v>
      </c>
      <c r="IK10" s="225">
        <v>55.7</v>
      </c>
      <c r="IL10" s="154">
        <v>0.66</v>
      </c>
      <c r="IM10" s="153">
        <v>90.6</v>
      </c>
      <c r="IN10" s="285">
        <v>10.7</v>
      </c>
      <c r="IO10" s="153">
        <v>5.0999999999999996</v>
      </c>
      <c r="IP10" s="143">
        <v>106216250</v>
      </c>
      <c r="IQ10" s="286">
        <v>39.889406957743141</v>
      </c>
      <c r="IR10" s="286">
        <v>42.790956073666621</v>
      </c>
      <c r="IS10" s="276" t="s">
        <v>608</v>
      </c>
      <c r="IT10" s="276" t="s">
        <v>608</v>
      </c>
      <c r="IU10" s="286">
        <v>126.7</v>
      </c>
      <c r="IV10" s="144" t="s">
        <v>1081</v>
      </c>
      <c r="IW10" s="143">
        <v>2330</v>
      </c>
      <c r="IX10" s="144" t="s">
        <v>1081</v>
      </c>
      <c r="IY10" s="286">
        <v>25.8</v>
      </c>
      <c r="IZ10" s="276">
        <v>40763</v>
      </c>
      <c r="JA10" s="276">
        <v>877</v>
      </c>
      <c r="JB10" s="276">
        <v>627</v>
      </c>
      <c r="JC10" s="276">
        <v>3114</v>
      </c>
      <c r="JD10" s="276">
        <v>3956</v>
      </c>
      <c r="JE10" s="276">
        <v>4628</v>
      </c>
      <c r="JF10" s="276">
        <v>5403</v>
      </c>
      <c r="JG10" s="276">
        <v>6493</v>
      </c>
      <c r="JH10" s="276">
        <v>6252</v>
      </c>
      <c r="JI10" s="276">
        <v>5876</v>
      </c>
      <c r="JJ10" s="276">
        <v>5295</v>
      </c>
      <c r="JK10" s="276">
        <v>4414</v>
      </c>
      <c r="JL10" s="276">
        <v>2729</v>
      </c>
      <c r="JM10" s="276">
        <v>1142</v>
      </c>
      <c r="JN10" s="276">
        <v>532</v>
      </c>
      <c r="JO10" s="276">
        <v>241</v>
      </c>
      <c r="JP10" s="276">
        <v>120</v>
      </c>
      <c r="JQ10" s="276">
        <v>5268</v>
      </c>
      <c r="JR10" s="276">
        <v>3997</v>
      </c>
      <c r="JS10" s="276">
        <v>4839</v>
      </c>
      <c r="JT10" s="276">
        <v>5914</v>
      </c>
      <c r="JU10" s="276">
        <v>6874</v>
      </c>
      <c r="JV10" s="276">
        <v>8166</v>
      </c>
      <c r="JW10" s="276">
        <v>7911</v>
      </c>
      <c r="JX10" s="276">
        <v>7777</v>
      </c>
      <c r="JY10" s="276">
        <v>7988</v>
      </c>
      <c r="JZ10" s="276">
        <v>9104</v>
      </c>
      <c r="KA10" s="276">
        <v>9884</v>
      </c>
      <c r="KB10" s="276">
        <v>8000</v>
      </c>
      <c r="KC10" s="276">
        <v>6970</v>
      </c>
      <c r="KD10" s="276">
        <v>5996</v>
      </c>
      <c r="KE10" s="276">
        <v>5863</v>
      </c>
    </row>
    <row r="11" spans="1:291" ht="12">
      <c r="A11" s="3">
        <v>32018</v>
      </c>
      <c r="B11" s="2" t="s">
        <v>906</v>
      </c>
      <c r="C11" s="147">
        <v>886.47</v>
      </c>
      <c r="D11" s="144">
        <v>292014</v>
      </c>
      <c r="E11" s="146">
        <v>12.8</v>
      </c>
      <c r="F11" s="146">
        <v>61.3</v>
      </c>
      <c r="G11" s="146">
        <v>25.9</v>
      </c>
      <c r="H11" s="223">
        <v>14139</v>
      </c>
      <c r="I11" s="223">
        <v>29321</v>
      </c>
      <c r="J11" s="223">
        <v>45668</v>
      </c>
      <c r="K11" s="224">
        <v>37783</v>
      </c>
      <c r="L11" s="220">
        <v>134007</v>
      </c>
      <c r="M11" s="220">
        <v>1402</v>
      </c>
      <c r="N11" s="220">
        <v>11847</v>
      </c>
      <c r="O11" s="220">
        <v>12473</v>
      </c>
      <c r="P11" s="223">
        <v>295648</v>
      </c>
      <c r="Q11" s="220">
        <v>297631</v>
      </c>
      <c r="R11" s="220">
        <v>314704</v>
      </c>
      <c r="S11" s="224">
        <v>586296</v>
      </c>
      <c r="T11" s="224">
        <v>674620</v>
      </c>
      <c r="U11" s="224">
        <v>669490</v>
      </c>
      <c r="V11" s="225">
        <v>651547</v>
      </c>
      <c r="W11" s="225">
        <v>0</v>
      </c>
      <c r="X11" s="225">
        <v>52</v>
      </c>
      <c r="Y11" s="225">
        <v>5</v>
      </c>
      <c r="Z11" s="226" t="s">
        <v>608</v>
      </c>
      <c r="AA11" s="147">
        <v>2752</v>
      </c>
      <c r="AB11" s="230">
        <v>1413</v>
      </c>
      <c r="AC11" s="225">
        <v>3693</v>
      </c>
      <c r="AD11" s="224">
        <v>396378</v>
      </c>
      <c r="AE11" s="224">
        <v>1991</v>
      </c>
      <c r="AF11" s="225">
        <v>24</v>
      </c>
      <c r="AG11" s="225">
        <v>2517</v>
      </c>
      <c r="AH11" s="225">
        <v>42</v>
      </c>
      <c r="AI11" s="225">
        <v>14470</v>
      </c>
      <c r="AJ11" s="224">
        <v>896</v>
      </c>
      <c r="AK11" s="224">
        <v>41</v>
      </c>
      <c r="AL11" s="225">
        <v>24</v>
      </c>
      <c r="AM11" s="225">
        <v>7395</v>
      </c>
      <c r="AN11" s="224">
        <v>557</v>
      </c>
      <c r="AO11" s="224">
        <v>1</v>
      </c>
      <c r="AP11" s="224">
        <v>215</v>
      </c>
      <c r="AQ11" s="224">
        <v>6</v>
      </c>
      <c r="AR11" s="224">
        <v>10</v>
      </c>
      <c r="AS11" s="227">
        <v>99.719887955182074</v>
      </c>
      <c r="AT11" s="227">
        <v>106.9</v>
      </c>
      <c r="AU11" s="227">
        <v>113.8</v>
      </c>
      <c r="AV11" s="225">
        <v>30</v>
      </c>
      <c r="AW11" s="228">
        <v>32</v>
      </c>
      <c r="AX11" s="228">
        <v>17</v>
      </c>
      <c r="AY11" s="225">
        <v>2</v>
      </c>
      <c r="AZ11" s="225">
        <v>2</v>
      </c>
      <c r="BA11" s="228">
        <v>4</v>
      </c>
      <c r="BB11" s="228">
        <v>4</v>
      </c>
      <c r="BC11" s="225">
        <v>9</v>
      </c>
      <c r="BD11" s="225">
        <v>31710</v>
      </c>
      <c r="BE11" s="225">
        <v>1</v>
      </c>
      <c r="BF11" s="225">
        <v>22000</v>
      </c>
      <c r="BG11" s="225">
        <v>6</v>
      </c>
      <c r="BH11" s="225">
        <v>120993</v>
      </c>
      <c r="BI11" s="225">
        <v>3</v>
      </c>
      <c r="BJ11" s="225">
        <v>3319</v>
      </c>
      <c r="BK11" s="229">
        <v>31.4</v>
      </c>
      <c r="BL11" s="225" t="s">
        <v>608</v>
      </c>
      <c r="BM11" s="225">
        <v>3</v>
      </c>
      <c r="BN11" s="225" t="s">
        <v>608</v>
      </c>
      <c r="BO11" s="225">
        <v>7966</v>
      </c>
      <c r="BP11" s="144" t="s">
        <v>1081</v>
      </c>
      <c r="BQ11" s="230">
        <v>1.19</v>
      </c>
      <c r="BR11" s="229">
        <v>38.1</v>
      </c>
      <c r="BS11" s="230">
        <v>4.2618954043738047</v>
      </c>
      <c r="BT11" s="227">
        <v>60.098883061771893</v>
      </c>
      <c r="BU11" s="225">
        <v>29</v>
      </c>
      <c r="BV11" s="225">
        <v>6636</v>
      </c>
      <c r="BW11" s="225">
        <v>264</v>
      </c>
      <c r="BX11" s="225">
        <v>1240</v>
      </c>
      <c r="BY11" s="225">
        <v>2968</v>
      </c>
      <c r="BZ11" s="225">
        <v>854</v>
      </c>
      <c r="CA11" s="225">
        <v>331</v>
      </c>
      <c r="CB11" s="225">
        <v>480</v>
      </c>
      <c r="CC11" s="230">
        <v>1.44</v>
      </c>
      <c r="CD11" s="225">
        <v>29523000</v>
      </c>
      <c r="CE11" s="225">
        <v>1</v>
      </c>
      <c r="CF11" s="225">
        <v>20</v>
      </c>
      <c r="CG11" s="225">
        <v>27</v>
      </c>
      <c r="CH11" s="225">
        <v>2</v>
      </c>
      <c r="CI11" s="225">
        <v>100</v>
      </c>
      <c r="CJ11" s="225">
        <v>21</v>
      </c>
      <c r="CK11" s="225">
        <v>1351</v>
      </c>
      <c r="CL11" s="225">
        <v>9</v>
      </c>
      <c r="CM11" s="225">
        <v>828</v>
      </c>
      <c r="CN11" s="225">
        <v>28</v>
      </c>
      <c r="CO11" s="225">
        <v>428</v>
      </c>
      <c r="CP11" s="225">
        <v>9</v>
      </c>
      <c r="CQ11" s="225">
        <v>104</v>
      </c>
      <c r="CR11" s="225">
        <v>7</v>
      </c>
      <c r="CS11" s="225">
        <v>194</v>
      </c>
      <c r="CT11" s="225">
        <v>9989</v>
      </c>
      <c r="CU11" s="225">
        <v>2014</v>
      </c>
      <c r="CV11" s="225">
        <v>2055</v>
      </c>
      <c r="CW11" s="225">
        <v>1014958.176</v>
      </c>
      <c r="CX11" s="225">
        <v>272458.799</v>
      </c>
      <c r="CY11" s="225">
        <v>564512.97699999996</v>
      </c>
      <c r="CZ11" s="225">
        <v>75467</v>
      </c>
      <c r="DA11" s="225">
        <v>9</v>
      </c>
      <c r="DB11" s="225">
        <v>15082</v>
      </c>
      <c r="DC11" s="225">
        <v>1839</v>
      </c>
      <c r="DD11" s="225">
        <v>1629</v>
      </c>
      <c r="DE11" s="225">
        <v>122</v>
      </c>
      <c r="DF11" s="225">
        <v>851</v>
      </c>
      <c r="DG11" s="225">
        <v>13492</v>
      </c>
      <c r="DH11" s="237">
        <v>10399</v>
      </c>
      <c r="DI11" s="225">
        <v>2160</v>
      </c>
      <c r="DJ11" s="225">
        <v>2345</v>
      </c>
      <c r="DK11" s="225">
        <v>351</v>
      </c>
      <c r="DL11" s="225">
        <v>254</v>
      </c>
      <c r="DM11" s="225">
        <v>20</v>
      </c>
      <c r="DN11" s="225">
        <v>1646</v>
      </c>
      <c r="DO11" s="225">
        <v>44</v>
      </c>
      <c r="DP11" s="225">
        <v>16540</v>
      </c>
      <c r="DQ11" s="225">
        <v>84</v>
      </c>
      <c r="DR11" s="225">
        <v>7740</v>
      </c>
      <c r="DS11" s="225">
        <v>7473</v>
      </c>
      <c r="DT11" s="225">
        <v>0</v>
      </c>
      <c r="DU11" s="225">
        <v>1155</v>
      </c>
      <c r="DV11" s="225">
        <v>70</v>
      </c>
      <c r="DW11" s="225">
        <v>86</v>
      </c>
      <c r="DX11" s="231">
        <v>63.4</v>
      </c>
      <c r="DY11" s="225">
        <v>48</v>
      </c>
      <c r="DZ11" s="225">
        <v>129</v>
      </c>
      <c r="EA11" s="225">
        <v>1831</v>
      </c>
      <c r="EB11" s="226">
        <v>157</v>
      </c>
      <c r="EC11" s="226">
        <v>5</v>
      </c>
      <c r="ED11" s="226">
        <v>2101</v>
      </c>
      <c r="EE11" s="226">
        <v>2292</v>
      </c>
      <c r="EF11" s="229">
        <v>92.8</v>
      </c>
      <c r="EG11" s="229">
        <v>88</v>
      </c>
      <c r="EH11" s="226">
        <v>91</v>
      </c>
      <c r="EI11" s="227">
        <v>16.16</v>
      </c>
      <c r="EJ11" s="226">
        <v>59746</v>
      </c>
      <c r="EK11" s="229">
        <v>42.6</v>
      </c>
      <c r="EL11" s="226">
        <v>375454</v>
      </c>
      <c r="EM11" s="429">
        <v>0.93</v>
      </c>
      <c r="EN11" s="225">
        <v>402</v>
      </c>
      <c r="EO11" s="225">
        <v>8</v>
      </c>
      <c r="EP11" s="232">
        <v>1306</v>
      </c>
      <c r="EQ11" s="225">
        <v>39</v>
      </c>
      <c r="ER11" s="225">
        <v>1590</v>
      </c>
      <c r="ES11" s="227">
        <v>100</v>
      </c>
      <c r="ET11" s="225">
        <v>111703</v>
      </c>
      <c r="EU11" s="225">
        <v>7730</v>
      </c>
      <c r="EV11" s="225">
        <v>134.398</v>
      </c>
      <c r="EW11" s="225">
        <v>97681</v>
      </c>
      <c r="EX11" s="225">
        <v>81249</v>
      </c>
      <c r="EY11" s="225">
        <v>10759</v>
      </c>
      <c r="EZ11" s="225">
        <v>5673</v>
      </c>
      <c r="FA11" s="225">
        <v>6292</v>
      </c>
      <c r="FB11" s="227">
        <v>16.100000000000001</v>
      </c>
      <c r="FC11" s="225">
        <v>471</v>
      </c>
      <c r="FD11" s="227">
        <v>10.3</v>
      </c>
      <c r="FE11" s="225">
        <v>5801</v>
      </c>
      <c r="FF11" s="225">
        <v>72</v>
      </c>
      <c r="FG11" s="225">
        <v>97</v>
      </c>
      <c r="FH11" s="225">
        <v>291</v>
      </c>
      <c r="FI11" s="233">
        <v>28</v>
      </c>
      <c r="FJ11" s="233">
        <v>695</v>
      </c>
      <c r="FK11" s="230">
        <v>54.076349551786173</v>
      </c>
      <c r="FL11" s="227">
        <v>98</v>
      </c>
      <c r="FM11" s="227">
        <v>94</v>
      </c>
      <c r="FN11" s="227">
        <v>88.5</v>
      </c>
      <c r="FO11" s="231">
        <v>61.5</v>
      </c>
      <c r="FP11" s="225">
        <v>46</v>
      </c>
      <c r="FQ11" s="225">
        <v>12</v>
      </c>
      <c r="FR11" s="225">
        <v>43</v>
      </c>
      <c r="FS11" s="225">
        <v>652</v>
      </c>
      <c r="FT11" s="225">
        <v>6</v>
      </c>
      <c r="FU11" s="225">
        <v>1534</v>
      </c>
      <c r="FV11" s="225">
        <v>2868</v>
      </c>
      <c r="FW11" s="225">
        <v>8</v>
      </c>
      <c r="FX11" s="225">
        <v>5003324</v>
      </c>
      <c r="FY11" s="225">
        <v>5716</v>
      </c>
      <c r="FZ11" s="225">
        <v>20777253</v>
      </c>
      <c r="GA11" s="225">
        <v>14045804</v>
      </c>
      <c r="GB11" s="225">
        <v>15427</v>
      </c>
      <c r="GC11" s="225">
        <v>68</v>
      </c>
      <c r="GD11" s="225">
        <v>1666</v>
      </c>
      <c r="GE11" s="225">
        <v>13693</v>
      </c>
      <c r="GF11" s="225">
        <v>154217</v>
      </c>
      <c r="GG11" s="225">
        <v>993</v>
      </c>
      <c r="GH11" s="225">
        <v>19152</v>
      </c>
      <c r="GI11" s="225">
        <v>134072</v>
      </c>
      <c r="GJ11" s="225">
        <v>844</v>
      </c>
      <c r="GK11" s="225">
        <v>8118</v>
      </c>
      <c r="GL11" s="225">
        <v>620386</v>
      </c>
      <c r="GM11" s="225">
        <v>2181</v>
      </c>
      <c r="GN11" s="225">
        <v>20115</v>
      </c>
      <c r="GO11" s="225">
        <v>401664</v>
      </c>
      <c r="GP11" s="225">
        <v>173</v>
      </c>
      <c r="GQ11" s="225">
        <v>5734</v>
      </c>
      <c r="GR11" s="224">
        <v>101076</v>
      </c>
      <c r="GS11" s="225">
        <v>172</v>
      </c>
      <c r="GT11" s="225">
        <v>5388</v>
      </c>
      <c r="GU11" s="225" t="s">
        <v>608</v>
      </c>
      <c r="GV11" s="238">
        <v>89.02</v>
      </c>
      <c r="GW11" s="225">
        <v>3962</v>
      </c>
      <c r="GX11" s="225">
        <v>4081</v>
      </c>
      <c r="GY11" s="225">
        <v>2781</v>
      </c>
      <c r="GZ11" s="236">
        <v>266</v>
      </c>
      <c r="HA11" s="226">
        <v>91</v>
      </c>
      <c r="HB11" s="225">
        <v>2068532</v>
      </c>
      <c r="HC11" s="225">
        <v>12508970</v>
      </c>
      <c r="HD11" s="225">
        <v>1568308</v>
      </c>
      <c r="HE11" s="225">
        <v>1738481</v>
      </c>
      <c r="HF11" s="225">
        <v>465437</v>
      </c>
      <c r="HG11" s="225">
        <v>11380</v>
      </c>
      <c r="HH11" s="225">
        <v>12830</v>
      </c>
      <c r="HI11" s="225">
        <v>269260</v>
      </c>
      <c r="HJ11" s="225">
        <v>195720</v>
      </c>
      <c r="HK11" s="220">
        <v>11647</v>
      </c>
      <c r="HL11" s="220">
        <v>15839637</v>
      </c>
      <c r="HM11" s="220"/>
      <c r="HN11" s="220">
        <v>345</v>
      </c>
      <c r="HO11" s="220"/>
      <c r="HP11" s="220">
        <v>55</v>
      </c>
      <c r="HQ11" s="220"/>
      <c r="HR11" s="220">
        <v>2037</v>
      </c>
      <c r="HS11" s="220">
        <v>158077</v>
      </c>
      <c r="HT11" s="223">
        <v>280</v>
      </c>
      <c r="HU11" s="237">
        <v>0</v>
      </c>
      <c r="HV11" s="230">
        <v>41.94</v>
      </c>
      <c r="HW11" s="220">
        <v>237280</v>
      </c>
      <c r="HX11" s="426">
        <v>-8.9</v>
      </c>
      <c r="HY11" s="230">
        <v>0.5</v>
      </c>
      <c r="HZ11" s="230">
        <v>0.5</v>
      </c>
      <c r="IA11" s="225">
        <v>1061.5</v>
      </c>
      <c r="IB11" s="225">
        <v>1000.5</v>
      </c>
      <c r="IC11" s="225">
        <v>33557</v>
      </c>
      <c r="ID11" s="227">
        <v>74.400000000000006</v>
      </c>
      <c r="IE11" s="227">
        <v>57.5</v>
      </c>
      <c r="IF11" s="227">
        <v>39.200000000000003</v>
      </c>
      <c r="IG11" s="227">
        <v>68.400000000000006</v>
      </c>
      <c r="IH11" s="227">
        <v>21.7</v>
      </c>
      <c r="II11" s="144" t="s">
        <v>1081</v>
      </c>
      <c r="IJ11" s="144" t="s">
        <v>1081</v>
      </c>
      <c r="IK11" s="225">
        <v>90</v>
      </c>
      <c r="IL11" s="154">
        <v>0.73</v>
      </c>
      <c r="IM11" s="153">
        <v>92.3</v>
      </c>
      <c r="IN11" s="285">
        <v>9.6</v>
      </c>
      <c r="IO11" s="153">
        <v>2</v>
      </c>
      <c r="IP11" s="143">
        <v>131943152</v>
      </c>
      <c r="IQ11" s="286">
        <v>46.907045640613461</v>
      </c>
      <c r="IR11" s="286">
        <v>51.62613621652207</v>
      </c>
      <c r="IS11" s="276" t="s">
        <v>608</v>
      </c>
      <c r="IT11" s="276" t="s">
        <v>608</v>
      </c>
      <c r="IU11" s="286">
        <v>68.599999999999994</v>
      </c>
      <c r="IV11" s="144" t="s">
        <v>1081</v>
      </c>
      <c r="IW11" s="143">
        <v>2211</v>
      </c>
      <c r="IX11" s="144" t="s">
        <v>1081</v>
      </c>
      <c r="IY11" s="286">
        <v>31.3</v>
      </c>
      <c r="IZ11" s="276">
        <v>59828</v>
      </c>
      <c r="JA11" s="276">
        <v>1247</v>
      </c>
      <c r="JB11" s="276">
        <v>930</v>
      </c>
      <c r="JC11" s="276">
        <v>5050</v>
      </c>
      <c r="JD11" s="276">
        <v>6025</v>
      </c>
      <c r="JE11" s="276">
        <v>6625</v>
      </c>
      <c r="JF11" s="276">
        <v>7376</v>
      </c>
      <c r="JG11" s="276">
        <v>8437</v>
      </c>
      <c r="JH11" s="276">
        <v>7779</v>
      </c>
      <c r="JI11" s="276">
        <v>7583</v>
      </c>
      <c r="JJ11" s="276">
        <v>6782</v>
      </c>
      <c r="JK11" s="276">
        <v>5257</v>
      </c>
      <c r="JL11" s="276">
        <v>3498</v>
      </c>
      <c r="JM11" s="276">
        <v>1531</v>
      </c>
      <c r="JN11" s="276">
        <v>875</v>
      </c>
      <c r="JO11" s="276">
        <v>417</v>
      </c>
      <c r="JP11" s="276">
        <v>200</v>
      </c>
      <c r="JQ11" s="276">
        <v>7272</v>
      </c>
      <c r="JR11" s="276">
        <v>7414</v>
      </c>
      <c r="JS11" s="276">
        <v>7314</v>
      </c>
      <c r="JT11" s="276">
        <v>8483</v>
      </c>
      <c r="JU11" s="276">
        <v>9639</v>
      </c>
      <c r="JV11" s="276">
        <v>10775</v>
      </c>
      <c r="JW11" s="276">
        <v>9825</v>
      </c>
      <c r="JX11" s="276">
        <v>9811</v>
      </c>
      <c r="JY11" s="276">
        <v>9874</v>
      </c>
      <c r="JZ11" s="276">
        <v>10340</v>
      </c>
      <c r="KA11" s="276">
        <v>11117</v>
      </c>
      <c r="KB11" s="276">
        <v>8773</v>
      </c>
      <c r="KC11" s="276">
        <v>7934</v>
      </c>
      <c r="KD11" s="276">
        <v>7221</v>
      </c>
      <c r="KE11" s="276">
        <v>7917</v>
      </c>
    </row>
    <row r="12" spans="1:291" ht="12">
      <c r="A12" s="3">
        <v>52019</v>
      </c>
      <c r="B12" s="2" t="s">
        <v>908</v>
      </c>
      <c r="C12" s="147">
        <v>906.07</v>
      </c>
      <c r="D12" s="144">
        <v>313444</v>
      </c>
      <c r="E12" s="146">
        <v>11.7</v>
      </c>
      <c r="F12" s="146">
        <v>59.5</v>
      </c>
      <c r="G12" s="146">
        <v>28.8</v>
      </c>
      <c r="H12" s="223">
        <v>13238</v>
      </c>
      <c r="I12" s="223">
        <v>27970</v>
      </c>
      <c r="J12" s="223">
        <v>44244</v>
      </c>
      <c r="K12" s="224">
        <v>46131</v>
      </c>
      <c r="L12" s="220">
        <v>143570</v>
      </c>
      <c r="M12" s="220">
        <v>1225</v>
      </c>
      <c r="N12" s="220">
        <v>9358</v>
      </c>
      <c r="O12" s="220">
        <v>10078</v>
      </c>
      <c r="P12" s="223">
        <v>310906</v>
      </c>
      <c r="Q12" s="220">
        <v>315814</v>
      </c>
      <c r="R12" s="220">
        <v>329561</v>
      </c>
      <c r="S12" s="224">
        <v>393106</v>
      </c>
      <c r="T12" s="224">
        <v>742467</v>
      </c>
      <c r="U12" s="224">
        <v>255881</v>
      </c>
      <c r="V12" s="225">
        <v>612849</v>
      </c>
      <c r="W12" s="225">
        <v>0</v>
      </c>
      <c r="X12" s="225">
        <v>41</v>
      </c>
      <c r="Y12" s="225">
        <v>42</v>
      </c>
      <c r="Z12" s="226">
        <v>33460</v>
      </c>
      <c r="AA12" s="147">
        <v>2696.44</v>
      </c>
      <c r="AB12" s="234">
        <v>2256</v>
      </c>
      <c r="AC12" s="225">
        <v>1188</v>
      </c>
      <c r="AD12" s="224">
        <v>381273</v>
      </c>
      <c r="AE12" s="224">
        <v>1839</v>
      </c>
      <c r="AF12" s="225">
        <v>33</v>
      </c>
      <c r="AG12" s="225">
        <v>4662</v>
      </c>
      <c r="AH12" s="225">
        <v>41</v>
      </c>
      <c r="AI12" s="225">
        <v>14114</v>
      </c>
      <c r="AJ12" s="224">
        <v>883</v>
      </c>
      <c r="AK12" s="224">
        <v>45</v>
      </c>
      <c r="AL12" s="225">
        <v>23</v>
      </c>
      <c r="AM12" s="225">
        <v>7257</v>
      </c>
      <c r="AN12" s="224">
        <v>537</v>
      </c>
      <c r="AO12" s="224">
        <v>3</v>
      </c>
      <c r="AP12" s="224">
        <v>243</v>
      </c>
      <c r="AQ12" s="224">
        <v>19</v>
      </c>
      <c r="AR12" s="224">
        <v>32</v>
      </c>
      <c r="AS12" s="227">
        <v>100</v>
      </c>
      <c r="AT12" s="227">
        <v>109.67</v>
      </c>
      <c r="AU12" s="227">
        <v>125.45</v>
      </c>
      <c r="AV12" s="225">
        <v>28</v>
      </c>
      <c r="AW12" s="228">
        <v>34</v>
      </c>
      <c r="AX12" s="228">
        <v>22</v>
      </c>
      <c r="AY12" s="225">
        <v>1</v>
      </c>
      <c r="AZ12" s="225">
        <v>1</v>
      </c>
      <c r="BA12" s="228">
        <v>0</v>
      </c>
      <c r="BB12" s="228">
        <v>1</v>
      </c>
      <c r="BC12" s="225">
        <v>7</v>
      </c>
      <c r="BD12" s="225">
        <v>23595.759999999998</v>
      </c>
      <c r="BE12" s="225">
        <v>1</v>
      </c>
      <c r="BF12" s="225">
        <v>29458</v>
      </c>
      <c r="BG12" s="225">
        <v>8</v>
      </c>
      <c r="BH12" s="225">
        <v>224741.23</v>
      </c>
      <c r="BI12" s="225">
        <v>1</v>
      </c>
      <c r="BJ12" s="225">
        <v>385</v>
      </c>
      <c r="BK12" s="229">
        <v>38.200000000000003</v>
      </c>
      <c r="BL12" s="225">
        <v>4</v>
      </c>
      <c r="BM12" s="225">
        <v>6</v>
      </c>
      <c r="BN12" s="225" t="s">
        <v>608</v>
      </c>
      <c r="BO12" s="225" t="s">
        <v>608</v>
      </c>
      <c r="BP12" s="144" t="s">
        <v>1081</v>
      </c>
      <c r="BQ12" s="230">
        <v>1.1000000000000001</v>
      </c>
      <c r="BR12" s="229">
        <v>37.1</v>
      </c>
      <c r="BS12" s="230">
        <v>4.4019132254426374</v>
      </c>
      <c r="BT12" s="227">
        <v>56.223785840342877</v>
      </c>
      <c r="BU12" s="225">
        <v>23</v>
      </c>
      <c r="BV12" s="225">
        <v>5455</v>
      </c>
      <c r="BW12" s="225">
        <v>276</v>
      </c>
      <c r="BX12" s="225">
        <v>1227</v>
      </c>
      <c r="BY12" s="225">
        <v>3610</v>
      </c>
      <c r="BZ12" s="225">
        <v>1057</v>
      </c>
      <c r="CA12" s="225">
        <v>383</v>
      </c>
      <c r="CB12" s="225">
        <v>441</v>
      </c>
      <c r="CC12" s="230">
        <v>1.33</v>
      </c>
      <c r="CD12" s="225" t="s">
        <v>608</v>
      </c>
      <c r="CE12" s="225">
        <v>3</v>
      </c>
      <c r="CF12" s="225">
        <v>27</v>
      </c>
      <c r="CG12" s="225">
        <v>1</v>
      </c>
      <c r="CH12" s="225">
        <v>3</v>
      </c>
      <c r="CI12" s="225">
        <v>205</v>
      </c>
      <c r="CJ12" s="225">
        <v>23</v>
      </c>
      <c r="CK12" s="225">
        <v>1347</v>
      </c>
      <c r="CL12" s="225">
        <v>13</v>
      </c>
      <c r="CM12" s="225">
        <v>1308</v>
      </c>
      <c r="CN12" s="225">
        <v>31</v>
      </c>
      <c r="CO12" s="225">
        <v>375</v>
      </c>
      <c r="CP12" s="225">
        <v>4</v>
      </c>
      <c r="CQ12" s="225">
        <v>35</v>
      </c>
      <c r="CR12" s="225">
        <v>26</v>
      </c>
      <c r="CS12" s="225">
        <v>714</v>
      </c>
      <c r="CT12" s="225">
        <v>13212</v>
      </c>
      <c r="CU12" s="225">
        <v>1969</v>
      </c>
      <c r="CV12" s="225">
        <v>2494</v>
      </c>
      <c r="CW12" s="225">
        <v>1234135.8089999999</v>
      </c>
      <c r="CX12" s="225">
        <v>264077.29499999998</v>
      </c>
      <c r="CY12" s="225">
        <v>634912.88600000006</v>
      </c>
      <c r="CZ12" s="225">
        <v>91775</v>
      </c>
      <c r="DA12" s="225">
        <v>18</v>
      </c>
      <c r="DB12" s="225">
        <v>18991</v>
      </c>
      <c r="DC12" s="225">
        <v>2059</v>
      </c>
      <c r="DD12" s="225">
        <v>1723</v>
      </c>
      <c r="DE12" s="225">
        <v>253</v>
      </c>
      <c r="DF12" s="225">
        <v>944</v>
      </c>
      <c r="DG12" s="225">
        <v>7070</v>
      </c>
      <c r="DH12" s="225">
        <v>13782</v>
      </c>
      <c r="DI12" s="225">
        <v>2232</v>
      </c>
      <c r="DJ12" s="225">
        <v>2270</v>
      </c>
      <c r="DK12" s="225">
        <v>218</v>
      </c>
      <c r="DL12" s="225">
        <v>483</v>
      </c>
      <c r="DM12" s="225">
        <v>7</v>
      </c>
      <c r="DN12" s="225">
        <v>1665</v>
      </c>
      <c r="DO12" s="225">
        <v>26</v>
      </c>
      <c r="DP12" s="225">
        <v>15753</v>
      </c>
      <c r="DQ12" s="225">
        <v>92</v>
      </c>
      <c r="DR12" s="225">
        <v>8575</v>
      </c>
      <c r="DS12" s="225">
        <v>8204</v>
      </c>
      <c r="DT12" s="225">
        <v>0</v>
      </c>
      <c r="DU12" s="225">
        <v>1277</v>
      </c>
      <c r="DV12" s="225">
        <v>93</v>
      </c>
      <c r="DW12" s="225">
        <v>71</v>
      </c>
      <c r="DX12" s="231">
        <v>75.7</v>
      </c>
      <c r="DY12" s="225">
        <v>36</v>
      </c>
      <c r="DZ12" s="225">
        <v>55</v>
      </c>
      <c r="EA12" s="225">
        <v>2487</v>
      </c>
      <c r="EB12" s="226">
        <v>392</v>
      </c>
      <c r="EC12" s="226">
        <v>79</v>
      </c>
      <c r="ED12" s="226">
        <v>1982</v>
      </c>
      <c r="EE12" s="226">
        <v>2095</v>
      </c>
      <c r="EF12" s="229">
        <v>97.9</v>
      </c>
      <c r="EG12" s="229">
        <v>96.5</v>
      </c>
      <c r="EH12" s="226">
        <v>43</v>
      </c>
      <c r="EI12" s="239">
        <v>17.23</v>
      </c>
      <c r="EJ12" s="226">
        <v>64970</v>
      </c>
      <c r="EK12" s="229">
        <v>35.700000000000003</v>
      </c>
      <c r="EL12" s="226">
        <v>403252.85713406187</v>
      </c>
      <c r="EM12" s="429">
        <v>-1.0118791938479619</v>
      </c>
      <c r="EN12" s="225">
        <v>298</v>
      </c>
      <c r="EO12" s="225">
        <v>31</v>
      </c>
      <c r="EP12" s="148">
        <v>1413</v>
      </c>
      <c r="EQ12" s="225">
        <v>78</v>
      </c>
      <c r="ER12" s="225">
        <v>1406</v>
      </c>
      <c r="ES12" s="227">
        <v>96.6</v>
      </c>
      <c r="ET12" s="225">
        <v>121780</v>
      </c>
      <c r="EU12" s="225">
        <v>7645</v>
      </c>
      <c r="EV12" s="225">
        <v>47</v>
      </c>
      <c r="EW12" s="225">
        <v>110532</v>
      </c>
      <c r="EX12" s="225" t="s">
        <v>608</v>
      </c>
      <c r="EY12" s="225">
        <v>12816</v>
      </c>
      <c r="EZ12" s="225">
        <v>97716</v>
      </c>
      <c r="FA12" s="225">
        <v>3603</v>
      </c>
      <c r="FB12" s="227">
        <v>22.1</v>
      </c>
      <c r="FC12" s="225">
        <v>208</v>
      </c>
      <c r="FD12" s="227">
        <v>19.510000000000002</v>
      </c>
      <c r="FE12" s="225">
        <v>4697</v>
      </c>
      <c r="FF12" s="225" t="s">
        <v>608</v>
      </c>
      <c r="FG12" s="225">
        <v>199</v>
      </c>
      <c r="FH12" s="225">
        <v>347</v>
      </c>
      <c r="FI12" s="233">
        <v>25</v>
      </c>
      <c r="FJ12" s="233">
        <v>676</v>
      </c>
      <c r="FK12" s="230">
        <v>65.957494591377639</v>
      </c>
      <c r="FL12" s="227">
        <v>99.4</v>
      </c>
      <c r="FM12" s="227">
        <v>92.6</v>
      </c>
      <c r="FN12" s="227">
        <v>93</v>
      </c>
      <c r="FO12" s="231">
        <v>49.2</v>
      </c>
      <c r="FP12" s="225">
        <v>62</v>
      </c>
      <c r="FQ12" s="225">
        <v>14</v>
      </c>
      <c r="FR12" s="225">
        <v>73</v>
      </c>
      <c r="FS12" s="225">
        <v>1000</v>
      </c>
      <c r="FT12" s="225">
        <v>6</v>
      </c>
      <c r="FU12" s="225">
        <v>1020</v>
      </c>
      <c r="FV12" s="225">
        <v>1671</v>
      </c>
      <c r="FW12" s="225">
        <v>5</v>
      </c>
      <c r="FX12" s="225">
        <v>7010882</v>
      </c>
      <c r="FY12" s="225">
        <v>4425</v>
      </c>
      <c r="FZ12" s="225" t="s">
        <v>608</v>
      </c>
      <c r="GA12" s="225" t="s">
        <v>608</v>
      </c>
      <c r="GB12" s="225">
        <v>15402</v>
      </c>
      <c r="GC12" s="225">
        <v>63</v>
      </c>
      <c r="GD12" s="225">
        <v>2072</v>
      </c>
      <c r="GE12" s="225">
        <v>13267</v>
      </c>
      <c r="GF12" s="225">
        <v>148966</v>
      </c>
      <c r="GG12" s="225">
        <v>528</v>
      </c>
      <c r="GH12" s="225">
        <v>22741</v>
      </c>
      <c r="GI12" s="225">
        <v>125697</v>
      </c>
      <c r="GJ12" s="225">
        <v>952</v>
      </c>
      <c r="GK12" s="225">
        <v>8210</v>
      </c>
      <c r="GL12" s="225">
        <v>664103</v>
      </c>
      <c r="GM12" s="225">
        <v>2184</v>
      </c>
      <c r="GN12" s="225">
        <v>17029</v>
      </c>
      <c r="GO12" s="225">
        <v>342438</v>
      </c>
      <c r="GP12" s="225">
        <v>293</v>
      </c>
      <c r="GQ12" s="225">
        <v>10888</v>
      </c>
      <c r="GR12" s="224">
        <v>291998</v>
      </c>
      <c r="GS12" s="225">
        <v>288</v>
      </c>
      <c r="GT12" s="225" t="s">
        <v>608</v>
      </c>
      <c r="GU12" s="225" t="s">
        <v>608</v>
      </c>
      <c r="GV12" s="235">
        <v>103.09</v>
      </c>
      <c r="GW12" s="225">
        <v>7610.5</v>
      </c>
      <c r="GX12" s="225">
        <v>3346</v>
      </c>
      <c r="GY12" s="225">
        <v>2676</v>
      </c>
      <c r="GZ12" s="236">
        <v>608</v>
      </c>
      <c r="HA12" s="226">
        <v>4</v>
      </c>
      <c r="HB12" s="225">
        <v>1931489</v>
      </c>
      <c r="HC12" s="225">
        <v>15054232</v>
      </c>
      <c r="HD12" s="225">
        <v>1644951</v>
      </c>
      <c r="HE12" s="225">
        <v>1607552</v>
      </c>
      <c r="HF12" s="225">
        <v>340420</v>
      </c>
      <c r="HG12" s="225">
        <v>9770</v>
      </c>
      <c r="HH12" s="225">
        <v>11710</v>
      </c>
      <c r="HI12" s="225">
        <v>277035</v>
      </c>
      <c r="HJ12" s="225">
        <v>206336</v>
      </c>
      <c r="HK12" s="220" t="s">
        <v>534</v>
      </c>
      <c r="HL12" s="220">
        <v>7208399</v>
      </c>
      <c r="HM12" s="220">
        <v>0</v>
      </c>
      <c r="HN12" s="220">
        <v>213</v>
      </c>
      <c r="HO12" s="220">
        <v>0</v>
      </c>
      <c r="HP12" s="220">
        <v>49</v>
      </c>
      <c r="HQ12" s="220">
        <v>0</v>
      </c>
      <c r="HR12" s="220">
        <v>56066</v>
      </c>
      <c r="HS12" s="220">
        <v>186369</v>
      </c>
      <c r="HT12" s="223" t="s">
        <v>534</v>
      </c>
      <c r="HU12" s="237">
        <v>0</v>
      </c>
      <c r="HV12" s="230">
        <v>54.76</v>
      </c>
      <c r="HW12" s="220">
        <v>250569</v>
      </c>
      <c r="HX12" s="426">
        <v>-0.5</v>
      </c>
      <c r="HY12" s="230">
        <v>6</v>
      </c>
      <c r="HZ12" s="230">
        <v>4.29</v>
      </c>
      <c r="IA12" s="225">
        <v>1502.96</v>
      </c>
      <c r="IB12" s="225">
        <v>1486.21</v>
      </c>
      <c r="IC12" s="225">
        <v>46470</v>
      </c>
      <c r="ID12" s="227">
        <v>67.8</v>
      </c>
      <c r="IE12" s="227">
        <v>51.3</v>
      </c>
      <c r="IF12" s="227">
        <v>36.299999999999997</v>
      </c>
      <c r="IG12" s="227">
        <v>54.8</v>
      </c>
      <c r="IH12" s="227">
        <v>16.100000000000001</v>
      </c>
      <c r="II12" s="144" t="s">
        <v>1081</v>
      </c>
      <c r="IJ12" s="144" t="s">
        <v>1081</v>
      </c>
      <c r="IK12" s="225">
        <v>79.7</v>
      </c>
      <c r="IL12" s="154">
        <v>0.66</v>
      </c>
      <c r="IM12" s="227">
        <v>91.4</v>
      </c>
      <c r="IN12" s="287">
        <v>10.6</v>
      </c>
      <c r="IO12" s="227">
        <v>2.2999999999999998</v>
      </c>
      <c r="IP12" s="225">
        <v>140671141</v>
      </c>
      <c r="IQ12" s="227">
        <v>47.477608360297886</v>
      </c>
      <c r="IR12" s="227">
        <v>51.171527035170229</v>
      </c>
      <c r="IS12" s="276" t="s">
        <v>608</v>
      </c>
      <c r="IT12" s="276" t="s">
        <v>608</v>
      </c>
      <c r="IU12" s="227">
        <v>87</v>
      </c>
      <c r="IV12" s="144" t="s">
        <v>1081</v>
      </c>
      <c r="IW12" s="225">
        <v>2544</v>
      </c>
      <c r="IX12" s="144" t="s">
        <v>1081</v>
      </c>
      <c r="IY12" s="227">
        <v>32.1</v>
      </c>
      <c r="IZ12" s="225">
        <v>53242</v>
      </c>
      <c r="JA12" s="225">
        <v>1280</v>
      </c>
      <c r="JB12" s="225">
        <v>790</v>
      </c>
      <c r="JC12" s="225">
        <v>4169</v>
      </c>
      <c r="JD12" s="225">
        <v>5369</v>
      </c>
      <c r="JE12" s="225">
        <v>5969</v>
      </c>
      <c r="JF12" s="225">
        <v>7165</v>
      </c>
      <c r="JG12" s="225">
        <v>8269</v>
      </c>
      <c r="JH12" s="225">
        <v>7470</v>
      </c>
      <c r="JI12" s="225">
        <v>7683</v>
      </c>
      <c r="JJ12" s="225">
        <v>7291</v>
      </c>
      <c r="JK12" s="225">
        <v>5837</v>
      </c>
      <c r="JL12" s="225">
        <v>3576</v>
      </c>
      <c r="JM12" s="225">
        <v>1390</v>
      </c>
      <c r="JN12" s="225">
        <v>659</v>
      </c>
      <c r="JO12" s="225">
        <v>286</v>
      </c>
      <c r="JP12" s="225">
        <v>140</v>
      </c>
      <c r="JQ12" s="225">
        <v>6723</v>
      </c>
      <c r="JR12" s="225">
        <v>6214</v>
      </c>
      <c r="JS12" s="225">
        <v>6406</v>
      </c>
      <c r="JT12" s="225">
        <v>7592</v>
      </c>
      <c r="JU12" s="225">
        <v>9368</v>
      </c>
      <c r="JV12" s="225">
        <v>10636</v>
      </c>
      <c r="JW12" s="225">
        <v>9647</v>
      </c>
      <c r="JX12" s="225">
        <v>10311</v>
      </c>
      <c r="JY12" s="225">
        <v>10920</v>
      </c>
      <c r="JZ12" s="225">
        <v>12204</v>
      </c>
      <c r="KA12" s="225">
        <v>13230</v>
      </c>
      <c r="KB12" s="225">
        <v>9924</v>
      </c>
      <c r="KC12" s="225">
        <v>9460</v>
      </c>
      <c r="KD12" s="225">
        <v>8563</v>
      </c>
      <c r="KE12" s="225">
        <v>9685</v>
      </c>
    </row>
    <row r="13" spans="1:291" ht="12">
      <c r="A13" s="3">
        <v>62014</v>
      </c>
      <c r="B13" s="639" t="s">
        <v>1008</v>
      </c>
      <c r="C13" s="147" t="s">
        <v>1080</v>
      </c>
      <c r="D13" s="147" t="s">
        <v>1080</v>
      </c>
      <c r="E13" s="147" t="s">
        <v>1080</v>
      </c>
      <c r="F13" s="147" t="s">
        <v>1080</v>
      </c>
      <c r="G13" s="147" t="s">
        <v>1080</v>
      </c>
      <c r="H13" s="147" t="s">
        <v>1080</v>
      </c>
      <c r="I13" s="147" t="s">
        <v>1080</v>
      </c>
      <c r="J13" s="147" t="s">
        <v>1080</v>
      </c>
      <c r="K13" s="147" t="s">
        <v>1080</v>
      </c>
      <c r="L13" s="147" t="s">
        <v>1080</v>
      </c>
      <c r="M13" s="147" t="s">
        <v>1080</v>
      </c>
      <c r="N13" s="147" t="s">
        <v>1080</v>
      </c>
      <c r="O13" s="147" t="s">
        <v>1080</v>
      </c>
      <c r="P13" s="147" t="s">
        <v>1080</v>
      </c>
      <c r="Q13" s="147" t="s">
        <v>1080</v>
      </c>
      <c r="R13" s="147" t="s">
        <v>1080</v>
      </c>
      <c r="S13" s="147" t="s">
        <v>1080</v>
      </c>
      <c r="T13" s="147" t="s">
        <v>1080</v>
      </c>
      <c r="U13" s="147" t="s">
        <v>1080</v>
      </c>
      <c r="V13" s="147" t="s">
        <v>1080</v>
      </c>
      <c r="W13" s="147" t="s">
        <v>1080</v>
      </c>
      <c r="X13" s="147" t="s">
        <v>1080</v>
      </c>
      <c r="Y13" s="147" t="s">
        <v>1080</v>
      </c>
      <c r="Z13" s="147" t="s">
        <v>1080</v>
      </c>
      <c r="AA13" s="147" t="s">
        <v>1080</v>
      </c>
      <c r="AB13" s="147" t="s">
        <v>1080</v>
      </c>
      <c r="AC13" s="147" t="s">
        <v>1080</v>
      </c>
      <c r="AD13" s="147" t="s">
        <v>1080</v>
      </c>
      <c r="AE13" s="147" t="s">
        <v>1080</v>
      </c>
      <c r="AF13" s="147" t="s">
        <v>1080</v>
      </c>
      <c r="AG13" s="147" t="s">
        <v>1080</v>
      </c>
      <c r="AH13" s="147" t="s">
        <v>1080</v>
      </c>
      <c r="AI13" s="147" t="s">
        <v>1080</v>
      </c>
      <c r="AJ13" s="147" t="s">
        <v>1080</v>
      </c>
      <c r="AK13" s="147" t="s">
        <v>1080</v>
      </c>
      <c r="AL13" s="147" t="s">
        <v>1080</v>
      </c>
      <c r="AM13" s="147" t="s">
        <v>1080</v>
      </c>
      <c r="AN13" s="147" t="s">
        <v>1080</v>
      </c>
      <c r="AO13" s="147" t="s">
        <v>1080</v>
      </c>
      <c r="AP13" s="147" t="s">
        <v>1080</v>
      </c>
      <c r="AQ13" s="147" t="s">
        <v>1080</v>
      </c>
      <c r="AR13" s="147" t="s">
        <v>1080</v>
      </c>
      <c r="AS13" s="147" t="s">
        <v>1080</v>
      </c>
      <c r="AT13" s="147" t="s">
        <v>1080</v>
      </c>
      <c r="AU13" s="147" t="s">
        <v>1080</v>
      </c>
      <c r="AV13" s="147" t="s">
        <v>1080</v>
      </c>
      <c r="AW13" s="147" t="s">
        <v>1080</v>
      </c>
      <c r="AX13" s="147" t="s">
        <v>1080</v>
      </c>
      <c r="AY13" s="147" t="s">
        <v>1080</v>
      </c>
      <c r="AZ13" s="147" t="s">
        <v>1080</v>
      </c>
      <c r="BA13" s="147" t="s">
        <v>1080</v>
      </c>
      <c r="BB13" s="147" t="s">
        <v>1080</v>
      </c>
      <c r="BC13" s="147" t="s">
        <v>1080</v>
      </c>
      <c r="BD13" s="147" t="s">
        <v>1080</v>
      </c>
      <c r="BE13" s="147" t="s">
        <v>1080</v>
      </c>
      <c r="BF13" s="147" t="s">
        <v>1080</v>
      </c>
      <c r="BG13" s="147" t="s">
        <v>1080</v>
      </c>
      <c r="BH13" s="147" t="s">
        <v>1080</v>
      </c>
      <c r="BI13" s="147" t="s">
        <v>1080</v>
      </c>
      <c r="BJ13" s="147" t="s">
        <v>1080</v>
      </c>
      <c r="BK13" s="147" t="s">
        <v>1080</v>
      </c>
      <c r="BL13" s="147" t="s">
        <v>1080</v>
      </c>
      <c r="BM13" s="147" t="s">
        <v>1080</v>
      </c>
      <c r="BN13" s="147" t="s">
        <v>1080</v>
      </c>
      <c r="BO13" s="147" t="s">
        <v>1080</v>
      </c>
      <c r="BP13" s="144" t="s">
        <v>1081</v>
      </c>
      <c r="BQ13" s="147" t="s">
        <v>1080</v>
      </c>
      <c r="BR13" s="147" t="s">
        <v>1080</v>
      </c>
      <c r="BS13" s="147" t="s">
        <v>1080</v>
      </c>
      <c r="BT13" s="147" t="s">
        <v>1080</v>
      </c>
      <c r="BU13" s="147" t="s">
        <v>1080</v>
      </c>
      <c r="BV13" s="147" t="s">
        <v>1080</v>
      </c>
      <c r="BW13" s="147" t="s">
        <v>1080</v>
      </c>
      <c r="BX13" s="147" t="s">
        <v>1080</v>
      </c>
      <c r="BY13" s="147" t="s">
        <v>1080</v>
      </c>
      <c r="BZ13" s="147" t="s">
        <v>1080</v>
      </c>
      <c r="CA13" s="147" t="s">
        <v>1080</v>
      </c>
      <c r="CB13" s="147" t="s">
        <v>1080</v>
      </c>
      <c r="CC13" s="147" t="s">
        <v>1080</v>
      </c>
      <c r="CD13" s="147" t="s">
        <v>1080</v>
      </c>
      <c r="CE13" s="147" t="s">
        <v>1080</v>
      </c>
      <c r="CF13" s="147" t="s">
        <v>1080</v>
      </c>
      <c r="CG13" s="147" t="s">
        <v>1080</v>
      </c>
      <c r="CH13" s="147" t="s">
        <v>1080</v>
      </c>
      <c r="CI13" s="147" t="s">
        <v>1080</v>
      </c>
      <c r="CJ13" s="147" t="s">
        <v>1080</v>
      </c>
      <c r="CK13" s="147" t="s">
        <v>1080</v>
      </c>
      <c r="CL13" s="147" t="s">
        <v>1080</v>
      </c>
      <c r="CM13" s="147" t="s">
        <v>1080</v>
      </c>
      <c r="CN13" s="147" t="s">
        <v>1080</v>
      </c>
      <c r="CO13" s="147" t="s">
        <v>1080</v>
      </c>
      <c r="CP13" s="147" t="s">
        <v>1080</v>
      </c>
      <c r="CQ13" s="147" t="s">
        <v>1080</v>
      </c>
      <c r="CR13" s="147" t="s">
        <v>1080</v>
      </c>
      <c r="CS13" s="147" t="s">
        <v>1080</v>
      </c>
      <c r="CT13" s="147" t="s">
        <v>1080</v>
      </c>
      <c r="CU13" s="147" t="s">
        <v>1080</v>
      </c>
      <c r="CV13" s="147" t="s">
        <v>1080</v>
      </c>
      <c r="CW13" s="147" t="s">
        <v>1080</v>
      </c>
      <c r="CX13" s="147" t="s">
        <v>1080</v>
      </c>
      <c r="CY13" s="147" t="s">
        <v>1080</v>
      </c>
      <c r="CZ13" s="147" t="s">
        <v>1080</v>
      </c>
      <c r="DA13" s="147" t="s">
        <v>1080</v>
      </c>
      <c r="DB13" s="147" t="s">
        <v>1080</v>
      </c>
      <c r="DC13" s="147" t="s">
        <v>1080</v>
      </c>
      <c r="DD13" s="147" t="s">
        <v>1080</v>
      </c>
      <c r="DE13" s="147" t="s">
        <v>1080</v>
      </c>
      <c r="DF13" s="147" t="s">
        <v>1080</v>
      </c>
      <c r="DG13" s="147" t="s">
        <v>1080</v>
      </c>
      <c r="DH13" s="147" t="s">
        <v>1080</v>
      </c>
      <c r="DI13" s="147" t="s">
        <v>1080</v>
      </c>
      <c r="DJ13" s="147" t="s">
        <v>1080</v>
      </c>
      <c r="DK13" s="147" t="s">
        <v>1080</v>
      </c>
      <c r="DL13" s="147" t="s">
        <v>1080</v>
      </c>
      <c r="DM13" s="147" t="s">
        <v>1080</v>
      </c>
      <c r="DN13" s="147" t="s">
        <v>1080</v>
      </c>
      <c r="DO13" s="147" t="s">
        <v>1080</v>
      </c>
      <c r="DP13" s="147" t="s">
        <v>1080</v>
      </c>
      <c r="DQ13" s="147" t="s">
        <v>1080</v>
      </c>
      <c r="DR13" s="147" t="s">
        <v>1080</v>
      </c>
      <c r="DS13" s="147" t="s">
        <v>1080</v>
      </c>
      <c r="DT13" s="147" t="s">
        <v>1080</v>
      </c>
      <c r="DU13" s="147" t="s">
        <v>1080</v>
      </c>
      <c r="DV13" s="147" t="s">
        <v>1080</v>
      </c>
      <c r="DW13" s="147" t="s">
        <v>1080</v>
      </c>
      <c r="DX13" s="147" t="s">
        <v>1080</v>
      </c>
      <c r="DY13" s="147" t="s">
        <v>1080</v>
      </c>
      <c r="DZ13" s="147" t="s">
        <v>1080</v>
      </c>
      <c r="EA13" s="147" t="s">
        <v>1080</v>
      </c>
      <c r="EB13" s="147" t="s">
        <v>1080</v>
      </c>
      <c r="EC13" s="147" t="s">
        <v>1080</v>
      </c>
      <c r="ED13" s="147" t="s">
        <v>1080</v>
      </c>
      <c r="EE13" s="147" t="s">
        <v>1080</v>
      </c>
      <c r="EF13" s="147" t="s">
        <v>1080</v>
      </c>
      <c r="EG13" s="147" t="s">
        <v>1080</v>
      </c>
      <c r="EH13" s="147" t="s">
        <v>1080</v>
      </c>
      <c r="EI13" s="147" t="s">
        <v>1080</v>
      </c>
      <c r="EJ13" s="147" t="s">
        <v>1080</v>
      </c>
      <c r="EK13" s="147" t="s">
        <v>1080</v>
      </c>
      <c r="EL13" s="147" t="s">
        <v>1080</v>
      </c>
      <c r="EM13" s="147" t="s">
        <v>1080</v>
      </c>
      <c r="EN13" s="147" t="s">
        <v>1080</v>
      </c>
      <c r="EO13" s="147" t="s">
        <v>1080</v>
      </c>
      <c r="EP13" s="147" t="s">
        <v>1080</v>
      </c>
      <c r="EQ13" s="147" t="s">
        <v>1080</v>
      </c>
      <c r="ER13" s="147" t="s">
        <v>1080</v>
      </c>
      <c r="ES13" s="147" t="s">
        <v>1080</v>
      </c>
      <c r="ET13" s="147" t="s">
        <v>1080</v>
      </c>
      <c r="EU13" s="147" t="s">
        <v>1080</v>
      </c>
      <c r="EV13" s="147" t="s">
        <v>1080</v>
      </c>
      <c r="EW13" s="147" t="s">
        <v>1080</v>
      </c>
      <c r="EX13" s="147" t="s">
        <v>1080</v>
      </c>
      <c r="EY13" s="147" t="s">
        <v>1080</v>
      </c>
      <c r="EZ13" s="147" t="s">
        <v>1080</v>
      </c>
      <c r="FA13" s="147" t="s">
        <v>1080</v>
      </c>
      <c r="FB13" s="147" t="s">
        <v>1080</v>
      </c>
      <c r="FC13" s="147" t="s">
        <v>1080</v>
      </c>
      <c r="FD13" s="147" t="s">
        <v>1080</v>
      </c>
      <c r="FE13" s="147" t="s">
        <v>1080</v>
      </c>
      <c r="FF13" s="147" t="s">
        <v>1080</v>
      </c>
      <c r="FG13" s="147" t="s">
        <v>1080</v>
      </c>
      <c r="FH13" s="147" t="s">
        <v>1080</v>
      </c>
      <c r="FI13" s="147" t="s">
        <v>1080</v>
      </c>
      <c r="FJ13" s="147" t="s">
        <v>1080</v>
      </c>
      <c r="FK13" s="147" t="s">
        <v>1080</v>
      </c>
      <c r="FL13" s="147" t="s">
        <v>1080</v>
      </c>
      <c r="FM13" s="147" t="s">
        <v>1080</v>
      </c>
      <c r="FN13" s="147" t="s">
        <v>1080</v>
      </c>
      <c r="FO13" s="147" t="s">
        <v>1080</v>
      </c>
      <c r="FP13" s="147" t="s">
        <v>1080</v>
      </c>
      <c r="FQ13" s="147" t="s">
        <v>1080</v>
      </c>
      <c r="FR13" s="147" t="s">
        <v>1080</v>
      </c>
      <c r="FS13" s="147" t="s">
        <v>1080</v>
      </c>
      <c r="FT13" s="147" t="s">
        <v>1080</v>
      </c>
      <c r="FU13" s="147" t="s">
        <v>1080</v>
      </c>
      <c r="FV13" s="147" t="s">
        <v>1080</v>
      </c>
      <c r="FW13" s="147" t="s">
        <v>1080</v>
      </c>
      <c r="FX13" s="147" t="s">
        <v>1080</v>
      </c>
      <c r="FY13" s="147" t="s">
        <v>1080</v>
      </c>
      <c r="FZ13" s="147" t="s">
        <v>1080</v>
      </c>
      <c r="GA13" s="147" t="s">
        <v>1080</v>
      </c>
      <c r="GB13" s="147" t="s">
        <v>1080</v>
      </c>
      <c r="GC13" s="147" t="s">
        <v>1080</v>
      </c>
      <c r="GD13" s="147" t="s">
        <v>1080</v>
      </c>
      <c r="GE13" s="147" t="s">
        <v>1080</v>
      </c>
      <c r="GF13" s="147" t="s">
        <v>1080</v>
      </c>
      <c r="GG13" s="147" t="s">
        <v>1080</v>
      </c>
      <c r="GH13" s="147" t="s">
        <v>1080</v>
      </c>
      <c r="GI13" s="147" t="s">
        <v>1080</v>
      </c>
      <c r="GJ13" s="147" t="s">
        <v>1080</v>
      </c>
      <c r="GK13" s="147" t="s">
        <v>1080</v>
      </c>
      <c r="GL13" s="147" t="s">
        <v>1080</v>
      </c>
      <c r="GM13" s="147" t="s">
        <v>1080</v>
      </c>
      <c r="GN13" s="147" t="s">
        <v>1080</v>
      </c>
      <c r="GO13" s="147" t="s">
        <v>1080</v>
      </c>
      <c r="GP13" s="147" t="s">
        <v>1080</v>
      </c>
      <c r="GQ13" s="147" t="s">
        <v>1080</v>
      </c>
      <c r="GR13" s="147" t="s">
        <v>1080</v>
      </c>
      <c r="GS13" s="147" t="s">
        <v>1080</v>
      </c>
      <c r="GT13" s="147" t="s">
        <v>1080</v>
      </c>
      <c r="GU13" s="147" t="s">
        <v>1080</v>
      </c>
      <c r="GV13" s="147" t="s">
        <v>1080</v>
      </c>
      <c r="GW13" s="147" t="s">
        <v>1080</v>
      </c>
      <c r="GX13" s="147" t="s">
        <v>1080</v>
      </c>
      <c r="GY13" s="147" t="s">
        <v>1080</v>
      </c>
      <c r="GZ13" s="147" t="s">
        <v>1080</v>
      </c>
      <c r="HA13" s="147" t="s">
        <v>1080</v>
      </c>
      <c r="HB13" s="147" t="s">
        <v>1080</v>
      </c>
      <c r="HC13" s="147" t="s">
        <v>1080</v>
      </c>
      <c r="HD13" s="147" t="s">
        <v>1080</v>
      </c>
      <c r="HE13" s="147" t="s">
        <v>1080</v>
      </c>
      <c r="HF13" s="147" t="s">
        <v>1080</v>
      </c>
      <c r="HG13" s="147" t="s">
        <v>1080</v>
      </c>
      <c r="HH13" s="147" t="s">
        <v>1080</v>
      </c>
      <c r="HI13" s="147" t="s">
        <v>1080</v>
      </c>
      <c r="HJ13" s="147" t="s">
        <v>1080</v>
      </c>
      <c r="HK13" s="147" t="s">
        <v>1080</v>
      </c>
      <c r="HL13" s="147" t="s">
        <v>1080</v>
      </c>
      <c r="HM13" s="147" t="s">
        <v>1080</v>
      </c>
      <c r="HN13" s="147" t="s">
        <v>1080</v>
      </c>
      <c r="HO13" s="147" t="s">
        <v>1080</v>
      </c>
      <c r="HP13" s="147" t="s">
        <v>1080</v>
      </c>
      <c r="HQ13" s="147" t="s">
        <v>1080</v>
      </c>
      <c r="HR13" s="147" t="s">
        <v>1080</v>
      </c>
      <c r="HS13" s="147" t="s">
        <v>1080</v>
      </c>
      <c r="HT13" s="147" t="s">
        <v>1080</v>
      </c>
      <c r="HU13" s="147" t="s">
        <v>1080</v>
      </c>
      <c r="HV13" s="147" t="s">
        <v>1080</v>
      </c>
      <c r="HW13" s="147" t="s">
        <v>1080</v>
      </c>
      <c r="HX13" s="147" t="s">
        <v>1080</v>
      </c>
      <c r="HY13" s="147" t="s">
        <v>1080</v>
      </c>
      <c r="HZ13" s="147" t="s">
        <v>1080</v>
      </c>
      <c r="IA13" s="147" t="s">
        <v>1080</v>
      </c>
      <c r="IB13" s="147" t="s">
        <v>1080</v>
      </c>
      <c r="IC13" s="147" t="s">
        <v>1080</v>
      </c>
      <c r="ID13" s="147" t="s">
        <v>1080</v>
      </c>
      <c r="IE13" s="147" t="s">
        <v>1080</v>
      </c>
      <c r="IF13" s="147" t="s">
        <v>1080</v>
      </c>
      <c r="IG13" s="147" t="s">
        <v>1080</v>
      </c>
      <c r="IH13" s="147" t="s">
        <v>1080</v>
      </c>
      <c r="II13" s="144" t="s">
        <v>1081</v>
      </c>
      <c r="IJ13" s="144" t="s">
        <v>1081</v>
      </c>
      <c r="IK13" s="147" t="s">
        <v>1080</v>
      </c>
      <c r="IL13" s="147" t="s">
        <v>1080</v>
      </c>
      <c r="IM13" s="147" t="s">
        <v>1080</v>
      </c>
      <c r="IN13" s="147" t="s">
        <v>1080</v>
      </c>
      <c r="IO13" s="147" t="s">
        <v>1080</v>
      </c>
      <c r="IP13" s="147" t="s">
        <v>1080</v>
      </c>
      <c r="IQ13" s="147" t="s">
        <v>1080</v>
      </c>
      <c r="IR13" s="147" t="s">
        <v>1080</v>
      </c>
      <c r="IS13" s="147" t="s">
        <v>1080</v>
      </c>
      <c r="IT13" s="147" t="s">
        <v>1080</v>
      </c>
      <c r="IU13" s="147" t="s">
        <v>1080</v>
      </c>
      <c r="IV13" s="144" t="s">
        <v>1081</v>
      </c>
      <c r="IW13" s="147" t="s">
        <v>1080</v>
      </c>
      <c r="IX13" s="144" t="s">
        <v>1081</v>
      </c>
      <c r="IY13" s="147" t="s">
        <v>1080</v>
      </c>
      <c r="IZ13" s="147" t="s">
        <v>1080</v>
      </c>
      <c r="JA13" s="147" t="s">
        <v>1080</v>
      </c>
      <c r="JB13" s="147" t="s">
        <v>1080</v>
      </c>
      <c r="JC13" s="147" t="s">
        <v>1080</v>
      </c>
      <c r="JD13" s="147" t="s">
        <v>1080</v>
      </c>
      <c r="JE13" s="147" t="s">
        <v>1080</v>
      </c>
      <c r="JF13" s="147" t="s">
        <v>1080</v>
      </c>
      <c r="JG13" s="147" t="s">
        <v>1080</v>
      </c>
      <c r="JH13" s="147" t="s">
        <v>1080</v>
      </c>
      <c r="JI13" s="147" t="s">
        <v>1080</v>
      </c>
      <c r="JJ13" s="147" t="s">
        <v>1080</v>
      </c>
      <c r="JK13" s="147" t="s">
        <v>1080</v>
      </c>
      <c r="JL13" s="147" t="s">
        <v>1080</v>
      </c>
      <c r="JM13" s="147" t="s">
        <v>1080</v>
      </c>
      <c r="JN13" s="147" t="s">
        <v>1080</v>
      </c>
      <c r="JO13" s="147" t="s">
        <v>1080</v>
      </c>
      <c r="JP13" s="147" t="s">
        <v>1080</v>
      </c>
      <c r="JQ13" s="147" t="s">
        <v>1080</v>
      </c>
      <c r="JR13" s="147" t="s">
        <v>1080</v>
      </c>
      <c r="JS13" s="147" t="s">
        <v>1080</v>
      </c>
      <c r="JT13" s="147" t="s">
        <v>1080</v>
      </c>
      <c r="JU13" s="147" t="s">
        <v>1080</v>
      </c>
      <c r="JV13" s="147" t="s">
        <v>1080</v>
      </c>
      <c r="JW13" s="147" t="s">
        <v>1080</v>
      </c>
      <c r="JX13" s="147" t="s">
        <v>1080</v>
      </c>
      <c r="JY13" s="147" t="s">
        <v>1080</v>
      </c>
      <c r="JZ13" s="147" t="s">
        <v>1080</v>
      </c>
      <c r="KA13" s="147" t="s">
        <v>1080</v>
      </c>
      <c r="KB13" s="147" t="s">
        <v>1080</v>
      </c>
      <c r="KC13" s="147" t="s">
        <v>1080</v>
      </c>
      <c r="KD13" s="147" t="s">
        <v>1080</v>
      </c>
      <c r="KE13" s="147" t="s">
        <v>1080</v>
      </c>
    </row>
    <row r="14" spans="1:291" ht="12">
      <c r="A14" s="3">
        <v>72010</v>
      </c>
      <c r="B14" s="2" t="s">
        <v>1006</v>
      </c>
      <c r="C14" s="147">
        <v>767.72</v>
      </c>
      <c r="D14" s="144">
        <v>282184</v>
      </c>
      <c r="E14" s="146">
        <v>12</v>
      </c>
      <c r="F14" s="146">
        <v>59.9</v>
      </c>
      <c r="G14" s="146">
        <v>28.1</v>
      </c>
      <c r="H14" s="223">
        <v>12617</v>
      </c>
      <c r="I14" s="223">
        <v>26277</v>
      </c>
      <c r="J14" s="223">
        <v>42500</v>
      </c>
      <c r="K14" s="224">
        <v>40119</v>
      </c>
      <c r="L14" s="220">
        <v>121819</v>
      </c>
      <c r="M14" s="220">
        <v>1701</v>
      </c>
      <c r="N14" s="220">
        <v>9815</v>
      </c>
      <c r="O14" s="220">
        <v>10298</v>
      </c>
      <c r="P14" s="223">
        <v>290584</v>
      </c>
      <c r="Q14" s="220">
        <v>294247</v>
      </c>
      <c r="R14" s="220">
        <v>303625</v>
      </c>
      <c r="S14" s="224">
        <v>1084808</v>
      </c>
      <c r="T14" s="224">
        <v>941999</v>
      </c>
      <c r="U14" s="224">
        <v>383969</v>
      </c>
      <c r="V14" s="225">
        <v>920397</v>
      </c>
      <c r="W14" s="225">
        <v>43</v>
      </c>
      <c r="X14" s="225">
        <v>69</v>
      </c>
      <c r="Y14" s="225">
        <v>1</v>
      </c>
      <c r="Z14" s="226" t="s">
        <v>608</v>
      </c>
      <c r="AA14" s="147">
        <v>100232.3</v>
      </c>
      <c r="AB14" s="234">
        <v>39.659999999999997</v>
      </c>
      <c r="AC14" s="225">
        <v>1273</v>
      </c>
      <c r="AD14" s="224">
        <v>50733</v>
      </c>
      <c r="AE14" s="224">
        <v>1752</v>
      </c>
      <c r="AF14" s="225">
        <v>42</v>
      </c>
      <c r="AG14" s="225">
        <v>2929</v>
      </c>
      <c r="AH14" s="225">
        <v>50</v>
      </c>
      <c r="AI14" s="225">
        <v>12884</v>
      </c>
      <c r="AJ14" s="224">
        <v>871</v>
      </c>
      <c r="AK14" s="224">
        <v>66</v>
      </c>
      <c r="AL14" s="225">
        <v>20</v>
      </c>
      <c r="AM14" s="225">
        <v>7149</v>
      </c>
      <c r="AN14" s="224">
        <v>531</v>
      </c>
      <c r="AO14" s="224">
        <v>17</v>
      </c>
      <c r="AP14" s="224">
        <v>339</v>
      </c>
      <c r="AQ14" s="224">
        <v>12</v>
      </c>
      <c r="AR14" s="224">
        <v>17</v>
      </c>
      <c r="AS14" s="227">
        <v>76.991150442477874</v>
      </c>
      <c r="AT14" s="227">
        <v>127.2</v>
      </c>
      <c r="AU14" s="227">
        <v>114.4</v>
      </c>
      <c r="AV14" s="225">
        <v>14</v>
      </c>
      <c r="AW14" s="228">
        <v>19</v>
      </c>
      <c r="AX14" s="228">
        <v>7</v>
      </c>
      <c r="AY14" s="225">
        <v>4</v>
      </c>
      <c r="AZ14" s="225">
        <v>4</v>
      </c>
      <c r="BA14" s="228">
        <v>8</v>
      </c>
      <c r="BB14" s="228">
        <v>3</v>
      </c>
      <c r="BC14" s="225">
        <v>5</v>
      </c>
      <c r="BD14" s="225">
        <v>16164</v>
      </c>
      <c r="BE14" s="225">
        <v>1</v>
      </c>
      <c r="BF14" s="225">
        <v>37774</v>
      </c>
      <c r="BG14" s="225">
        <v>3</v>
      </c>
      <c r="BH14" s="225">
        <v>63538</v>
      </c>
      <c r="BI14" s="225">
        <v>2</v>
      </c>
      <c r="BJ14" s="225">
        <v>3077</v>
      </c>
      <c r="BK14" s="229" t="s">
        <v>608</v>
      </c>
      <c r="BL14" s="225">
        <v>2</v>
      </c>
      <c r="BM14" s="225">
        <v>3</v>
      </c>
      <c r="BN14" s="225">
        <v>740</v>
      </c>
      <c r="BO14" s="225">
        <v>5632</v>
      </c>
      <c r="BP14" s="144" t="s">
        <v>1081</v>
      </c>
      <c r="BQ14" s="230">
        <v>1.24</v>
      </c>
      <c r="BR14" s="229">
        <v>32.5</v>
      </c>
      <c r="BS14" s="230">
        <v>3.8603721401481437</v>
      </c>
      <c r="BT14" s="227">
        <v>59.055111743600001</v>
      </c>
      <c r="BU14" s="225">
        <v>21</v>
      </c>
      <c r="BV14" s="225">
        <v>4346</v>
      </c>
      <c r="BW14" s="225">
        <v>267</v>
      </c>
      <c r="BX14" s="225">
        <v>1160</v>
      </c>
      <c r="BY14" s="225">
        <v>3139</v>
      </c>
      <c r="BZ14" s="225">
        <v>862</v>
      </c>
      <c r="CA14" s="225">
        <v>280</v>
      </c>
      <c r="CB14" s="225">
        <v>481</v>
      </c>
      <c r="CC14" s="230">
        <v>1.43</v>
      </c>
      <c r="CD14" s="225" t="s">
        <v>608</v>
      </c>
      <c r="CE14" s="225">
        <v>4</v>
      </c>
      <c r="CF14" s="225">
        <v>33</v>
      </c>
      <c r="CG14" s="225">
        <v>2</v>
      </c>
      <c r="CH14" s="225">
        <v>2</v>
      </c>
      <c r="CI14" s="225">
        <v>150</v>
      </c>
      <c r="CJ14" s="225">
        <v>22</v>
      </c>
      <c r="CK14" s="225">
        <v>1317</v>
      </c>
      <c r="CL14" s="225">
        <v>12</v>
      </c>
      <c r="CM14" s="225">
        <v>1109</v>
      </c>
      <c r="CN14" s="225">
        <v>31</v>
      </c>
      <c r="CO14" s="225">
        <v>504</v>
      </c>
      <c r="CP14" s="225">
        <v>28</v>
      </c>
      <c r="CQ14" s="225">
        <v>262</v>
      </c>
      <c r="CR14" s="225">
        <v>12</v>
      </c>
      <c r="CS14" s="225">
        <v>325</v>
      </c>
      <c r="CT14" s="225">
        <v>9337</v>
      </c>
      <c r="CU14" s="225">
        <v>2137</v>
      </c>
      <c r="CV14" s="225">
        <v>2165</v>
      </c>
      <c r="CW14" s="225">
        <v>904493.17299999995</v>
      </c>
      <c r="CX14" s="225">
        <v>314525.141</v>
      </c>
      <c r="CY14" s="225">
        <v>558066.22600000002</v>
      </c>
      <c r="CZ14" s="225">
        <v>79390</v>
      </c>
      <c r="DA14" s="225">
        <v>19</v>
      </c>
      <c r="DB14" s="225">
        <v>15689</v>
      </c>
      <c r="DC14" s="225">
        <v>1868</v>
      </c>
      <c r="DD14" s="225">
        <v>1590</v>
      </c>
      <c r="DE14" s="225">
        <v>152</v>
      </c>
      <c r="DF14" s="225">
        <v>1134</v>
      </c>
      <c r="DG14" s="225">
        <v>12367</v>
      </c>
      <c r="DH14" s="225">
        <v>11234</v>
      </c>
      <c r="DI14" s="225">
        <v>2361</v>
      </c>
      <c r="DJ14" s="225">
        <v>2065</v>
      </c>
      <c r="DK14" s="225">
        <v>201</v>
      </c>
      <c r="DL14" s="225">
        <v>246</v>
      </c>
      <c r="DM14" s="225">
        <v>0</v>
      </c>
      <c r="DN14" s="225">
        <v>1366</v>
      </c>
      <c r="DO14" s="225">
        <v>44</v>
      </c>
      <c r="DP14" s="225" t="s">
        <v>608</v>
      </c>
      <c r="DQ14" s="225">
        <v>63</v>
      </c>
      <c r="DR14" s="225">
        <v>4316</v>
      </c>
      <c r="DS14" s="225">
        <v>4427</v>
      </c>
      <c r="DT14" s="225">
        <v>223</v>
      </c>
      <c r="DU14" s="225">
        <v>816</v>
      </c>
      <c r="DV14" s="225">
        <v>54</v>
      </c>
      <c r="DW14" s="225">
        <v>60</v>
      </c>
      <c r="DX14" s="231">
        <v>68.2</v>
      </c>
      <c r="DY14" s="225">
        <v>34</v>
      </c>
      <c r="DZ14" s="225">
        <v>66</v>
      </c>
      <c r="EA14" s="225">
        <v>965</v>
      </c>
      <c r="EB14" s="226">
        <v>271</v>
      </c>
      <c r="EC14" s="226">
        <v>112</v>
      </c>
      <c r="ED14" s="226">
        <v>2032</v>
      </c>
      <c r="EE14" s="226">
        <v>2094</v>
      </c>
      <c r="EF14" s="229">
        <v>98.3</v>
      </c>
      <c r="EG14" s="229">
        <v>97</v>
      </c>
      <c r="EH14" s="226">
        <v>160</v>
      </c>
      <c r="EI14" s="239">
        <v>10</v>
      </c>
      <c r="EJ14" s="226">
        <v>63117</v>
      </c>
      <c r="EK14" s="229">
        <v>38.700000000000003</v>
      </c>
      <c r="EL14" s="226">
        <v>324984</v>
      </c>
      <c r="EM14" s="429">
        <v>0.73</v>
      </c>
      <c r="EN14" s="225">
        <v>128</v>
      </c>
      <c r="EO14" s="225">
        <v>5</v>
      </c>
      <c r="EP14" s="148">
        <v>3875</v>
      </c>
      <c r="EQ14" s="225">
        <v>51</v>
      </c>
      <c r="ER14" s="225">
        <v>1149</v>
      </c>
      <c r="ES14" s="227">
        <v>95.7</v>
      </c>
      <c r="ET14" s="225">
        <v>130065</v>
      </c>
      <c r="EU14" s="225">
        <v>21910</v>
      </c>
      <c r="EV14" s="225">
        <v>58</v>
      </c>
      <c r="EW14" s="225">
        <v>105428</v>
      </c>
      <c r="EX14" s="225">
        <v>89474</v>
      </c>
      <c r="EY14" s="225">
        <v>9967</v>
      </c>
      <c r="EZ14" s="225">
        <v>5987</v>
      </c>
      <c r="FA14" s="225">
        <v>2727</v>
      </c>
      <c r="FB14" s="227">
        <v>9.6999999999999993</v>
      </c>
      <c r="FC14" s="225">
        <v>197</v>
      </c>
      <c r="FD14" s="227">
        <v>11.27</v>
      </c>
      <c r="FE14" s="225">
        <v>6433</v>
      </c>
      <c r="FF14" s="225">
        <v>20</v>
      </c>
      <c r="FG14" s="225">
        <v>173</v>
      </c>
      <c r="FH14" s="225">
        <v>297</v>
      </c>
      <c r="FI14" s="233">
        <v>32</v>
      </c>
      <c r="FJ14" s="233">
        <v>990</v>
      </c>
      <c r="FK14" s="230">
        <v>59.615352426225662</v>
      </c>
      <c r="FL14" s="227">
        <v>97.6</v>
      </c>
      <c r="FM14" s="227">
        <v>89.5</v>
      </c>
      <c r="FN14" s="227">
        <v>65.400000000000006</v>
      </c>
      <c r="FO14" s="231">
        <v>28.2</v>
      </c>
      <c r="FP14" s="225">
        <v>68</v>
      </c>
      <c r="FQ14" s="225">
        <v>8</v>
      </c>
      <c r="FR14" s="225">
        <v>50</v>
      </c>
      <c r="FS14" s="225">
        <v>880</v>
      </c>
      <c r="FT14" s="225">
        <v>12</v>
      </c>
      <c r="FU14" s="225">
        <v>2135</v>
      </c>
      <c r="FV14" s="225">
        <v>1304</v>
      </c>
      <c r="FW14" s="225">
        <v>3</v>
      </c>
      <c r="FX14" s="225">
        <v>6553071</v>
      </c>
      <c r="FY14" s="225" t="s">
        <v>608</v>
      </c>
      <c r="FZ14" s="225">
        <v>12514693</v>
      </c>
      <c r="GA14" s="225">
        <v>6291331</v>
      </c>
      <c r="GB14" s="225">
        <v>13063</v>
      </c>
      <c r="GC14" s="225">
        <v>42</v>
      </c>
      <c r="GD14" s="225">
        <v>1915</v>
      </c>
      <c r="GE14" s="225">
        <v>11106</v>
      </c>
      <c r="GF14" s="225">
        <v>134096</v>
      </c>
      <c r="GG14" s="225">
        <v>374</v>
      </c>
      <c r="GH14" s="225">
        <v>27655</v>
      </c>
      <c r="GI14" s="225">
        <v>106067</v>
      </c>
      <c r="GJ14" s="225">
        <v>596</v>
      </c>
      <c r="GK14" s="225">
        <v>5463</v>
      </c>
      <c r="GL14" s="225">
        <v>447298</v>
      </c>
      <c r="GM14" s="225">
        <v>2004</v>
      </c>
      <c r="GN14" s="225">
        <v>15014</v>
      </c>
      <c r="GO14" s="225">
        <v>338213</v>
      </c>
      <c r="GP14" s="225">
        <v>364</v>
      </c>
      <c r="GQ14" s="225">
        <v>17670</v>
      </c>
      <c r="GR14" s="224">
        <v>637216</v>
      </c>
      <c r="GS14" s="225">
        <v>355</v>
      </c>
      <c r="GT14" s="225">
        <v>11761</v>
      </c>
      <c r="GU14" s="225">
        <v>329848</v>
      </c>
      <c r="GV14" s="235">
        <v>114.42</v>
      </c>
      <c r="GW14" s="225">
        <v>3236</v>
      </c>
      <c r="GX14" s="225">
        <v>5960</v>
      </c>
      <c r="GY14" s="225">
        <v>3913</v>
      </c>
      <c r="GZ14" s="236">
        <v>512</v>
      </c>
      <c r="HA14" s="226">
        <v>191</v>
      </c>
      <c r="HB14" s="225">
        <v>2953920</v>
      </c>
      <c r="HC14" s="225">
        <v>20410809</v>
      </c>
      <c r="HD14" s="225">
        <v>1634937</v>
      </c>
      <c r="HE14" s="225">
        <v>2156507</v>
      </c>
      <c r="HF14" s="225">
        <v>242010</v>
      </c>
      <c r="HG14" s="225">
        <v>4930</v>
      </c>
      <c r="HH14" s="225">
        <v>0</v>
      </c>
      <c r="HI14" s="225">
        <v>216790</v>
      </c>
      <c r="HJ14" s="225">
        <v>130980</v>
      </c>
      <c r="HK14" s="220">
        <v>12331</v>
      </c>
      <c r="HL14" s="220">
        <v>5339205</v>
      </c>
      <c r="HM14" s="220"/>
      <c r="HN14" s="220">
        <v>136</v>
      </c>
      <c r="HO14" s="220">
        <v>0</v>
      </c>
      <c r="HP14" s="220">
        <v>71</v>
      </c>
      <c r="HQ14" s="220">
        <v>0</v>
      </c>
      <c r="HR14" s="220">
        <v>105059</v>
      </c>
      <c r="HS14" s="220">
        <v>174537</v>
      </c>
      <c r="HT14" s="223">
        <v>13200</v>
      </c>
      <c r="HU14" s="237">
        <v>0</v>
      </c>
      <c r="HV14" s="230">
        <v>40.01</v>
      </c>
      <c r="HW14" s="220">
        <v>192047</v>
      </c>
      <c r="HX14" s="426">
        <v>1.98</v>
      </c>
      <c r="HY14" s="230">
        <v>2.42</v>
      </c>
      <c r="HZ14" s="230">
        <v>2.42</v>
      </c>
      <c r="IA14" s="225">
        <v>573.6</v>
      </c>
      <c r="IB14" s="225">
        <v>573.5</v>
      </c>
      <c r="IC14" s="225">
        <v>0</v>
      </c>
      <c r="ID14" s="227">
        <v>66.900000000000006</v>
      </c>
      <c r="IE14" s="227">
        <v>60.4</v>
      </c>
      <c r="IF14" s="227">
        <v>34.299999999999997</v>
      </c>
      <c r="IG14" s="227">
        <v>57.8</v>
      </c>
      <c r="IH14" s="227">
        <v>20.7</v>
      </c>
      <c r="II14" s="144" t="s">
        <v>1081</v>
      </c>
      <c r="IJ14" s="144" t="s">
        <v>1081</v>
      </c>
      <c r="IK14" s="225">
        <v>77</v>
      </c>
      <c r="IL14" s="154">
        <v>0.75</v>
      </c>
      <c r="IM14" s="227">
        <v>87.5</v>
      </c>
      <c r="IN14" s="287">
        <v>1.7</v>
      </c>
      <c r="IO14" s="227">
        <v>7</v>
      </c>
      <c r="IP14" s="225">
        <v>81735126</v>
      </c>
      <c r="IQ14" s="227">
        <v>27.45029797644586</v>
      </c>
      <c r="IR14" s="227">
        <v>24.273206825447307</v>
      </c>
      <c r="IS14" s="276" t="s">
        <v>608</v>
      </c>
      <c r="IT14" s="276" t="s">
        <v>608</v>
      </c>
      <c r="IU14" s="227">
        <v>15.3</v>
      </c>
      <c r="IV14" s="144" t="s">
        <v>1081</v>
      </c>
      <c r="IW14" s="225">
        <v>2057</v>
      </c>
      <c r="IX14" s="144" t="s">
        <v>1081</v>
      </c>
      <c r="IY14" s="227">
        <v>30</v>
      </c>
      <c r="IZ14" s="225">
        <v>54169</v>
      </c>
      <c r="JA14" s="225">
        <v>741</v>
      </c>
      <c r="JB14" s="225">
        <v>949</v>
      </c>
      <c r="JC14" s="225">
        <v>4225</v>
      </c>
      <c r="JD14" s="225">
        <v>5104</v>
      </c>
      <c r="JE14" s="225">
        <v>5418</v>
      </c>
      <c r="JF14" s="225">
        <v>6243</v>
      </c>
      <c r="JG14" s="225">
        <v>7702</v>
      </c>
      <c r="JH14" s="225">
        <v>7347</v>
      </c>
      <c r="JI14" s="225">
        <v>6856</v>
      </c>
      <c r="JJ14" s="225">
        <v>6449</v>
      </c>
      <c r="JK14" s="225">
        <v>5465</v>
      </c>
      <c r="JL14" s="225">
        <v>3605</v>
      </c>
      <c r="JM14" s="225">
        <v>1721</v>
      </c>
      <c r="JN14" s="225">
        <v>939</v>
      </c>
      <c r="JO14" s="225">
        <v>478</v>
      </c>
      <c r="JP14" s="225">
        <v>234</v>
      </c>
      <c r="JQ14" s="225">
        <v>6653</v>
      </c>
      <c r="JR14" s="225">
        <v>6065</v>
      </c>
      <c r="JS14" s="225">
        <v>6366</v>
      </c>
      <c r="JT14" s="225">
        <v>7268</v>
      </c>
      <c r="JU14" s="225">
        <v>8338</v>
      </c>
      <c r="JV14" s="225">
        <v>9878</v>
      </c>
      <c r="JW14" s="225">
        <v>9220</v>
      </c>
      <c r="JX14" s="225">
        <v>8982</v>
      </c>
      <c r="JY14" s="225">
        <v>9399</v>
      </c>
      <c r="JZ14" s="225">
        <v>10813</v>
      </c>
      <c r="KA14" s="225">
        <v>11218</v>
      </c>
      <c r="KB14" s="225">
        <v>9276</v>
      </c>
      <c r="KC14" s="225">
        <v>8091</v>
      </c>
      <c r="KD14" s="225">
        <v>7547</v>
      </c>
      <c r="KE14" s="225">
        <v>8619</v>
      </c>
    </row>
    <row r="15" spans="1:291" ht="12">
      <c r="A15" s="3">
        <v>72036</v>
      </c>
      <c r="B15" s="2" t="s">
        <v>909</v>
      </c>
      <c r="C15" s="147">
        <v>757.2</v>
      </c>
      <c r="D15" s="144">
        <v>326088</v>
      </c>
      <c r="E15" s="146">
        <v>12.9</v>
      </c>
      <c r="F15" s="146">
        <v>62.5</v>
      </c>
      <c r="G15" s="146">
        <v>24.6</v>
      </c>
      <c r="H15" s="220">
        <v>16001</v>
      </c>
      <c r="I15" s="220">
        <v>32797</v>
      </c>
      <c r="J15" s="220">
        <v>51889</v>
      </c>
      <c r="K15" s="225">
        <v>38770</v>
      </c>
      <c r="L15" s="220">
        <v>139161</v>
      </c>
      <c r="M15" s="220">
        <v>2238</v>
      </c>
      <c r="N15" s="220">
        <v>11705</v>
      </c>
      <c r="O15" s="220">
        <v>11486</v>
      </c>
      <c r="P15" s="223">
        <v>334702</v>
      </c>
      <c r="Q15" s="220">
        <v>335444</v>
      </c>
      <c r="R15" s="220">
        <v>352462</v>
      </c>
      <c r="S15" s="225">
        <v>1235996</v>
      </c>
      <c r="T15" s="225">
        <v>1206664</v>
      </c>
      <c r="U15" s="225">
        <v>302555</v>
      </c>
      <c r="V15" s="225">
        <v>892234</v>
      </c>
      <c r="W15" s="225">
        <v>85</v>
      </c>
      <c r="X15" s="225">
        <v>51</v>
      </c>
      <c r="Y15" s="225">
        <v>6</v>
      </c>
      <c r="Z15" s="225">
        <v>111342</v>
      </c>
      <c r="AA15" s="147">
        <v>2187</v>
      </c>
      <c r="AB15" s="240">
        <v>1827</v>
      </c>
      <c r="AC15" s="225">
        <v>2204</v>
      </c>
      <c r="AD15" s="225">
        <v>452157</v>
      </c>
      <c r="AE15" s="225" t="s">
        <v>608</v>
      </c>
      <c r="AF15" s="225">
        <v>33</v>
      </c>
      <c r="AG15" s="225">
        <v>5104</v>
      </c>
      <c r="AH15" s="225">
        <v>61</v>
      </c>
      <c r="AI15" s="225">
        <v>16545</v>
      </c>
      <c r="AJ15" s="225">
        <v>1020</v>
      </c>
      <c r="AK15" s="225">
        <v>74</v>
      </c>
      <c r="AL15" s="225">
        <v>28</v>
      </c>
      <c r="AM15" s="225">
        <v>9072</v>
      </c>
      <c r="AN15" s="225">
        <v>612</v>
      </c>
      <c r="AO15" s="225">
        <v>8</v>
      </c>
      <c r="AP15" s="225">
        <v>254</v>
      </c>
      <c r="AQ15" s="225">
        <v>17</v>
      </c>
      <c r="AR15" s="225">
        <v>6</v>
      </c>
      <c r="AS15" s="227">
        <v>97.737556561085967</v>
      </c>
      <c r="AT15" s="227">
        <v>123.7</v>
      </c>
      <c r="AU15" s="227">
        <v>115.4</v>
      </c>
      <c r="AV15" s="225">
        <v>28</v>
      </c>
      <c r="AW15" s="225">
        <v>28</v>
      </c>
      <c r="AX15" s="225">
        <v>7</v>
      </c>
      <c r="AY15" s="225">
        <v>2</v>
      </c>
      <c r="AZ15" s="225">
        <v>2</v>
      </c>
      <c r="BA15" s="225">
        <v>5</v>
      </c>
      <c r="BB15" s="225">
        <v>1</v>
      </c>
      <c r="BC15" s="225">
        <v>6</v>
      </c>
      <c r="BD15" s="225">
        <v>27002</v>
      </c>
      <c r="BE15" s="225">
        <v>2</v>
      </c>
      <c r="BF15" s="225">
        <v>36000</v>
      </c>
      <c r="BG15" s="225">
        <v>3</v>
      </c>
      <c r="BH15" s="225">
        <v>54027</v>
      </c>
      <c r="BI15" s="225">
        <v>2</v>
      </c>
      <c r="BJ15" s="225">
        <v>2447</v>
      </c>
      <c r="BK15" s="227" t="s">
        <v>608</v>
      </c>
      <c r="BL15" s="225">
        <v>1</v>
      </c>
      <c r="BM15" s="225">
        <v>3</v>
      </c>
      <c r="BN15" s="225">
        <v>535</v>
      </c>
      <c r="BO15" s="225">
        <v>6177</v>
      </c>
      <c r="BP15" s="144" t="s">
        <v>1081</v>
      </c>
      <c r="BQ15" s="230">
        <v>1.53</v>
      </c>
      <c r="BR15" s="227">
        <v>32.6</v>
      </c>
      <c r="BS15" s="230">
        <v>4.7777113359286334</v>
      </c>
      <c r="BT15" s="227">
        <v>61.668309790257162</v>
      </c>
      <c r="BU15" s="225">
        <v>22</v>
      </c>
      <c r="BV15" s="225">
        <v>5829</v>
      </c>
      <c r="BW15" s="225">
        <v>244</v>
      </c>
      <c r="BX15" s="225">
        <v>836</v>
      </c>
      <c r="BY15" s="225">
        <v>3305</v>
      </c>
      <c r="BZ15" s="225">
        <v>918</v>
      </c>
      <c r="CA15" s="225">
        <v>316</v>
      </c>
      <c r="CB15" s="225">
        <v>496</v>
      </c>
      <c r="CC15" s="241">
        <v>1.53</v>
      </c>
      <c r="CD15" s="225" t="s">
        <v>611</v>
      </c>
      <c r="CE15" s="225">
        <v>3</v>
      </c>
      <c r="CF15" s="225">
        <v>27</v>
      </c>
      <c r="CG15" s="225">
        <v>2</v>
      </c>
      <c r="CH15" s="225">
        <v>1</v>
      </c>
      <c r="CI15" s="225">
        <v>74</v>
      </c>
      <c r="CJ15" s="225">
        <v>21</v>
      </c>
      <c r="CK15" s="225">
        <v>1236</v>
      </c>
      <c r="CL15" s="225">
        <v>8</v>
      </c>
      <c r="CM15" s="225">
        <v>754</v>
      </c>
      <c r="CN15" s="225">
        <v>45</v>
      </c>
      <c r="CO15" s="225">
        <v>603</v>
      </c>
      <c r="CP15" s="225">
        <v>8</v>
      </c>
      <c r="CQ15" s="225">
        <v>90</v>
      </c>
      <c r="CR15" s="225">
        <v>31</v>
      </c>
      <c r="CS15" s="225">
        <v>811</v>
      </c>
      <c r="CT15" s="225">
        <v>7896</v>
      </c>
      <c r="CU15" s="225">
        <v>2231</v>
      </c>
      <c r="CV15" s="225">
        <v>1813</v>
      </c>
      <c r="CW15" s="225">
        <v>744209.99800000002</v>
      </c>
      <c r="CX15" s="225">
        <v>351904.11900000001</v>
      </c>
      <c r="CY15" s="225">
        <v>472769.10600000003</v>
      </c>
      <c r="CZ15" s="225">
        <v>80375</v>
      </c>
      <c r="DA15" s="225">
        <v>18</v>
      </c>
      <c r="DB15" s="225">
        <v>14587</v>
      </c>
      <c r="DC15" s="225">
        <v>1869</v>
      </c>
      <c r="DD15" s="225">
        <v>1190</v>
      </c>
      <c r="DE15" s="225">
        <v>103</v>
      </c>
      <c r="DF15" s="225">
        <v>2215</v>
      </c>
      <c r="DG15" s="225">
        <v>9944</v>
      </c>
      <c r="DH15" s="225">
        <v>12093</v>
      </c>
      <c r="DI15" s="225">
        <v>2624</v>
      </c>
      <c r="DJ15" s="225">
        <v>2061</v>
      </c>
      <c r="DK15" s="225">
        <v>324</v>
      </c>
      <c r="DL15" s="225">
        <v>219</v>
      </c>
      <c r="DM15" s="225">
        <v>1</v>
      </c>
      <c r="DN15" s="225">
        <v>1488</v>
      </c>
      <c r="DO15" s="225">
        <v>43</v>
      </c>
      <c r="DP15" s="225">
        <v>12949</v>
      </c>
      <c r="DQ15" s="225">
        <v>61</v>
      </c>
      <c r="DR15" s="225">
        <v>3631</v>
      </c>
      <c r="DS15" s="225">
        <v>3765</v>
      </c>
      <c r="DT15" s="225">
        <v>64</v>
      </c>
      <c r="DU15" s="225">
        <v>604</v>
      </c>
      <c r="DV15" s="225">
        <v>43</v>
      </c>
      <c r="DW15" s="225">
        <v>47</v>
      </c>
      <c r="DX15" s="227">
        <v>39.799999999999997</v>
      </c>
      <c r="DY15" s="225">
        <v>25</v>
      </c>
      <c r="DZ15" s="225">
        <v>34</v>
      </c>
      <c r="EA15" s="225">
        <v>321</v>
      </c>
      <c r="EB15" s="225">
        <v>75</v>
      </c>
      <c r="EC15" s="225">
        <v>45</v>
      </c>
      <c r="ED15" s="225">
        <v>2335</v>
      </c>
      <c r="EE15" s="225">
        <v>2699</v>
      </c>
      <c r="EF15" s="227">
        <v>97.8</v>
      </c>
      <c r="EG15" s="227">
        <v>95.5</v>
      </c>
      <c r="EH15" s="225">
        <v>88</v>
      </c>
      <c r="EI15" s="227">
        <v>9.77</v>
      </c>
      <c r="EJ15" s="225">
        <v>75947</v>
      </c>
      <c r="EK15" s="227">
        <v>36.799999999999997</v>
      </c>
      <c r="EL15" s="225">
        <v>324373</v>
      </c>
      <c r="EM15" s="430">
        <v>0.67</v>
      </c>
      <c r="EN15" s="225">
        <v>453</v>
      </c>
      <c r="EO15" s="225">
        <v>17</v>
      </c>
      <c r="EP15" s="243">
        <v>3767</v>
      </c>
      <c r="EQ15" s="225">
        <v>71</v>
      </c>
      <c r="ER15" s="225">
        <v>1479</v>
      </c>
      <c r="ES15" s="244">
        <v>85.7</v>
      </c>
      <c r="ET15" s="225">
        <v>145022</v>
      </c>
      <c r="EU15" s="225">
        <v>17489</v>
      </c>
      <c r="EV15" s="225">
        <v>187</v>
      </c>
      <c r="EW15" s="225">
        <v>121884</v>
      </c>
      <c r="EX15" s="225">
        <v>108864</v>
      </c>
      <c r="EY15" s="225">
        <v>8438</v>
      </c>
      <c r="EZ15" s="225">
        <v>4582</v>
      </c>
      <c r="FA15" s="225">
        <v>5648</v>
      </c>
      <c r="FB15" s="227">
        <v>10.3</v>
      </c>
      <c r="FC15" s="225">
        <v>320</v>
      </c>
      <c r="FD15" s="227">
        <v>10.7</v>
      </c>
      <c r="FE15" s="225">
        <v>6151</v>
      </c>
      <c r="FF15" s="225">
        <v>0</v>
      </c>
      <c r="FG15" s="225">
        <v>214</v>
      </c>
      <c r="FH15" s="225">
        <v>377</v>
      </c>
      <c r="FI15" s="245">
        <v>33</v>
      </c>
      <c r="FJ15" s="245">
        <v>846</v>
      </c>
      <c r="FK15" s="230">
        <v>56.251099384344769</v>
      </c>
      <c r="FL15" s="227">
        <v>95.9</v>
      </c>
      <c r="FM15" s="227">
        <v>92.1</v>
      </c>
      <c r="FN15" s="227">
        <v>72.900000000000006</v>
      </c>
      <c r="FO15" s="227">
        <v>35.799999999999997</v>
      </c>
      <c r="FP15" s="225">
        <v>94</v>
      </c>
      <c r="FQ15" s="225">
        <v>18</v>
      </c>
      <c r="FR15" s="225">
        <v>70</v>
      </c>
      <c r="FS15" s="225">
        <v>1128</v>
      </c>
      <c r="FT15" s="225">
        <v>9</v>
      </c>
      <c r="FU15" s="225">
        <v>2558</v>
      </c>
      <c r="FV15" s="225">
        <v>1701</v>
      </c>
      <c r="FW15" s="225">
        <v>4</v>
      </c>
      <c r="FX15" s="225">
        <v>4502652</v>
      </c>
      <c r="FY15" s="225">
        <v>5762</v>
      </c>
      <c r="FZ15" s="225" t="s">
        <v>608</v>
      </c>
      <c r="GA15" s="225" t="s">
        <v>608</v>
      </c>
      <c r="GB15" s="225">
        <v>16264</v>
      </c>
      <c r="GC15" s="225">
        <v>59</v>
      </c>
      <c r="GD15" s="225">
        <v>2762</v>
      </c>
      <c r="GE15" s="225">
        <v>13443</v>
      </c>
      <c r="GF15" s="225">
        <v>162388</v>
      </c>
      <c r="GG15" s="225">
        <v>667</v>
      </c>
      <c r="GH15" s="225">
        <v>34969</v>
      </c>
      <c r="GI15" s="225">
        <v>126752</v>
      </c>
      <c r="GJ15" s="225">
        <v>1014</v>
      </c>
      <c r="GK15" s="225">
        <v>10031</v>
      </c>
      <c r="GL15" s="225">
        <v>851193</v>
      </c>
      <c r="GM15" s="225">
        <v>2041</v>
      </c>
      <c r="GN15" s="225">
        <v>15869</v>
      </c>
      <c r="GO15" s="225">
        <v>401373</v>
      </c>
      <c r="GP15" s="225">
        <v>425</v>
      </c>
      <c r="GQ15" s="225">
        <v>18261</v>
      </c>
      <c r="GR15" s="224">
        <v>854481</v>
      </c>
      <c r="GS15" s="225">
        <v>414</v>
      </c>
      <c r="GT15" s="225">
        <v>12190</v>
      </c>
      <c r="GU15" s="225">
        <v>632600</v>
      </c>
      <c r="GV15" s="242">
        <v>157.6</v>
      </c>
      <c r="GW15" s="225">
        <v>8143.7</v>
      </c>
      <c r="GX15" s="225">
        <v>6139</v>
      </c>
      <c r="GY15" s="225">
        <v>4372</v>
      </c>
      <c r="GZ15" s="222">
        <v>584</v>
      </c>
      <c r="HA15" s="225">
        <v>285</v>
      </c>
      <c r="HB15" s="225">
        <v>3270855</v>
      </c>
      <c r="HC15" s="225">
        <v>25857496</v>
      </c>
      <c r="HD15" s="225">
        <v>2142386</v>
      </c>
      <c r="HE15" s="225">
        <v>2673689</v>
      </c>
      <c r="HF15" s="225">
        <v>440101</v>
      </c>
      <c r="HG15" s="225">
        <v>6260</v>
      </c>
      <c r="HH15" s="225">
        <v>6260</v>
      </c>
      <c r="HI15" s="225">
        <v>204080</v>
      </c>
      <c r="HJ15" s="225">
        <v>139930</v>
      </c>
      <c r="HK15" s="220">
        <v>7565</v>
      </c>
      <c r="HL15" s="220">
        <v>5430622</v>
      </c>
      <c r="HM15" s="220"/>
      <c r="HN15" s="220">
        <v>148</v>
      </c>
      <c r="HO15" s="220"/>
      <c r="HP15" s="220">
        <v>33</v>
      </c>
      <c r="HQ15" s="220"/>
      <c r="HR15" s="220">
        <v>148566</v>
      </c>
      <c r="HS15" s="220">
        <v>207743</v>
      </c>
      <c r="HT15" s="220">
        <v>267</v>
      </c>
      <c r="HU15" s="225" t="s">
        <v>608</v>
      </c>
      <c r="HV15" s="230">
        <v>47.77</v>
      </c>
      <c r="HW15" s="220">
        <v>240314</v>
      </c>
      <c r="HX15" s="427">
        <v>-5.4</v>
      </c>
      <c r="HY15" s="230">
        <v>5</v>
      </c>
      <c r="HZ15" s="230">
        <v>4.5999999999999996</v>
      </c>
      <c r="IA15" s="225">
        <v>1851.1</v>
      </c>
      <c r="IB15" s="225">
        <v>1803.6</v>
      </c>
      <c r="IC15" s="225">
        <v>0</v>
      </c>
      <c r="ID15" s="227">
        <v>69.599999999999994</v>
      </c>
      <c r="IE15" s="227">
        <v>59.1</v>
      </c>
      <c r="IF15" s="227">
        <v>28.8</v>
      </c>
      <c r="IG15" s="227">
        <v>66.8</v>
      </c>
      <c r="IH15" s="227">
        <v>21.7</v>
      </c>
      <c r="II15" s="144" t="s">
        <v>1081</v>
      </c>
      <c r="IJ15" s="144" t="s">
        <v>1081</v>
      </c>
      <c r="IK15" s="225">
        <v>63.1</v>
      </c>
      <c r="IL15" s="154">
        <v>0.79</v>
      </c>
      <c r="IM15" s="153">
        <v>90.6</v>
      </c>
      <c r="IN15" s="285">
        <v>5.0999999999999996</v>
      </c>
      <c r="IO15" s="153">
        <v>5.9</v>
      </c>
      <c r="IP15" s="143">
        <v>84518803</v>
      </c>
      <c r="IQ15" s="286">
        <v>41.029908456899051</v>
      </c>
      <c r="IR15" s="286">
        <v>29.342628190200408</v>
      </c>
      <c r="IS15" s="276" t="s">
        <v>608</v>
      </c>
      <c r="IT15" s="276" t="s">
        <v>608</v>
      </c>
      <c r="IU15" s="286" t="s">
        <v>608</v>
      </c>
      <c r="IV15" s="144" t="s">
        <v>1081</v>
      </c>
      <c r="IW15" s="143">
        <v>2073</v>
      </c>
      <c r="IX15" s="144" t="s">
        <v>1081</v>
      </c>
      <c r="IY15" s="286">
        <v>29.3</v>
      </c>
      <c r="IZ15" s="276">
        <v>62401</v>
      </c>
      <c r="JA15" s="276">
        <v>1019</v>
      </c>
      <c r="JB15" s="276">
        <v>950</v>
      </c>
      <c r="JC15" s="276">
        <v>4858</v>
      </c>
      <c r="JD15" s="276">
        <v>6078</v>
      </c>
      <c r="JE15" s="276">
        <v>6338</v>
      </c>
      <c r="JF15" s="276">
        <v>7488</v>
      </c>
      <c r="JG15" s="276">
        <v>8359</v>
      </c>
      <c r="JH15" s="276">
        <v>7795</v>
      </c>
      <c r="JI15" s="276">
        <v>7890</v>
      </c>
      <c r="JJ15" s="276">
        <v>7591</v>
      </c>
      <c r="JK15" s="276">
        <v>5968</v>
      </c>
      <c r="JL15" s="276">
        <v>3899</v>
      </c>
      <c r="JM15" s="276">
        <v>1748</v>
      </c>
      <c r="JN15" s="276">
        <v>974</v>
      </c>
      <c r="JO15" s="276">
        <v>431</v>
      </c>
      <c r="JP15" s="276">
        <v>207</v>
      </c>
      <c r="JQ15" s="276">
        <v>7230</v>
      </c>
      <c r="JR15" s="276">
        <v>6541</v>
      </c>
      <c r="JS15" s="276">
        <v>7572</v>
      </c>
      <c r="JT15" s="276">
        <v>8522</v>
      </c>
      <c r="JU15" s="276">
        <v>9916</v>
      </c>
      <c r="JV15" s="276">
        <v>10741</v>
      </c>
      <c r="JW15" s="276">
        <v>9961</v>
      </c>
      <c r="JX15" s="276">
        <v>10195</v>
      </c>
      <c r="JY15" s="276">
        <v>10701</v>
      </c>
      <c r="JZ15" s="276">
        <v>11656</v>
      </c>
      <c r="KA15" s="276">
        <v>11447</v>
      </c>
      <c r="KB15" s="276">
        <v>8629</v>
      </c>
      <c r="KC15" s="276">
        <v>7776</v>
      </c>
      <c r="KD15" s="276">
        <v>7183</v>
      </c>
      <c r="KE15" s="276">
        <v>8376</v>
      </c>
    </row>
    <row r="16" spans="1:291" ht="12">
      <c r="A16" s="3">
        <v>72044</v>
      </c>
      <c r="B16" s="2" t="s">
        <v>910</v>
      </c>
      <c r="C16" s="147">
        <v>1232.02</v>
      </c>
      <c r="D16" s="223">
        <v>327956</v>
      </c>
      <c r="E16" s="246">
        <v>12.1</v>
      </c>
      <c r="F16" s="246">
        <v>58.9</v>
      </c>
      <c r="G16" s="246">
        <v>29</v>
      </c>
      <c r="H16" s="223">
        <v>14689</v>
      </c>
      <c r="I16" s="223">
        <v>30868</v>
      </c>
      <c r="J16" s="223">
        <v>49550</v>
      </c>
      <c r="K16" s="224">
        <v>47760</v>
      </c>
      <c r="L16" s="223">
        <v>144777</v>
      </c>
      <c r="M16" s="223">
        <v>2119</v>
      </c>
      <c r="N16" s="223">
        <v>7357</v>
      </c>
      <c r="O16" s="223">
        <v>7953</v>
      </c>
      <c r="P16" s="223">
        <v>346119</v>
      </c>
      <c r="Q16" s="220">
        <v>350237</v>
      </c>
      <c r="R16" s="220">
        <v>344385</v>
      </c>
      <c r="S16" s="225">
        <v>1024276</v>
      </c>
      <c r="T16" s="225">
        <v>1535763</v>
      </c>
      <c r="U16" s="225">
        <v>585565</v>
      </c>
      <c r="V16" s="225">
        <v>773576</v>
      </c>
      <c r="W16" s="225">
        <v>105</v>
      </c>
      <c r="X16" s="225">
        <v>60</v>
      </c>
      <c r="Y16" s="225">
        <v>0</v>
      </c>
      <c r="Z16" s="225">
        <v>47081</v>
      </c>
      <c r="AA16" s="147">
        <v>5501.63</v>
      </c>
      <c r="AB16" s="230">
        <v>2753.21</v>
      </c>
      <c r="AC16" s="225">
        <v>5318</v>
      </c>
      <c r="AD16" s="225">
        <v>650197</v>
      </c>
      <c r="AE16" s="225" t="s">
        <v>608</v>
      </c>
      <c r="AF16" s="225">
        <v>53</v>
      </c>
      <c r="AG16" s="225">
        <v>4375</v>
      </c>
      <c r="AH16" s="225">
        <v>67</v>
      </c>
      <c r="AI16" s="225">
        <v>16933</v>
      </c>
      <c r="AJ16" s="225">
        <v>1158</v>
      </c>
      <c r="AK16" s="225">
        <v>49</v>
      </c>
      <c r="AL16" s="225">
        <v>39</v>
      </c>
      <c r="AM16" s="225">
        <v>9155</v>
      </c>
      <c r="AN16" s="225">
        <v>773</v>
      </c>
      <c r="AO16" s="225">
        <v>5</v>
      </c>
      <c r="AP16" s="225">
        <v>245</v>
      </c>
      <c r="AQ16" s="225">
        <v>22</v>
      </c>
      <c r="AR16" s="225">
        <v>6</v>
      </c>
      <c r="AS16" s="227">
        <v>100</v>
      </c>
      <c r="AT16" s="227">
        <v>134.19999999999999</v>
      </c>
      <c r="AU16" s="227">
        <v>111.1</v>
      </c>
      <c r="AV16" s="225">
        <v>9</v>
      </c>
      <c r="AW16" s="225">
        <v>17</v>
      </c>
      <c r="AX16" s="225">
        <v>7</v>
      </c>
      <c r="AY16" s="225">
        <v>7</v>
      </c>
      <c r="AZ16" s="225">
        <v>7</v>
      </c>
      <c r="BA16" s="225">
        <v>17</v>
      </c>
      <c r="BB16" s="225">
        <v>7</v>
      </c>
      <c r="BC16" s="225">
        <v>9</v>
      </c>
      <c r="BD16" s="225">
        <v>22562</v>
      </c>
      <c r="BE16" s="225">
        <v>2</v>
      </c>
      <c r="BF16" s="225">
        <v>40701</v>
      </c>
      <c r="BG16" s="225">
        <v>3</v>
      </c>
      <c r="BH16" s="225">
        <v>124825</v>
      </c>
      <c r="BI16" s="225">
        <v>3</v>
      </c>
      <c r="BJ16" s="225">
        <v>3842</v>
      </c>
      <c r="BK16" s="227">
        <v>39.200000000000003</v>
      </c>
      <c r="BL16" s="225">
        <v>1</v>
      </c>
      <c r="BM16" s="225">
        <v>2</v>
      </c>
      <c r="BN16" s="225">
        <v>179</v>
      </c>
      <c r="BO16" s="225">
        <v>1695</v>
      </c>
      <c r="BP16" s="144" t="s">
        <v>1081</v>
      </c>
      <c r="BQ16" s="230">
        <v>1.67</v>
      </c>
      <c r="BR16" s="227">
        <v>39.1</v>
      </c>
      <c r="BS16" s="230">
        <v>4.5754632664005239</v>
      </c>
      <c r="BT16" s="227">
        <v>58.325948322299261</v>
      </c>
      <c r="BU16" s="225">
        <v>27</v>
      </c>
      <c r="BV16" s="225">
        <v>4864</v>
      </c>
      <c r="BW16" s="225">
        <v>261</v>
      </c>
      <c r="BX16" s="225">
        <v>583</v>
      </c>
      <c r="BY16" s="225">
        <v>4148</v>
      </c>
      <c r="BZ16" s="225">
        <v>1086</v>
      </c>
      <c r="CA16" s="225">
        <v>470</v>
      </c>
      <c r="CB16" s="225">
        <v>736</v>
      </c>
      <c r="CC16" s="241">
        <v>1.5</v>
      </c>
      <c r="CD16" s="225" t="s">
        <v>608</v>
      </c>
      <c r="CE16" s="225">
        <v>4</v>
      </c>
      <c r="CF16" s="225">
        <v>21</v>
      </c>
      <c r="CG16" s="225">
        <v>4</v>
      </c>
      <c r="CH16" s="225">
        <v>2</v>
      </c>
      <c r="CI16" s="225">
        <v>180</v>
      </c>
      <c r="CJ16" s="225">
        <v>26</v>
      </c>
      <c r="CK16" s="225">
        <v>1551</v>
      </c>
      <c r="CL16" s="225">
        <v>12</v>
      </c>
      <c r="CM16" s="225">
        <v>1189</v>
      </c>
      <c r="CN16" s="225">
        <v>41</v>
      </c>
      <c r="CO16" s="225">
        <v>570</v>
      </c>
      <c r="CP16" s="225">
        <v>21</v>
      </c>
      <c r="CQ16" s="225">
        <v>254</v>
      </c>
      <c r="CR16" s="225">
        <v>25</v>
      </c>
      <c r="CS16" s="225">
        <v>668</v>
      </c>
      <c r="CT16" s="225">
        <v>13337</v>
      </c>
      <c r="CU16" s="225">
        <v>3049</v>
      </c>
      <c r="CV16" s="225">
        <v>2511</v>
      </c>
      <c r="CW16" s="225">
        <v>1125386.1769999999</v>
      </c>
      <c r="CX16" s="225">
        <v>437680.81099999999</v>
      </c>
      <c r="CY16" s="225">
        <v>636934.25899999996</v>
      </c>
      <c r="CZ16" s="225">
        <v>94980</v>
      </c>
      <c r="DA16" s="225">
        <v>7</v>
      </c>
      <c r="DB16" s="225">
        <v>19659</v>
      </c>
      <c r="DC16" s="225">
        <v>2383</v>
      </c>
      <c r="DD16" s="225">
        <v>2023</v>
      </c>
      <c r="DE16" s="225">
        <v>153</v>
      </c>
      <c r="DF16" s="225">
        <v>1101</v>
      </c>
      <c r="DG16" s="225">
        <v>5645</v>
      </c>
      <c r="DH16" s="225">
        <v>12868</v>
      </c>
      <c r="DI16" s="225">
        <v>2343</v>
      </c>
      <c r="DJ16" s="225">
        <v>2050</v>
      </c>
      <c r="DK16" s="225">
        <v>340</v>
      </c>
      <c r="DL16" s="225">
        <v>263</v>
      </c>
      <c r="DM16" s="225">
        <v>1</v>
      </c>
      <c r="DN16" s="225">
        <v>1553</v>
      </c>
      <c r="DO16" s="225">
        <v>38</v>
      </c>
      <c r="DP16" s="225">
        <v>18941</v>
      </c>
      <c r="DQ16" s="225">
        <v>67</v>
      </c>
      <c r="DR16" s="225">
        <v>5615</v>
      </c>
      <c r="DS16" s="225">
        <v>5669</v>
      </c>
      <c r="DT16" s="225">
        <v>25</v>
      </c>
      <c r="DU16" s="225">
        <v>846</v>
      </c>
      <c r="DV16" s="225">
        <v>45</v>
      </c>
      <c r="DW16" s="225">
        <v>33</v>
      </c>
      <c r="DX16" s="227">
        <v>68.7</v>
      </c>
      <c r="DY16" s="225">
        <v>55</v>
      </c>
      <c r="DZ16" s="225">
        <v>184</v>
      </c>
      <c r="EA16" s="225">
        <v>472</v>
      </c>
      <c r="EB16" s="225">
        <v>278</v>
      </c>
      <c r="EC16" s="225">
        <v>59</v>
      </c>
      <c r="ED16" s="225">
        <v>2248</v>
      </c>
      <c r="EE16" s="225">
        <v>2271</v>
      </c>
      <c r="EF16" s="227">
        <v>96.7</v>
      </c>
      <c r="EG16" s="227">
        <v>95.6</v>
      </c>
      <c r="EH16" s="225">
        <v>40</v>
      </c>
      <c r="EI16" s="227">
        <v>12.21</v>
      </c>
      <c r="EJ16" s="225">
        <v>76258</v>
      </c>
      <c r="EK16" s="227">
        <v>32.299999999999997</v>
      </c>
      <c r="EL16" s="225">
        <v>361619</v>
      </c>
      <c r="EM16" s="429">
        <v>-0.73</v>
      </c>
      <c r="EN16" s="225">
        <v>331</v>
      </c>
      <c r="EO16" s="225">
        <v>15</v>
      </c>
      <c r="EP16" s="243">
        <v>3972</v>
      </c>
      <c r="EQ16" s="225">
        <v>86</v>
      </c>
      <c r="ER16" s="225">
        <v>1372</v>
      </c>
      <c r="ES16" s="227">
        <v>100</v>
      </c>
      <c r="ET16" s="225">
        <v>130420</v>
      </c>
      <c r="EU16" s="225">
        <v>6246.7499999999991</v>
      </c>
      <c r="EV16" s="225">
        <v>75</v>
      </c>
      <c r="EW16" s="225">
        <v>114707.61999999998</v>
      </c>
      <c r="EX16" s="225">
        <v>102643.92999999998</v>
      </c>
      <c r="EY16" s="225">
        <v>9811.06</v>
      </c>
      <c r="EZ16" s="225">
        <v>2252.6300000000028</v>
      </c>
      <c r="FA16" s="225">
        <v>9465.94</v>
      </c>
      <c r="FB16" s="227">
        <v>21.7</v>
      </c>
      <c r="FC16" s="225">
        <v>248</v>
      </c>
      <c r="FD16" s="227">
        <v>14.449</v>
      </c>
      <c r="FE16" s="225">
        <v>12370</v>
      </c>
      <c r="FF16" s="225">
        <v>219</v>
      </c>
      <c r="FG16" s="225">
        <v>522</v>
      </c>
      <c r="FH16" s="225">
        <v>1520</v>
      </c>
      <c r="FI16" s="245">
        <v>16</v>
      </c>
      <c r="FJ16" s="245">
        <v>426</v>
      </c>
      <c r="FK16" s="230">
        <v>62.371521318889748</v>
      </c>
      <c r="FL16" s="227">
        <v>99.75</v>
      </c>
      <c r="FM16" s="227">
        <v>86.76</v>
      </c>
      <c r="FN16" s="227">
        <v>53.7</v>
      </c>
      <c r="FO16" s="227">
        <v>46.3</v>
      </c>
      <c r="FP16" s="225">
        <v>88</v>
      </c>
      <c r="FQ16" s="225">
        <v>13</v>
      </c>
      <c r="FR16" s="225">
        <v>79</v>
      </c>
      <c r="FS16" s="225">
        <v>1327</v>
      </c>
      <c r="FT16" s="225">
        <v>15</v>
      </c>
      <c r="FU16" s="225">
        <v>2151</v>
      </c>
      <c r="FV16" s="225">
        <v>1912</v>
      </c>
      <c r="FW16" s="225">
        <v>3</v>
      </c>
      <c r="FX16" s="225">
        <v>7984678</v>
      </c>
      <c r="FY16" s="225">
        <v>6598</v>
      </c>
      <c r="FZ16" s="225">
        <v>16466861</v>
      </c>
      <c r="GA16" s="225">
        <v>14161794</v>
      </c>
      <c r="GB16" s="225">
        <v>14477</v>
      </c>
      <c r="GC16" s="225">
        <v>76</v>
      </c>
      <c r="GD16" s="225">
        <v>2831</v>
      </c>
      <c r="GE16" s="225">
        <v>11570</v>
      </c>
      <c r="GF16" s="225">
        <v>137415</v>
      </c>
      <c r="GG16" s="225">
        <v>1245</v>
      </c>
      <c r="GH16" s="225">
        <v>41749</v>
      </c>
      <c r="GI16" s="225">
        <v>94421</v>
      </c>
      <c r="GJ16" s="225">
        <v>588</v>
      </c>
      <c r="GK16" s="225">
        <v>4480</v>
      </c>
      <c r="GL16" s="225">
        <v>449393</v>
      </c>
      <c r="GM16" s="225">
        <v>2136</v>
      </c>
      <c r="GN16" s="225">
        <v>14122</v>
      </c>
      <c r="GO16" s="225">
        <v>353193</v>
      </c>
      <c r="GP16" s="225">
        <v>602</v>
      </c>
      <c r="GQ16" s="225">
        <v>23279</v>
      </c>
      <c r="GR16" s="224">
        <v>913699</v>
      </c>
      <c r="GS16" s="225">
        <v>593</v>
      </c>
      <c r="GT16" s="225">
        <v>23279</v>
      </c>
      <c r="GU16" s="225">
        <v>913699</v>
      </c>
      <c r="GV16" s="242">
        <v>115.75</v>
      </c>
      <c r="GW16" s="225">
        <v>2652.6</v>
      </c>
      <c r="GX16" s="225">
        <v>6248</v>
      </c>
      <c r="GY16" s="225">
        <v>4058</v>
      </c>
      <c r="GZ16" s="222">
        <v>254</v>
      </c>
      <c r="HA16" s="225">
        <v>464</v>
      </c>
      <c r="HB16" s="225">
        <v>3484185</v>
      </c>
      <c r="HC16" s="225">
        <v>26694341</v>
      </c>
      <c r="HD16" s="225">
        <v>2044078.6</v>
      </c>
      <c r="HE16" s="225">
        <v>2495825.6</v>
      </c>
      <c r="HF16" s="225">
        <v>459853.8</v>
      </c>
      <c r="HG16" s="225">
        <v>7120</v>
      </c>
      <c r="HH16" s="225">
        <v>7896</v>
      </c>
      <c r="HI16" s="225">
        <v>338370</v>
      </c>
      <c r="HJ16" s="225">
        <v>249360</v>
      </c>
      <c r="HK16" s="220">
        <v>5814</v>
      </c>
      <c r="HL16" s="220">
        <v>3877899</v>
      </c>
      <c r="HM16" s="220"/>
      <c r="HN16" s="220">
        <v>157</v>
      </c>
      <c r="HO16" s="220"/>
      <c r="HP16" s="220">
        <v>57</v>
      </c>
      <c r="HQ16" s="220"/>
      <c r="HR16" s="220">
        <v>138080</v>
      </c>
      <c r="HS16" s="220">
        <v>219112</v>
      </c>
      <c r="HT16" s="220">
        <v>3250</v>
      </c>
      <c r="HU16" s="225" t="s">
        <v>608</v>
      </c>
      <c r="HV16" s="230">
        <v>46.46</v>
      </c>
      <c r="HW16" s="220">
        <v>173057</v>
      </c>
      <c r="HX16" s="426" t="s">
        <v>608</v>
      </c>
      <c r="HY16" s="230">
        <v>1.8</v>
      </c>
      <c r="HZ16" s="230">
        <v>1.8</v>
      </c>
      <c r="IA16" s="225">
        <v>2145.9</v>
      </c>
      <c r="IB16" s="225">
        <v>2109.9</v>
      </c>
      <c r="IC16" s="225">
        <v>0</v>
      </c>
      <c r="ID16" s="227">
        <v>70</v>
      </c>
      <c r="IE16" s="227">
        <v>49.9</v>
      </c>
      <c r="IF16" s="227">
        <v>34.1</v>
      </c>
      <c r="IG16" s="227">
        <v>57</v>
      </c>
      <c r="IH16" s="227">
        <v>16.899999999999999</v>
      </c>
      <c r="II16" s="144" t="s">
        <v>1081</v>
      </c>
      <c r="IJ16" s="144" t="s">
        <v>1081</v>
      </c>
      <c r="IK16" s="225">
        <v>79.260000000000005</v>
      </c>
      <c r="IL16" s="154">
        <v>0.75</v>
      </c>
      <c r="IM16" s="153">
        <v>85</v>
      </c>
      <c r="IN16" s="285">
        <v>9.4</v>
      </c>
      <c r="IO16" s="153">
        <v>5.2</v>
      </c>
      <c r="IP16" s="143">
        <v>124724237</v>
      </c>
      <c r="IQ16" s="286">
        <v>55.21160643624885</v>
      </c>
      <c r="IR16" s="286">
        <v>38.453273208590019</v>
      </c>
      <c r="IS16" s="276" t="s">
        <v>608</v>
      </c>
      <c r="IT16" s="276" t="s">
        <v>608</v>
      </c>
      <c r="IU16" s="286">
        <v>32.1</v>
      </c>
      <c r="IV16" s="144" t="s">
        <v>1081</v>
      </c>
      <c r="IW16" s="143">
        <v>3580</v>
      </c>
      <c r="IX16" s="144" t="s">
        <v>1081</v>
      </c>
      <c r="IY16" s="286">
        <v>28.4</v>
      </c>
      <c r="IZ16" s="276">
        <v>58346</v>
      </c>
      <c r="JA16" s="276">
        <v>1150</v>
      </c>
      <c r="JB16" s="276">
        <v>968</v>
      </c>
      <c r="JC16" s="276">
        <v>4285</v>
      </c>
      <c r="JD16" s="276">
        <v>5255</v>
      </c>
      <c r="JE16" s="276">
        <v>5766</v>
      </c>
      <c r="JF16" s="276">
        <v>6939</v>
      </c>
      <c r="JG16" s="276">
        <v>8222</v>
      </c>
      <c r="JH16" s="276">
        <v>7725</v>
      </c>
      <c r="JI16" s="276">
        <v>8097</v>
      </c>
      <c r="JJ16" s="276">
        <v>7559</v>
      </c>
      <c r="JK16" s="276">
        <v>6440</v>
      </c>
      <c r="JL16" s="276">
        <v>4154</v>
      </c>
      <c r="JM16" s="276">
        <v>1916</v>
      </c>
      <c r="JN16" s="276">
        <v>978</v>
      </c>
      <c r="JO16" s="276">
        <v>490</v>
      </c>
      <c r="JP16" s="276">
        <v>196</v>
      </c>
      <c r="JQ16" s="276">
        <v>7293</v>
      </c>
      <c r="JR16" s="276">
        <v>5818</v>
      </c>
      <c r="JS16" s="276">
        <v>6811</v>
      </c>
      <c r="JT16" s="276">
        <v>8071</v>
      </c>
      <c r="JU16" s="276">
        <v>9395</v>
      </c>
      <c r="JV16" s="276">
        <v>10747</v>
      </c>
      <c r="JW16" s="276">
        <v>10079</v>
      </c>
      <c r="JX16" s="276">
        <v>10750</v>
      </c>
      <c r="JY16" s="276">
        <v>11272</v>
      </c>
      <c r="JZ16" s="276">
        <v>13223</v>
      </c>
      <c r="KA16" s="276">
        <v>13275</v>
      </c>
      <c r="KB16" s="276">
        <v>10995</v>
      </c>
      <c r="KC16" s="276">
        <v>10130</v>
      </c>
      <c r="KD16" s="276">
        <v>9243</v>
      </c>
      <c r="KE16" s="276">
        <v>10811</v>
      </c>
    </row>
    <row r="17" spans="1:291" s="65" customFormat="1" ht="12">
      <c r="A17" s="3">
        <v>92011</v>
      </c>
      <c r="B17" s="606" t="s">
        <v>535</v>
      </c>
      <c r="C17" s="662">
        <v>416.85</v>
      </c>
      <c r="D17" s="663">
        <v>521702</v>
      </c>
      <c r="E17" s="664">
        <v>13.8</v>
      </c>
      <c r="F17" s="665">
        <v>62.4</v>
      </c>
      <c r="G17" s="665">
        <v>23.8</v>
      </c>
      <c r="H17" s="663">
        <v>28282</v>
      </c>
      <c r="I17" s="663">
        <v>57474</v>
      </c>
      <c r="J17" s="663">
        <v>86671</v>
      </c>
      <c r="K17" s="663">
        <v>56922</v>
      </c>
      <c r="L17" s="663">
        <v>230064</v>
      </c>
      <c r="M17" s="663">
        <v>8577</v>
      </c>
      <c r="N17" s="663">
        <v>20132</v>
      </c>
      <c r="O17" s="663">
        <v>19604</v>
      </c>
      <c r="P17" s="663">
        <v>519171</v>
      </c>
      <c r="Q17" s="666">
        <v>518594</v>
      </c>
      <c r="R17" s="666">
        <v>537708</v>
      </c>
      <c r="S17" s="663">
        <v>727502</v>
      </c>
      <c r="T17" s="663">
        <v>4222216</v>
      </c>
      <c r="U17" s="663">
        <v>1560376</v>
      </c>
      <c r="V17" s="663">
        <v>1703774</v>
      </c>
      <c r="W17" s="663">
        <v>93</v>
      </c>
      <c r="X17" s="663">
        <v>150</v>
      </c>
      <c r="Y17" s="663">
        <v>52</v>
      </c>
      <c r="Z17" s="663">
        <v>124032</v>
      </c>
      <c r="AA17" s="667">
        <v>1277.51</v>
      </c>
      <c r="AB17" s="668">
        <v>1480.4</v>
      </c>
      <c r="AC17" s="663">
        <v>2000</v>
      </c>
      <c r="AD17" s="663">
        <v>471975</v>
      </c>
      <c r="AE17" s="663">
        <v>1604</v>
      </c>
      <c r="AF17" s="663">
        <v>29</v>
      </c>
      <c r="AG17" s="663">
        <v>4980</v>
      </c>
      <c r="AH17" s="663">
        <v>68</v>
      </c>
      <c r="AI17" s="663">
        <v>27951</v>
      </c>
      <c r="AJ17" s="663">
        <v>1555</v>
      </c>
      <c r="AK17" s="663">
        <v>163</v>
      </c>
      <c r="AL17" s="663">
        <v>25</v>
      </c>
      <c r="AM17" s="663">
        <v>13218</v>
      </c>
      <c r="AN17" s="663">
        <v>900</v>
      </c>
      <c r="AO17" s="663">
        <v>11</v>
      </c>
      <c r="AP17" s="663">
        <v>524</v>
      </c>
      <c r="AQ17" s="663">
        <v>38</v>
      </c>
      <c r="AR17" s="669">
        <v>118</v>
      </c>
      <c r="AS17" s="670">
        <v>100</v>
      </c>
      <c r="AT17" s="671">
        <v>121.3</v>
      </c>
      <c r="AU17" s="671">
        <v>119</v>
      </c>
      <c r="AV17" s="672">
        <v>93</v>
      </c>
      <c r="AW17" s="672">
        <v>93</v>
      </c>
      <c r="AX17" s="672">
        <v>16</v>
      </c>
      <c r="AY17" s="672">
        <v>1</v>
      </c>
      <c r="AZ17" s="672">
        <v>1</v>
      </c>
      <c r="BA17" s="672">
        <v>1</v>
      </c>
      <c r="BB17" s="672">
        <v>1</v>
      </c>
      <c r="BC17" s="672">
        <v>6</v>
      </c>
      <c r="BD17" s="673">
        <v>32976</v>
      </c>
      <c r="BE17" s="673">
        <v>1</v>
      </c>
      <c r="BF17" s="673">
        <v>25659</v>
      </c>
      <c r="BG17" s="673">
        <v>16</v>
      </c>
      <c r="BH17" s="673">
        <v>298672</v>
      </c>
      <c r="BI17" s="673">
        <v>4</v>
      </c>
      <c r="BJ17" s="673">
        <v>5499</v>
      </c>
      <c r="BK17" s="671">
        <v>41.1</v>
      </c>
      <c r="BL17" s="672">
        <v>3</v>
      </c>
      <c r="BM17" s="672">
        <v>5</v>
      </c>
      <c r="BN17" s="672">
        <v>551</v>
      </c>
      <c r="BO17" s="672">
        <v>8427</v>
      </c>
      <c r="BP17" s="144" t="s">
        <v>1081</v>
      </c>
      <c r="BQ17" s="674">
        <v>1.46</v>
      </c>
      <c r="BR17" s="671">
        <v>31.6</v>
      </c>
      <c r="BS17" s="674">
        <v>4.0485621280425672</v>
      </c>
      <c r="BT17" s="671">
        <v>61.966816784721871</v>
      </c>
      <c r="BU17" s="669">
        <v>31</v>
      </c>
      <c r="BV17" s="669">
        <v>6334</v>
      </c>
      <c r="BW17" s="669">
        <v>433</v>
      </c>
      <c r="BX17" s="669">
        <v>1109</v>
      </c>
      <c r="BY17" s="672">
        <v>4699</v>
      </c>
      <c r="BZ17" s="669">
        <v>1328</v>
      </c>
      <c r="CA17" s="669">
        <v>489</v>
      </c>
      <c r="CB17" s="669">
        <v>736</v>
      </c>
      <c r="CC17" s="675">
        <v>1.5</v>
      </c>
      <c r="CD17" s="672">
        <v>6157000</v>
      </c>
      <c r="CE17" s="669">
        <v>4</v>
      </c>
      <c r="CF17" s="669">
        <v>41</v>
      </c>
      <c r="CG17" s="673">
        <v>5</v>
      </c>
      <c r="CH17" s="673">
        <v>1</v>
      </c>
      <c r="CI17" s="673">
        <v>110</v>
      </c>
      <c r="CJ17" s="673">
        <v>38</v>
      </c>
      <c r="CK17" s="673">
        <v>1962</v>
      </c>
      <c r="CL17" s="673">
        <v>11</v>
      </c>
      <c r="CM17" s="676">
        <v>1038</v>
      </c>
      <c r="CN17" s="672">
        <v>23</v>
      </c>
      <c r="CO17" s="672">
        <v>396</v>
      </c>
      <c r="CP17" s="672">
        <v>11</v>
      </c>
      <c r="CQ17" s="672">
        <v>133</v>
      </c>
      <c r="CR17" s="672">
        <v>17</v>
      </c>
      <c r="CS17" s="672">
        <v>476</v>
      </c>
      <c r="CT17" s="669">
        <v>12178</v>
      </c>
      <c r="CU17" s="666">
        <v>2358</v>
      </c>
      <c r="CV17" s="666">
        <v>2732</v>
      </c>
      <c r="CW17" s="666">
        <v>1147430</v>
      </c>
      <c r="CX17" s="666">
        <v>337034</v>
      </c>
      <c r="CY17" s="666">
        <v>730720</v>
      </c>
      <c r="CZ17" s="669">
        <v>124276</v>
      </c>
      <c r="DA17" s="666">
        <v>25</v>
      </c>
      <c r="DB17" s="672">
        <v>19612</v>
      </c>
      <c r="DC17" s="672">
        <v>2560</v>
      </c>
      <c r="DD17" s="672">
        <v>1835</v>
      </c>
      <c r="DE17" s="672">
        <v>330</v>
      </c>
      <c r="DF17" s="672">
        <v>1615</v>
      </c>
      <c r="DG17" s="666">
        <v>18506</v>
      </c>
      <c r="DH17" s="672">
        <v>15035</v>
      </c>
      <c r="DI17" s="672">
        <v>3884</v>
      </c>
      <c r="DJ17" s="672">
        <v>3276</v>
      </c>
      <c r="DK17" s="672">
        <v>373</v>
      </c>
      <c r="DL17" s="672">
        <v>396</v>
      </c>
      <c r="DM17" s="672">
        <v>4</v>
      </c>
      <c r="DN17" s="672">
        <v>1990</v>
      </c>
      <c r="DO17" s="672">
        <v>71</v>
      </c>
      <c r="DP17" s="672">
        <v>16293</v>
      </c>
      <c r="DQ17" s="673">
        <v>131</v>
      </c>
      <c r="DR17" s="673">
        <v>12317</v>
      </c>
      <c r="DS17" s="673">
        <v>12511</v>
      </c>
      <c r="DT17" s="673">
        <v>0</v>
      </c>
      <c r="DU17" s="666">
        <v>1689</v>
      </c>
      <c r="DV17" s="672">
        <v>119</v>
      </c>
      <c r="DW17" s="672">
        <v>118</v>
      </c>
      <c r="DX17" s="671">
        <v>44.2</v>
      </c>
      <c r="DY17" s="672">
        <v>52</v>
      </c>
      <c r="DZ17" s="672">
        <v>121</v>
      </c>
      <c r="EA17" s="672">
        <v>1872</v>
      </c>
      <c r="EB17" s="672">
        <v>491</v>
      </c>
      <c r="EC17" s="672">
        <v>176</v>
      </c>
      <c r="ED17" s="672">
        <v>4472</v>
      </c>
      <c r="EE17" s="672">
        <v>4653</v>
      </c>
      <c r="EF17" s="671">
        <v>97.5</v>
      </c>
      <c r="EG17" s="671">
        <v>94.9</v>
      </c>
      <c r="EH17" s="672">
        <v>99</v>
      </c>
      <c r="EI17" s="671">
        <v>16.600000000000001</v>
      </c>
      <c r="EJ17" s="672">
        <v>126121</v>
      </c>
      <c r="EK17" s="671">
        <v>29.5</v>
      </c>
      <c r="EL17" s="672">
        <v>328276</v>
      </c>
      <c r="EM17" s="705">
        <v>2.17</v>
      </c>
      <c r="EN17" s="672">
        <v>398</v>
      </c>
      <c r="EO17" s="672">
        <v>59</v>
      </c>
      <c r="EP17" s="677">
        <v>10017</v>
      </c>
      <c r="EQ17" s="672">
        <v>49</v>
      </c>
      <c r="ER17" s="672">
        <v>2551</v>
      </c>
      <c r="ES17" s="671">
        <v>94.4</v>
      </c>
      <c r="ET17" s="669">
        <v>180152</v>
      </c>
      <c r="EU17" s="669">
        <v>14893</v>
      </c>
      <c r="EV17" s="669">
        <v>702</v>
      </c>
      <c r="EW17" s="669">
        <v>156064</v>
      </c>
      <c r="EX17" s="669">
        <v>130904</v>
      </c>
      <c r="EY17" s="669">
        <v>22153</v>
      </c>
      <c r="EZ17" s="669">
        <v>3007</v>
      </c>
      <c r="FA17" s="669">
        <v>9195</v>
      </c>
      <c r="FB17" s="670">
        <v>17.3</v>
      </c>
      <c r="FC17" s="669">
        <v>1020</v>
      </c>
      <c r="FD17" s="670">
        <v>10.7</v>
      </c>
      <c r="FE17" s="669">
        <v>7342</v>
      </c>
      <c r="FF17" s="672">
        <v>185</v>
      </c>
      <c r="FG17" s="672">
        <v>208</v>
      </c>
      <c r="FH17" s="672">
        <v>332</v>
      </c>
      <c r="FI17" s="669">
        <v>32</v>
      </c>
      <c r="FJ17" s="669">
        <v>1222</v>
      </c>
      <c r="FK17" s="678">
        <v>60.113733215967358</v>
      </c>
      <c r="FL17" s="670">
        <v>98</v>
      </c>
      <c r="FM17" s="670">
        <v>88.2</v>
      </c>
      <c r="FN17" s="670">
        <v>86</v>
      </c>
      <c r="FO17" s="671">
        <v>36.799999999999997</v>
      </c>
      <c r="FP17" s="672">
        <v>139</v>
      </c>
      <c r="FQ17" s="669">
        <v>13</v>
      </c>
      <c r="FR17" s="669">
        <v>87</v>
      </c>
      <c r="FS17" s="672">
        <v>1738</v>
      </c>
      <c r="FT17" s="672">
        <v>10</v>
      </c>
      <c r="FU17" s="672">
        <v>4071</v>
      </c>
      <c r="FV17" s="672">
        <v>4417</v>
      </c>
      <c r="FW17" s="672">
        <v>13</v>
      </c>
      <c r="FX17" s="672">
        <v>14830100</v>
      </c>
      <c r="FY17" s="669">
        <v>6077</v>
      </c>
      <c r="FZ17" s="672">
        <v>30461236</v>
      </c>
      <c r="GA17" s="672">
        <v>11003038</v>
      </c>
      <c r="GB17" s="666">
        <v>22547</v>
      </c>
      <c r="GC17" s="666">
        <v>75</v>
      </c>
      <c r="GD17" s="666">
        <v>3482</v>
      </c>
      <c r="GE17" s="666">
        <v>18990</v>
      </c>
      <c r="GF17" s="666">
        <v>241398</v>
      </c>
      <c r="GG17" s="666">
        <v>887</v>
      </c>
      <c r="GH17" s="666">
        <v>50598</v>
      </c>
      <c r="GI17" s="666">
        <v>189913</v>
      </c>
      <c r="GJ17" s="673">
        <v>1386</v>
      </c>
      <c r="GK17" s="666">
        <v>14205</v>
      </c>
      <c r="GL17" s="669">
        <v>1434238</v>
      </c>
      <c r="GM17" s="669">
        <v>3060</v>
      </c>
      <c r="GN17" s="669">
        <v>25930</v>
      </c>
      <c r="GO17" s="669">
        <v>605982</v>
      </c>
      <c r="GP17" s="669">
        <v>529</v>
      </c>
      <c r="GQ17" s="669">
        <v>30379</v>
      </c>
      <c r="GR17" s="679">
        <v>1981059</v>
      </c>
      <c r="GS17" s="669">
        <v>507</v>
      </c>
      <c r="GT17" s="672">
        <v>16384</v>
      </c>
      <c r="GU17" s="672">
        <v>564985</v>
      </c>
      <c r="GV17" s="678">
        <v>131.99</v>
      </c>
      <c r="GW17" s="672">
        <v>7330</v>
      </c>
      <c r="GX17" s="672">
        <v>5218</v>
      </c>
      <c r="GY17" s="672">
        <v>3905</v>
      </c>
      <c r="GZ17" s="680">
        <v>748</v>
      </c>
      <c r="HA17" s="669">
        <v>383</v>
      </c>
      <c r="HB17" s="679">
        <v>2889858</v>
      </c>
      <c r="HC17" s="679">
        <v>18011907</v>
      </c>
      <c r="HD17" s="672">
        <v>2332994</v>
      </c>
      <c r="HE17" s="672">
        <v>2766443</v>
      </c>
      <c r="HF17" s="672">
        <v>628554</v>
      </c>
      <c r="HG17" s="672">
        <v>3600</v>
      </c>
      <c r="HH17" s="672">
        <v>3780</v>
      </c>
      <c r="HI17" s="672">
        <v>296580</v>
      </c>
      <c r="HJ17" s="672">
        <v>197589</v>
      </c>
      <c r="HK17" s="666">
        <v>19179</v>
      </c>
      <c r="HL17" s="666">
        <v>13940212</v>
      </c>
      <c r="HM17" s="666">
        <v>19868</v>
      </c>
      <c r="HN17" s="666">
        <v>295</v>
      </c>
      <c r="HO17" s="666">
        <v>3</v>
      </c>
      <c r="HP17" s="666">
        <v>150</v>
      </c>
      <c r="HQ17" s="666">
        <v>0</v>
      </c>
      <c r="HR17" s="666">
        <v>38643</v>
      </c>
      <c r="HS17" s="666">
        <v>337846</v>
      </c>
      <c r="HT17" s="666">
        <v>18390</v>
      </c>
      <c r="HU17" s="672">
        <v>13770</v>
      </c>
      <c r="HV17" s="678">
        <v>71.459999999999994</v>
      </c>
      <c r="HW17" s="666">
        <v>385594</v>
      </c>
      <c r="HX17" s="706">
        <v>1.51</v>
      </c>
      <c r="HY17" s="674">
        <v>4.8</v>
      </c>
      <c r="HZ17" s="674">
        <v>4.1900000000000004</v>
      </c>
      <c r="IA17" s="672">
        <v>2231</v>
      </c>
      <c r="IB17" s="672">
        <v>2135</v>
      </c>
      <c r="IC17" s="672">
        <v>33445</v>
      </c>
      <c r="ID17" s="670">
        <v>74.400000000000006</v>
      </c>
      <c r="IE17" s="670">
        <v>57.7</v>
      </c>
      <c r="IF17" s="670">
        <v>36.200000000000003</v>
      </c>
      <c r="IG17" s="670">
        <v>58.4</v>
      </c>
      <c r="IH17" s="670">
        <v>20.2</v>
      </c>
      <c r="II17" s="144" t="s">
        <v>1081</v>
      </c>
      <c r="IJ17" s="144" t="s">
        <v>1081</v>
      </c>
      <c r="IK17" s="669">
        <v>67.2</v>
      </c>
      <c r="IL17" s="678">
        <v>0.97499999999999998</v>
      </c>
      <c r="IM17" s="670">
        <v>92.9</v>
      </c>
      <c r="IN17" s="681">
        <v>4.4000000000000004</v>
      </c>
      <c r="IO17" s="670">
        <v>1.2</v>
      </c>
      <c r="IP17" s="669">
        <v>116067978</v>
      </c>
      <c r="IQ17" s="670">
        <v>62.1</v>
      </c>
      <c r="IR17" s="670">
        <v>49.2</v>
      </c>
      <c r="IS17" s="669" t="s">
        <v>608</v>
      </c>
      <c r="IT17" s="669" t="s">
        <v>608</v>
      </c>
      <c r="IU17" s="670">
        <v>7.5</v>
      </c>
      <c r="IV17" s="144" t="s">
        <v>1081</v>
      </c>
      <c r="IW17" s="682">
        <v>3281</v>
      </c>
      <c r="IX17" s="144" t="s">
        <v>1081</v>
      </c>
      <c r="IY17" s="671">
        <v>25.9</v>
      </c>
      <c r="IZ17" s="672">
        <v>95839</v>
      </c>
      <c r="JA17" s="672">
        <v>1662</v>
      </c>
      <c r="JB17" s="672">
        <v>1388</v>
      </c>
      <c r="JC17" s="672">
        <v>6586</v>
      </c>
      <c r="JD17" s="672">
        <v>9250</v>
      </c>
      <c r="JE17" s="672">
        <v>10112</v>
      </c>
      <c r="JF17" s="672">
        <v>11525</v>
      </c>
      <c r="JG17" s="672">
        <v>13719</v>
      </c>
      <c r="JH17" s="672">
        <v>12280</v>
      </c>
      <c r="JI17" s="672">
        <v>10639</v>
      </c>
      <c r="JJ17" s="672">
        <v>9406</v>
      </c>
      <c r="JK17" s="672">
        <v>8245</v>
      </c>
      <c r="JL17" s="672">
        <v>6093</v>
      </c>
      <c r="JM17" s="672">
        <v>2728</v>
      </c>
      <c r="JN17" s="672">
        <v>1311</v>
      </c>
      <c r="JO17" s="672">
        <v>556</v>
      </c>
      <c r="JP17" s="672">
        <v>284</v>
      </c>
      <c r="JQ17" s="672">
        <v>10294</v>
      </c>
      <c r="JR17" s="672">
        <v>9274</v>
      </c>
      <c r="JS17" s="672">
        <v>11751</v>
      </c>
      <c r="JT17" s="672">
        <v>14645</v>
      </c>
      <c r="JU17" s="672">
        <v>16950</v>
      </c>
      <c r="JV17" s="672">
        <v>19107</v>
      </c>
      <c r="JW17" s="672">
        <v>16329</v>
      </c>
      <c r="JX17" s="672">
        <v>14595</v>
      </c>
      <c r="JY17" s="672">
        <v>14087</v>
      </c>
      <c r="JZ17" s="672">
        <v>16338</v>
      </c>
      <c r="KA17" s="672">
        <v>18268</v>
      </c>
      <c r="KB17" s="672">
        <v>14190</v>
      </c>
      <c r="KC17" s="672">
        <v>11038</v>
      </c>
      <c r="KD17" s="672">
        <v>9217</v>
      </c>
      <c r="KE17" s="680">
        <v>10528</v>
      </c>
    </row>
    <row r="18" spans="1:291" ht="12">
      <c r="A18" s="605">
        <v>102016</v>
      </c>
      <c r="B18" s="2" t="s">
        <v>911</v>
      </c>
      <c r="C18" s="147">
        <v>311.58999999999997</v>
      </c>
      <c r="D18" s="144">
        <v>338127</v>
      </c>
      <c r="E18" s="146">
        <v>12.6</v>
      </c>
      <c r="F18" s="146">
        <v>59.6</v>
      </c>
      <c r="G18" s="146">
        <v>27.8</v>
      </c>
      <c r="H18" s="220">
        <v>15757</v>
      </c>
      <c r="I18" s="220">
        <v>33208</v>
      </c>
      <c r="J18" s="220">
        <v>52352</v>
      </c>
      <c r="K18" s="225">
        <v>46730</v>
      </c>
      <c r="L18" s="220">
        <v>145707</v>
      </c>
      <c r="M18" s="220">
        <v>5254</v>
      </c>
      <c r="N18" s="220">
        <v>11655</v>
      </c>
      <c r="O18" s="220">
        <v>10839</v>
      </c>
      <c r="P18" s="223">
        <v>334836</v>
      </c>
      <c r="Q18" s="220">
        <v>336154</v>
      </c>
      <c r="R18" s="220">
        <v>351420</v>
      </c>
      <c r="S18" s="225">
        <v>977368</v>
      </c>
      <c r="T18" s="225">
        <v>2140797</v>
      </c>
      <c r="U18" s="225">
        <v>742090</v>
      </c>
      <c r="V18" s="225">
        <v>1038867</v>
      </c>
      <c r="W18" s="225">
        <v>68</v>
      </c>
      <c r="X18" s="225">
        <v>64</v>
      </c>
      <c r="Y18" s="225">
        <v>42</v>
      </c>
      <c r="Z18" s="225">
        <v>84673</v>
      </c>
      <c r="AA18" s="147">
        <v>659.65</v>
      </c>
      <c r="AB18" s="230">
        <v>867.1</v>
      </c>
      <c r="AC18" s="225">
        <v>1683</v>
      </c>
      <c r="AD18" s="225">
        <v>12977</v>
      </c>
      <c r="AE18" s="225">
        <v>2221</v>
      </c>
      <c r="AF18" s="225">
        <v>26</v>
      </c>
      <c r="AG18" s="225">
        <v>2984</v>
      </c>
      <c r="AH18" s="225">
        <v>46</v>
      </c>
      <c r="AI18" s="225">
        <v>16582</v>
      </c>
      <c r="AJ18" s="225">
        <v>874</v>
      </c>
      <c r="AK18" s="225">
        <v>46</v>
      </c>
      <c r="AL18" s="225">
        <v>21</v>
      </c>
      <c r="AM18" s="225">
        <v>8563</v>
      </c>
      <c r="AN18" s="225">
        <v>520</v>
      </c>
      <c r="AO18" s="225">
        <v>3</v>
      </c>
      <c r="AP18" s="225">
        <v>236</v>
      </c>
      <c r="AQ18" s="225">
        <v>24</v>
      </c>
      <c r="AR18" s="225">
        <v>68</v>
      </c>
      <c r="AS18" s="227">
        <v>100</v>
      </c>
      <c r="AT18" s="227">
        <v>116.1</v>
      </c>
      <c r="AU18" s="227">
        <v>111.8</v>
      </c>
      <c r="AV18" s="225">
        <v>11</v>
      </c>
      <c r="AW18" s="225">
        <v>11</v>
      </c>
      <c r="AX18" s="225">
        <v>3</v>
      </c>
      <c r="AY18" s="225">
        <v>6</v>
      </c>
      <c r="AZ18" s="225">
        <v>6</v>
      </c>
      <c r="BA18" s="225">
        <v>1</v>
      </c>
      <c r="BB18" s="225">
        <v>0</v>
      </c>
      <c r="BC18" s="225">
        <v>5</v>
      </c>
      <c r="BD18" s="225">
        <v>20459</v>
      </c>
      <c r="BE18" s="225">
        <v>5</v>
      </c>
      <c r="BF18" s="225">
        <v>117515</v>
      </c>
      <c r="BG18" s="225">
        <v>11</v>
      </c>
      <c r="BH18" s="225">
        <v>246754</v>
      </c>
      <c r="BI18" s="225">
        <v>5</v>
      </c>
      <c r="BJ18" s="225">
        <v>4301</v>
      </c>
      <c r="BK18" s="227">
        <v>39.1</v>
      </c>
      <c r="BL18" s="225">
        <v>2</v>
      </c>
      <c r="BM18" s="225">
        <v>5</v>
      </c>
      <c r="BN18" s="225">
        <v>279</v>
      </c>
      <c r="BO18" s="225">
        <v>6199</v>
      </c>
      <c r="BP18" s="144" t="s">
        <v>1081</v>
      </c>
      <c r="BQ18" s="230">
        <v>1.29</v>
      </c>
      <c r="BR18" s="227">
        <v>34</v>
      </c>
      <c r="BS18" s="230">
        <v>3.7069313035024067</v>
      </c>
      <c r="BT18" s="227">
        <v>60.364367688580501</v>
      </c>
      <c r="BU18" s="225">
        <v>21</v>
      </c>
      <c r="BV18" s="225">
        <v>4780</v>
      </c>
      <c r="BW18" s="225">
        <v>344</v>
      </c>
      <c r="BX18" s="225">
        <v>1581</v>
      </c>
      <c r="BY18" s="225">
        <v>3532</v>
      </c>
      <c r="BZ18" s="225">
        <v>918</v>
      </c>
      <c r="CA18" s="225">
        <v>301</v>
      </c>
      <c r="CB18" s="225">
        <v>611</v>
      </c>
      <c r="CC18" s="241">
        <v>1.48</v>
      </c>
      <c r="CD18" s="225">
        <v>0</v>
      </c>
      <c r="CE18" s="225">
        <v>5</v>
      </c>
      <c r="CF18" s="225">
        <v>62</v>
      </c>
      <c r="CG18" s="225">
        <v>5</v>
      </c>
      <c r="CH18" s="225">
        <v>2</v>
      </c>
      <c r="CI18" s="225">
        <v>130</v>
      </c>
      <c r="CJ18" s="225">
        <v>24</v>
      </c>
      <c r="CK18" s="225">
        <v>1705</v>
      </c>
      <c r="CL18" s="225">
        <v>12</v>
      </c>
      <c r="CM18" s="225">
        <v>1014</v>
      </c>
      <c r="CN18" s="225">
        <v>36</v>
      </c>
      <c r="CO18" s="225">
        <v>441</v>
      </c>
      <c r="CP18" s="225">
        <v>7</v>
      </c>
      <c r="CQ18" s="225">
        <v>72</v>
      </c>
      <c r="CR18" s="225">
        <v>16</v>
      </c>
      <c r="CS18" s="225">
        <v>433</v>
      </c>
      <c r="CT18" s="225">
        <v>11556</v>
      </c>
      <c r="CU18" s="225">
        <v>1934</v>
      </c>
      <c r="CV18" s="225">
        <v>2542</v>
      </c>
      <c r="CW18" s="225">
        <v>1149443.875</v>
      </c>
      <c r="CX18" s="225">
        <v>289879.90100000001</v>
      </c>
      <c r="CY18" s="225">
        <v>655554.25199999998</v>
      </c>
      <c r="CZ18" s="225">
        <v>94144</v>
      </c>
      <c r="DA18" s="225">
        <v>11</v>
      </c>
      <c r="DB18" s="225">
        <v>16563</v>
      </c>
      <c r="DC18" s="225">
        <v>2018</v>
      </c>
      <c r="DD18" s="225">
        <v>1729</v>
      </c>
      <c r="DE18" s="225">
        <v>51</v>
      </c>
      <c r="DF18" s="225">
        <v>1190</v>
      </c>
      <c r="DG18" s="225">
        <v>24948</v>
      </c>
      <c r="DH18" s="220">
        <v>11862</v>
      </c>
      <c r="DI18" s="225">
        <v>2397</v>
      </c>
      <c r="DJ18" s="225">
        <v>2303</v>
      </c>
      <c r="DK18" s="225">
        <v>315</v>
      </c>
      <c r="DL18" s="225">
        <v>371</v>
      </c>
      <c r="DM18" s="225">
        <v>5</v>
      </c>
      <c r="DN18" s="225">
        <v>1291</v>
      </c>
      <c r="DO18" s="225">
        <v>8</v>
      </c>
      <c r="DP18" s="225">
        <v>16860</v>
      </c>
      <c r="DQ18" s="225">
        <v>82</v>
      </c>
      <c r="DR18" s="225">
        <v>10767</v>
      </c>
      <c r="DS18" s="225">
        <v>9443</v>
      </c>
      <c r="DT18" s="225">
        <v>0</v>
      </c>
      <c r="DU18" s="225">
        <v>1045</v>
      </c>
      <c r="DV18" s="225">
        <v>62</v>
      </c>
      <c r="DW18" s="225">
        <v>50</v>
      </c>
      <c r="DX18" s="227">
        <v>43.6</v>
      </c>
      <c r="DY18" s="225">
        <v>26</v>
      </c>
      <c r="DZ18" s="225">
        <v>40</v>
      </c>
      <c r="EA18" s="225">
        <v>1175</v>
      </c>
      <c r="EB18" s="225">
        <v>402</v>
      </c>
      <c r="EC18" s="225">
        <v>76</v>
      </c>
      <c r="ED18" s="225">
        <v>2396</v>
      </c>
      <c r="EE18" s="225">
        <v>2486</v>
      </c>
      <c r="EF18" s="227">
        <v>96.7</v>
      </c>
      <c r="EG18" s="227">
        <v>96.7</v>
      </c>
      <c r="EH18" s="225">
        <v>59</v>
      </c>
      <c r="EI18" s="227">
        <v>11.7</v>
      </c>
      <c r="EJ18" s="225">
        <v>86354</v>
      </c>
      <c r="EK18" s="227">
        <v>43</v>
      </c>
      <c r="EL18" s="225">
        <v>340060</v>
      </c>
      <c r="EM18" s="429">
        <v>-0.87</v>
      </c>
      <c r="EN18" s="225">
        <v>459</v>
      </c>
      <c r="EO18" s="225">
        <v>12</v>
      </c>
      <c r="EP18" s="248">
        <v>5975</v>
      </c>
      <c r="EQ18" s="225">
        <v>85</v>
      </c>
      <c r="ER18" s="225">
        <v>1298</v>
      </c>
      <c r="ES18" s="227">
        <v>80.8</v>
      </c>
      <c r="ET18" s="225">
        <v>117431</v>
      </c>
      <c r="EU18" s="225">
        <v>8370</v>
      </c>
      <c r="EV18" s="225">
        <v>4382</v>
      </c>
      <c r="EW18" s="225">
        <v>99874</v>
      </c>
      <c r="EX18" s="225">
        <v>89280</v>
      </c>
      <c r="EY18" s="225">
        <v>6386</v>
      </c>
      <c r="EZ18" s="225">
        <v>4208</v>
      </c>
      <c r="FA18" s="225">
        <v>9187</v>
      </c>
      <c r="FB18" s="227">
        <v>19.7</v>
      </c>
      <c r="FC18" s="225">
        <v>416</v>
      </c>
      <c r="FD18" s="227">
        <v>11.66</v>
      </c>
      <c r="FE18" s="225">
        <v>7941</v>
      </c>
      <c r="FF18" s="225">
        <v>89</v>
      </c>
      <c r="FG18" s="225">
        <v>304</v>
      </c>
      <c r="FH18" s="225">
        <v>152</v>
      </c>
      <c r="FI18" s="245">
        <v>32</v>
      </c>
      <c r="FJ18" s="245">
        <v>901</v>
      </c>
      <c r="FK18" s="230">
        <v>67.156232924253828</v>
      </c>
      <c r="FL18" s="227">
        <v>99.9</v>
      </c>
      <c r="FM18" s="227">
        <v>85.3</v>
      </c>
      <c r="FN18" s="227">
        <v>70.5</v>
      </c>
      <c r="FO18" s="227">
        <v>54.4</v>
      </c>
      <c r="FP18" s="225">
        <v>91</v>
      </c>
      <c r="FQ18" s="225">
        <v>11</v>
      </c>
      <c r="FR18" s="225">
        <v>72</v>
      </c>
      <c r="FS18" s="225">
        <v>3268</v>
      </c>
      <c r="FT18" s="225">
        <v>12</v>
      </c>
      <c r="FU18" s="225">
        <v>2649</v>
      </c>
      <c r="FV18" s="225">
        <v>2955</v>
      </c>
      <c r="FW18" s="225">
        <v>3</v>
      </c>
      <c r="FX18" s="225">
        <v>6457400</v>
      </c>
      <c r="FY18" s="225">
        <v>2590</v>
      </c>
      <c r="FZ18" s="225" t="s">
        <v>608</v>
      </c>
      <c r="GA18" s="225" t="s">
        <v>608</v>
      </c>
      <c r="GB18" s="225">
        <v>16428</v>
      </c>
      <c r="GC18" s="225">
        <v>146</v>
      </c>
      <c r="GD18" s="225">
        <v>2925</v>
      </c>
      <c r="GE18" s="225">
        <v>13357</v>
      </c>
      <c r="GF18" s="225">
        <v>160061</v>
      </c>
      <c r="GG18" s="225">
        <v>1826</v>
      </c>
      <c r="GH18" s="225">
        <v>33405</v>
      </c>
      <c r="GI18" s="225">
        <v>124830</v>
      </c>
      <c r="GJ18" s="225">
        <v>815</v>
      </c>
      <c r="GK18" s="225">
        <v>6739</v>
      </c>
      <c r="GL18" s="225">
        <v>631751</v>
      </c>
      <c r="GM18" s="225">
        <v>2317</v>
      </c>
      <c r="GN18" s="225">
        <v>17242</v>
      </c>
      <c r="GO18" s="225">
        <v>373407</v>
      </c>
      <c r="GP18" s="225">
        <v>456</v>
      </c>
      <c r="GQ18" s="225">
        <v>18897</v>
      </c>
      <c r="GR18" s="224">
        <v>571976</v>
      </c>
      <c r="GS18" s="225">
        <v>443</v>
      </c>
      <c r="GT18" s="225">
        <v>13224</v>
      </c>
      <c r="GU18" s="225">
        <v>342165</v>
      </c>
      <c r="GV18" s="242">
        <v>100.05</v>
      </c>
      <c r="GW18" s="225">
        <v>11181</v>
      </c>
      <c r="GX18" s="225">
        <v>6694</v>
      </c>
      <c r="GY18" s="225">
        <v>3701</v>
      </c>
      <c r="GZ18" s="222">
        <v>567</v>
      </c>
      <c r="HA18" s="225">
        <v>101</v>
      </c>
      <c r="HB18" s="225">
        <v>3958674</v>
      </c>
      <c r="HC18" s="225">
        <v>22939401</v>
      </c>
      <c r="HD18" s="225">
        <v>2361666</v>
      </c>
      <c r="HE18" s="225">
        <v>3117631</v>
      </c>
      <c r="HF18" s="225">
        <v>288344</v>
      </c>
      <c r="HG18" s="225">
        <v>6260</v>
      </c>
      <c r="HH18" s="225">
        <v>10330</v>
      </c>
      <c r="HI18" s="225">
        <v>319850</v>
      </c>
      <c r="HJ18" s="225">
        <v>184548</v>
      </c>
      <c r="HK18" s="220">
        <v>9146</v>
      </c>
      <c r="HL18" s="220">
        <v>1266788</v>
      </c>
      <c r="HM18" s="220">
        <v>947866</v>
      </c>
      <c r="HN18" s="220">
        <v>58</v>
      </c>
      <c r="HO18" s="220">
        <v>50</v>
      </c>
      <c r="HP18" s="220">
        <v>23</v>
      </c>
      <c r="HQ18" s="220">
        <v>22</v>
      </c>
      <c r="HR18" s="220">
        <v>162138</v>
      </c>
      <c r="HS18" s="220">
        <v>229972</v>
      </c>
      <c r="HT18" s="220">
        <v>0</v>
      </c>
      <c r="HU18" s="225">
        <v>3500</v>
      </c>
      <c r="HV18" s="230">
        <v>45.98</v>
      </c>
      <c r="HW18" s="220">
        <v>196540</v>
      </c>
      <c r="HX18" s="426">
        <v>21.1</v>
      </c>
      <c r="HY18" s="230">
        <v>0.3</v>
      </c>
      <c r="HZ18" s="230">
        <v>0.3</v>
      </c>
      <c r="IA18" s="225">
        <v>2779.1</v>
      </c>
      <c r="IB18" s="225">
        <v>2349</v>
      </c>
      <c r="IC18" s="225" t="s">
        <v>608</v>
      </c>
      <c r="ID18" s="227">
        <v>71.099999999999994</v>
      </c>
      <c r="IE18" s="227">
        <v>54</v>
      </c>
      <c r="IF18" s="227">
        <v>36</v>
      </c>
      <c r="IG18" s="227">
        <v>59.4</v>
      </c>
      <c r="IH18" s="227">
        <v>20.399999999999999</v>
      </c>
      <c r="II18" s="144" t="s">
        <v>1081</v>
      </c>
      <c r="IJ18" s="144" t="s">
        <v>1081</v>
      </c>
      <c r="IK18" s="225">
        <v>89.1</v>
      </c>
      <c r="IL18" s="154">
        <v>0.8</v>
      </c>
      <c r="IM18" s="153">
        <v>98</v>
      </c>
      <c r="IN18" s="285">
        <v>8.3000000000000007</v>
      </c>
      <c r="IO18" s="153">
        <v>2.1</v>
      </c>
      <c r="IP18" s="143">
        <v>153464599</v>
      </c>
      <c r="IQ18" s="286">
        <v>52.66844005605693</v>
      </c>
      <c r="IR18" s="286">
        <v>48.11247952856565</v>
      </c>
      <c r="IS18" s="245" t="s">
        <v>608</v>
      </c>
      <c r="IT18" s="245" t="s">
        <v>608</v>
      </c>
      <c r="IU18" s="286">
        <v>64.599999999999994</v>
      </c>
      <c r="IV18" s="144" t="s">
        <v>1081</v>
      </c>
      <c r="IW18" s="143">
        <v>2616</v>
      </c>
      <c r="IX18" s="144" t="s">
        <v>1081</v>
      </c>
      <c r="IY18" s="286">
        <v>22.7</v>
      </c>
      <c r="IZ18" s="276">
        <v>61423</v>
      </c>
      <c r="JA18" s="276">
        <v>1172</v>
      </c>
      <c r="JB18" s="276">
        <v>1087</v>
      </c>
      <c r="JC18" s="276">
        <v>4832</v>
      </c>
      <c r="JD18" s="276">
        <v>5972</v>
      </c>
      <c r="JE18" s="276">
        <v>6281</v>
      </c>
      <c r="JF18" s="276">
        <v>7335</v>
      </c>
      <c r="JG18" s="276">
        <v>9439</v>
      </c>
      <c r="JH18" s="276">
        <v>8695</v>
      </c>
      <c r="JI18" s="276">
        <v>8007</v>
      </c>
      <c r="JJ18" s="276">
        <v>7210</v>
      </c>
      <c r="JK18" s="276">
        <v>6283</v>
      </c>
      <c r="JL18" s="276">
        <v>4580</v>
      </c>
      <c r="JM18" s="276">
        <v>2231</v>
      </c>
      <c r="JN18" s="276">
        <v>1184</v>
      </c>
      <c r="JO18" s="276">
        <v>648</v>
      </c>
      <c r="JP18" s="276">
        <v>282</v>
      </c>
      <c r="JQ18" s="276">
        <v>7559</v>
      </c>
      <c r="JR18" s="276">
        <v>7022</v>
      </c>
      <c r="JS18" s="276">
        <v>7367</v>
      </c>
      <c r="JT18" s="276">
        <v>8420</v>
      </c>
      <c r="JU18" s="276">
        <v>9904</v>
      </c>
      <c r="JV18" s="276">
        <v>12120</v>
      </c>
      <c r="JW18" s="276">
        <v>10901</v>
      </c>
      <c r="JX18" s="276">
        <v>10243</v>
      </c>
      <c r="JY18" s="276">
        <v>9971</v>
      </c>
      <c r="JZ18" s="276">
        <v>11582</v>
      </c>
      <c r="KA18" s="276">
        <v>13025</v>
      </c>
      <c r="KB18" s="276">
        <v>10632</v>
      </c>
      <c r="KC18" s="276">
        <v>8896</v>
      </c>
      <c r="KD18" s="276">
        <v>7991</v>
      </c>
      <c r="KE18" s="276">
        <v>9613</v>
      </c>
    </row>
    <row r="19" spans="1:291" ht="12">
      <c r="A19" s="3">
        <v>102024</v>
      </c>
      <c r="B19" s="2" t="s">
        <v>912</v>
      </c>
      <c r="C19" s="147">
        <v>459.16</v>
      </c>
      <c r="D19" s="144">
        <v>374491</v>
      </c>
      <c r="E19" s="146">
        <v>13.23</v>
      </c>
      <c r="F19" s="146">
        <v>59.95</v>
      </c>
      <c r="G19" s="146">
        <v>26.8</v>
      </c>
      <c r="H19" s="220">
        <v>18532</v>
      </c>
      <c r="I19" s="220">
        <v>38968</v>
      </c>
      <c r="J19" s="220">
        <v>60320</v>
      </c>
      <c r="K19" s="225">
        <v>48533</v>
      </c>
      <c r="L19" s="220">
        <v>161638</v>
      </c>
      <c r="M19" s="220">
        <v>4624</v>
      </c>
      <c r="N19" s="220">
        <v>13292</v>
      </c>
      <c r="O19" s="220">
        <v>12652</v>
      </c>
      <c r="P19" s="223">
        <v>369911</v>
      </c>
      <c r="Q19" s="220">
        <v>370884</v>
      </c>
      <c r="R19" s="220">
        <v>377656</v>
      </c>
      <c r="S19" s="225">
        <v>885035</v>
      </c>
      <c r="T19" s="225">
        <v>2321018</v>
      </c>
      <c r="U19" s="225">
        <v>521900</v>
      </c>
      <c r="V19" s="225">
        <v>1128134</v>
      </c>
      <c r="W19" s="225">
        <v>84</v>
      </c>
      <c r="X19" s="225">
        <v>94</v>
      </c>
      <c r="Y19" s="225">
        <v>0</v>
      </c>
      <c r="Z19" s="225">
        <v>63886</v>
      </c>
      <c r="AA19" s="147">
        <v>2434</v>
      </c>
      <c r="AB19" s="230">
        <v>954</v>
      </c>
      <c r="AC19" s="225">
        <v>5068</v>
      </c>
      <c r="AD19" s="225">
        <v>765177</v>
      </c>
      <c r="AE19" s="225" t="s">
        <v>608</v>
      </c>
      <c r="AF19" s="225">
        <v>27</v>
      </c>
      <c r="AG19" s="225">
        <v>3062</v>
      </c>
      <c r="AH19" s="225">
        <v>58</v>
      </c>
      <c r="AI19" s="225">
        <v>20143</v>
      </c>
      <c r="AJ19" s="225">
        <v>1223</v>
      </c>
      <c r="AK19" s="225">
        <v>127</v>
      </c>
      <c r="AL19" s="225">
        <v>25</v>
      </c>
      <c r="AM19" s="225">
        <v>9999</v>
      </c>
      <c r="AN19" s="225">
        <v>661</v>
      </c>
      <c r="AO19" s="225">
        <v>4</v>
      </c>
      <c r="AP19" s="225">
        <v>351</v>
      </c>
      <c r="AQ19" s="225">
        <v>25</v>
      </c>
      <c r="AR19" s="225">
        <v>45</v>
      </c>
      <c r="AS19" s="227">
        <v>100</v>
      </c>
      <c r="AT19" s="227">
        <v>120.6</v>
      </c>
      <c r="AU19" s="227">
        <v>111.4</v>
      </c>
      <c r="AV19" s="225">
        <v>64</v>
      </c>
      <c r="AW19" s="225">
        <v>64</v>
      </c>
      <c r="AX19" s="225">
        <v>12</v>
      </c>
      <c r="AY19" s="225">
        <v>3</v>
      </c>
      <c r="AZ19" s="225">
        <v>3</v>
      </c>
      <c r="BA19" s="225">
        <v>5</v>
      </c>
      <c r="BB19" s="225">
        <v>1</v>
      </c>
      <c r="BC19" s="225">
        <v>11</v>
      </c>
      <c r="BD19" s="225">
        <v>54178</v>
      </c>
      <c r="BE19" s="225">
        <v>3</v>
      </c>
      <c r="BF19" s="225">
        <v>60830</v>
      </c>
      <c r="BG19" s="225">
        <v>10</v>
      </c>
      <c r="BH19" s="225">
        <v>185925</v>
      </c>
      <c r="BI19" s="225">
        <v>6</v>
      </c>
      <c r="BJ19" s="225">
        <v>10259</v>
      </c>
      <c r="BK19" s="227" t="s">
        <v>608</v>
      </c>
      <c r="BL19" s="225">
        <v>3</v>
      </c>
      <c r="BM19" s="225">
        <v>5</v>
      </c>
      <c r="BN19" s="225">
        <v>1177</v>
      </c>
      <c r="BO19" s="225">
        <v>10292</v>
      </c>
      <c r="BP19" s="144" t="s">
        <v>1081</v>
      </c>
      <c r="BQ19" s="230">
        <v>1.97</v>
      </c>
      <c r="BR19" s="227">
        <v>34.799999999999997</v>
      </c>
      <c r="BS19" s="230">
        <v>4.4569487663178711</v>
      </c>
      <c r="BT19" s="227">
        <v>59.904188840704286</v>
      </c>
      <c r="BU19" s="225">
        <v>27</v>
      </c>
      <c r="BV19" s="225">
        <v>4062</v>
      </c>
      <c r="BW19" s="225">
        <v>350</v>
      </c>
      <c r="BX19" s="225">
        <v>815</v>
      </c>
      <c r="BY19" s="225">
        <v>3858</v>
      </c>
      <c r="BZ19" s="225">
        <v>1067</v>
      </c>
      <c r="CA19" s="225">
        <v>354</v>
      </c>
      <c r="CB19" s="225">
        <v>622</v>
      </c>
      <c r="CC19" s="241">
        <v>1.5</v>
      </c>
      <c r="CD19" s="225" t="s">
        <v>608</v>
      </c>
      <c r="CE19" s="225">
        <v>4</v>
      </c>
      <c r="CF19" s="225">
        <v>22</v>
      </c>
      <c r="CG19" s="225">
        <v>12</v>
      </c>
      <c r="CH19" s="225">
        <v>4</v>
      </c>
      <c r="CI19" s="225">
        <v>200</v>
      </c>
      <c r="CJ19" s="225">
        <v>44</v>
      </c>
      <c r="CK19" s="225">
        <v>1913</v>
      </c>
      <c r="CL19" s="225">
        <v>20</v>
      </c>
      <c r="CM19" s="225">
        <v>1358</v>
      </c>
      <c r="CN19" s="225">
        <v>55</v>
      </c>
      <c r="CO19" s="225">
        <v>603</v>
      </c>
      <c r="CP19" s="225">
        <v>24</v>
      </c>
      <c r="CQ19" s="225">
        <v>191</v>
      </c>
      <c r="CR19" s="225">
        <v>25</v>
      </c>
      <c r="CS19" s="225">
        <v>694</v>
      </c>
      <c r="CT19" s="225">
        <v>9988</v>
      </c>
      <c r="CU19" s="225">
        <v>2929</v>
      </c>
      <c r="CV19" s="225">
        <v>2664</v>
      </c>
      <c r="CW19" s="225">
        <v>1068169.345</v>
      </c>
      <c r="CX19" s="225">
        <v>506916.69799999997</v>
      </c>
      <c r="CY19" s="225">
        <v>700238.85900000005</v>
      </c>
      <c r="CZ19" s="225">
        <v>99751</v>
      </c>
      <c r="DA19" s="225">
        <v>29</v>
      </c>
      <c r="DB19" s="225">
        <v>16295</v>
      </c>
      <c r="DC19" s="225">
        <v>2488</v>
      </c>
      <c r="DD19" s="225">
        <v>1718</v>
      </c>
      <c r="DE19" s="225">
        <v>175</v>
      </c>
      <c r="DF19" s="225">
        <v>1506</v>
      </c>
      <c r="DG19" s="225">
        <v>17172</v>
      </c>
      <c r="DH19" s="225">
        <v>12090</v>
      </c>
      <c r="DI19" s="225">
        <v>2443</v>
      </c>
      <c r="DJ19" s="225">
        <v>1865</v>
      </c>
      <c r="DK19" s="225">
        <v>315</v>
      </c>
      <c r="DL19" s="225">
        <v>434</v>
      </c>
      <c r="DM19" s="225">
        <v>1</v>
      </c>
      <c r="DN19" s="225">
        <v>1606</v>
      </c>
      <c r="DO19" s="225">
        <v>11</v>
      </c>
      <c r="DP19" s="225">
        <v>17883</v>
      </c>
      <c r="DQ19" s="225">
        <v>92</v>
      </c>
      <c r="DR19" s="225">
        <v>9823</v>
      </c>
      <c r="DS19" s="225">
        <v>9053</v>
      </c>
      <c r="DT19" s="225">
        <v>0</v>
      </c>
      <c r="DU19" s="225">
        <v>986</v>
      </c>
      <c r="DV19" s="225">
        <v>88</v>
      </c>
      <c r="DW19" s="225">
        <v>41</v>
      </c>
      <c r="DX19" s="227">
        <v>50.5</v>
      </c>
      <c r="DY19" s="225">
        <v>28</v>
      </c>
      <c r="DZ19" s="225">
        <v>66</v>
      </c>
      <c r="EA19" s="225">
        <v>839</v>
      </c>
      <c r="EB19" s="225">
        <v>365</v>
      </c>
      <c r="EC19" s="225">
        <v>126</v>
      </c>
      <c r="ED19" s="225">
        <v>2819</v>
      </c>
      <c r="EE19" s="225">
        <v>3006</v>
      </c>
      <c r="EF19" s="227">
        <v>98.3</v>
      </c>
      <c r="EG19" s="227">
        <v>98.8</v>
      </c>
      <c r="EH19" s="225">
        <v>111</v>
      </c>
      <c r="EI19" s="227">
        <v>9.4</v>
      </c>
      <c r="EJ19" s="225">
        <v>91752</v>
      </c>
      <c r="EK19" s="227">
        <v>36.6</v>
      </c>
      <c r="EL19" s="225">
        <v>336920</v>
      </c>
      <c r="EM19" s="429">
        <v>1.96</v>
      </c>
      <c r="EN19" s="225">
        <v>510</v>
      </c>
      <c r="EO19" s="225">
        <v>20</v>
      </c>
      <c r="EP19" s="248">
        <v>7359</v>
      </c>
      <c r="EQ19" s="225">
        <v>18</v>
      </c>
      <c r="ER19" s="225">
        <v>1111</v>
      </c>
      <c r="ES19" s="227">
        <v>88.9</v>
      </c>
      <c r="ET19" s="225">
        <v>135106</v>
      </c>
      <c r="EU19" s="225">
        <v>7594</v>
      </c>
      <c r="EV19" s="225">
        <v>413</v>
      </c>
      <c r="EW19" s="225">
        <v>119829</v>
      </c>
      <c r="EX19" s="225">
        <v>106561</v>
      </c>
      <c r="EY19" s="225">
        <v>8137</v>
      </c>
      <c r="EZ19" s="225">
        <v>5131</v>
      </c>
      <c r="FA19" s="225">
        <v>7683</v>
      </c>
      <c r="FB19" s="227">
        <v>13.1</v>
      </c>
      <c r="FC19" s="225">
        <v>220</v>
      </c>
      <c r="FD19" s="227">
        <v>21.35</v>
      </c>
      <c r="FE19" s="225">
        <v>7115</v>
      </c>
      <c r="FF19" s="225">
        <v>20</v>
      </c>
      <c r="FG19" s="225">
        <v>134</v>
      </c>
      <c r="FH19" s="225">
        <v>151</v>
      </c>
      <c r="FI19" s="245">
        <v>36</v>
      </c>
      <c r="FJ19" s="245">
        <v>1112</v>
      </c>
      <c r="FK19" s="230">
        <v>66.884059438694564</v>
      </c>
      <c r="FL19" s="227">
        <v>98.2</v>
      </c>
      <c r="FM19" s="227">
        <v>88.7</v>
      </c>
      <c r="FN19" s="227">
        <v>73</v>
      </c>
      <c r="FO19" s="227">
        <v>32.5</v>
      </c>
      <c r="FP19" s="225">
        <v>98</v>
      </c>
      <c r="FQ19" s="225">
        <v>11</v>
      </c>
      <c r="FR19" s="225">
        <v>60</v>
      </c>
      <c r="FS19" s="225">
        <v>3135</v>
      </c>
      <c r="FT19" s="225">
        <v>7</v>
      </c>
      <c r="FU19" s="225">
        <v>2772</v>
      </c>
      <c r="FV19" s="225">
        <v>2955</v>
      </c>
      <c r="FW19" s="225">
        <v>5</v>
      </c>
      <c r="FX19" s="225">
        <v>6292900</v>
      </c>
      <c r="FY19" s="225">
        <v>4001</v>
      </c>
      <c r="FZ19" s="225" t="s">
        <v>608</v>
      </c>
      <c r="GA19" s="225" t="s">
        <v>608</v>
      </c>
      <c r="GB19" s="225">
        <v>17331</v>
      </c>
      <c r="GC19" s="225">
        <v>61</v>
      </c>
      <c r="GD19" s="225">
        <v>3341</v>
      </c>
      <c r="GE19" s="225">
        <v>13929</v>
      </c>
      <c r="GF19" s="225">
        <v>172668</v>
      </c>
      <c r="GG19" s="225">
        <v>555</v>
      </c>
      <c r="GH19" s="225">
        <v>43310</v>
      </c>
      <c r="GI19" s="225">
        <v>128803</v>
      </c>
      <c r="GJ19" s="225">
        <v>954</v>
      </c>
      <c r="GK19" s="225">
        <v>10113</v>
      </c>
      <c r="GL19" s="225">
        <v>2248719</v>
      </c>
      <c r="GM19" s="225">
        <v>2417</v>
      </c>
      <c r="GN19" s="225">
        <v>18598</v>
      </c>
      <c r="GO19" s="225">
        <v>442343</v>
      </c>
      <c r="GP19" s="225">
        <v>679</v>
      </c>
      <c r="GQ19" s="225">
        <v>25317</v>
      </c>
      <c r="GR19" s="224">
        <v>740400</v>
      </c>
      <c r="GS19" s="225">
        <v>668</v>
      </c>
      <c r="GT19" s="225" t="s">
        <v>608</v>
      </c>
      <c r="GU19" s="225" t="s">
        <v>608</v>
      </c>
      <c r="GV19" s="249">
        <v>83</v>
      </c>
      <c r="GW19" s="225">
        <v>4029</v>
      </c>
      <c r="GX19" s="225">
        <v>6970</v>
      </c>
      <c r="GY19" s="225">
        <v>3460</v>
      </c>
      <c r="GZ19" s="222">
        <v>280</v>
      </c>
      <c r="HA19" s="225">
        <v>304</v>
      </c>
      <c r="HB19" s="225">
        <v>4020661</v>
      </c>
      <c r="HC19" s="225">
        <v>18890742</v>
      </c>
      <c r="HD19" s="225">
        <v>2009205</v>
      </c>
      <c r="HE19" s="225">
        <v>3041203</v>
      </c>
      <c r="HF19" s="225">
        <v>225261</v>
      </c>
      <c r="HG19" s="225">
        <v>10450</v>
      </c>
      <c r="HH19" s="225">
        <v>10670</v>
      </c>
      <c r="HI19" s="225">
        <v>318630</v>
      </c>
      <c r="HJ19" s="225">
        <v>158640</v>
      </c>
      <c r="HK19" s="220">
        <v>17391</v>
      </c>
      <c r="HL19" s="220">
        <v>1924130</v>
      </c>
      <c r="HM19" s="220">
        <v>696348</v>
      </c>
      <c r="HN19" s="220">
        <v>118</v>
      </c>
      <c r="HO19" s="220">
        <v>38</v>
      </c>
      <c r="HP19" s="220">
        <v>80</v>
      </c>
      <c r="HQ19" s="220">
        <v>26</v>
      </c>
      <c r="HR19" s="220">
        <v>54208</v>
      </c>
      <c r="HS19" s="220">
        <v>243783</v>
      </c>
      <c r="HT19" s="220" t="s">
        <v>608</v>
      </c>
      <c r="HU19" s="225">
        <v>0</v>
      </c>
      <c r="HV19" s="230">
        <v>45.38</v>
      </c>
      <c r="HW19" s="220">
        <v>197792</v>
      </c>
      <c r="HX19" s="426">
        <v>20.75</v>
      </c>
      <c r="HY19" s="230">
        <v>4.84</v>
      </c>
      <c r="HZ19" s="230">
        <v>4.4000000000000004</v>
      </c>
      <c r="IA19" s="225">
        <v>1551.04</v>
      </c>
      <c r="IB19" s="225">
        <v>1440.22</v>
      </c>
      <c r="IC19" s="225" t="s">
        <v>608</v>
      </c>
      <c r="ID19" s="227">
        <v>67.099999999999994</v>
      </c>
      <c r="IE19" s="227">
        <v>53</v>
      </c>
      <c r="IF19" s="227">
        <v>45.9</v>
      </c>
      <c r="IG19" s="227">
        <v>56.2</v>
      </c>
      <c r="IH19" s="227">
        <v>25.1</v>
      </c>
      <c r="II19" s="144" t="s">
        <v>1081</v>
      </c>
      <c r="IJ19" s="144" t="s">
        <v>1081</v>
      </c>
      <c r="IK19" s="225" t="s">
        <v>534</v>
      </c>
      <c r="IL19" s="142">
        <v>0.85</v>
      </c>
      <c r="IM19" s="145">
        <v>93.7</v>
      </c>
      <c r="IN19" s="289">
        <v>6.1</v>
      </c>
      <c r="IO19" s="153">
        <v>4.8</v>
      </c>
      <c r="IP19" s="143">
        <v>141312594</v>
      </c>
      <c r="IQ19" s="286">
        <v>56.36733977369537</v>
      </c>
      <c r="IR19" s="286">
        <v>41.998741622661399</v>
      </c>
      <c r="IS19" s="245" t="s">
        <v>608</v>
      </c>
      <c r="IT19" s="245" t="s">
        <v>608</v>
      </c>
      <c r="IU19" s="286">
        <v>31</v>
      </c>
      <c r="IV19" s="144" t="s">
        <v>1081</v>
      </c>
      <c r="IW19" s="143">
        <v>2350</v>
      </c>
      <c r="IX19" s="144" t="s">
        <v>1081</v>
      </c>
      <c r="IY19" s="286">
        <v>24.4</v>
      </c>
      <c r="IZ19" s="276">
        <v>69951</v>
      </c>
      <c r="JA19" s="276">
        <v>1215</v>
      </c>
      <c r="JB19" s="276">
        <v>1176</v>
      </c>
      <c r="JC19" s="276">
        <v>5412</v>
      </c>
      <c r="JD19" s="276">
        <v>6594</v>
      </c>
      <c r="JE19" s="276">
        <v>7125</v>
      </c>
      <c r="JF19" s="276">
        <v>8745</v>
      </c>
      <c r="JG19" s="276">
        <v>10943</v>
      </c>
      <c r="JH19" s="276">
        <v>9683</v>
      </c>
      <c r="JI19" s="276">
        <v>8470</v>
      </c>
      <c r="JJ19" s="276">
        <v>7230</v>
      </c>
      <c r="JK19" s="276">
        <v>6330</v>
      </c>
      <c r="JL19" s="276">
        <v>4615</v>
      </c>
      <c r="JM19" s="276">
        <v>2195</v>
      </c>
      <c r="JN19" s="276">
        <v>1031</v>
      </c>
      <c r="JO19" s="276">
        <v>479</v>
      </c>
      <c r="JP19" s="276">
        <v>251</v>
      </c>
      <c r="JQ19" s="276">
        <v>8634</v>
      </c>
      <c r="JR19" s="276">
        <v>7896</v>
      </c>
      <c r="JS19" s="276">
        <v>8203</v>
      </c>
      <c r="JT19" s="276">
        <v>9916</v>
      </c>
      <c r="JU19" s="276">
        <v>11961</v>
      </c>
      <c r="JV19" s="276">
        <v>14168</v>
      </c>
      <c r="JW19" s="276">
        <v>12255</v>
      </c>
      <c r="JX19" s="276">
        <v>11002</v>
      </c>
      <c r="JY19" s="276">
        <v>10374</v>
      </c>
      <c r="JZ19" s="276">
        <v>12266</v>
      </c>
      <c r="KA19" s="276">
        <v>14443</v>
      </c>
      <c r="KB19" s="276">
        <v>11909</v>
      </c>
      <c r="KC19" s="276">
        <v>9578</v>
      </c>
      <c r="KD19" s="276">
        <v>8176</v>
      </c>
      <c r="KE19" s="276">
        <v>9909</v>
      </c>
    </row>
    <row r="20" spans="1:291" ht="12">
      <c r="A20" s="3">
        <v>112011</v>
      </c>
      <c r="B20" s="2" t="s">
        <v>913</v>
      </c>
      <c r="C20" s="147">
        <v>109.13</v>
      </c>
      <c r="D20" s="144">
        <v>351863</v>
      </c>
      <c r="E20" s="146">
        <v>12.8</v>
      </c>
      <c r="F20" s="146">
        <v>61.5</v>
      </c>
      <c r="G20" s="146">
        <v>25.7</v>
      </c>
      <c r="H20" s="220">
        <v>17401</v>
      </c>
      <c r="I20" s="220">
        <v>35857</v>
      </c>
      <c r="J20" s="220">
        <v>54433</v>
      </c>
      <c r="K20" s="225">
        <v>40139</v>
      </c>
      <c r="L20" s="220">
        <v>154766</v>
      </c>
      <c r="M20" s="220">
        <v>7079</v>
      </c>
      <c r="N20" s="220">
        <v>15797</v>
      </c>
      <c r="O20" s="220">
        <v>14112</v>
      </c>
      <c r="P20" s="223">
        <v>352724</v>
      </c>
      <c r="Q20" s="220">
        <v>350745</v>
      </c>
      <c r="R20" s="220">
        <v>338663</v>
      </c>
      <c r="S20" s="225">
        <v>1013006</v>
      </c>
      <c r="T20" s="225">
        <v>1803754</v>
      </c>
      <c r="U20" s="225">
        <v>546705</v>
      </c>
      <c r="V20" s="225">
        <v>852908</v>
      </c>
      <c r="W20" s="225">
        <v>14</v>
      </c>
      <c r="X20" s="225">
        <v>56</v>
      </c>
      <c r="Y20" s="225">
        <v>0</v>
      </c>
      <c r="Z20" s="225">
        <v>69736</v>
      </c>
      <c r="AA20" s="147">
        <v>3022.62</v>
      </c>
      <c r="AB20" s="230">
        <v>855.74</v>
      </c>
      <c r="AC20" s="225">
        <v>1712</v>
      </c>
      <c r="AD20" s="225">
        <v>552719</v>
      </c>
      <c r="AE20" s="225" t="s">
        <v>608</v>
      </c>
      <c r="AF20" s="225">
        <v>34</v>
      </c>
      <c r="AG20" s="225">
        <v>6011</v>
      </c>
      <c r="AH20" s="225">
        <v>32</v>
      </c>
      <c r="AI20" s="225">
        <v>17967</v>
      </c>
      <c r="AJ20" s="225">
        <v>862</v>
      </c>
      <c r="AK20" s="225">
        <v>68</v>
      </c>
      <c r="AL20" s="225">
        <v>22</v>
      </c>
      <c r="AM20" s="225">
        <v>8589</v>
      </c>
      <c r="AN20" s="225">
        <v>546</v>
      </c>
      <c r="AO20" s="225">
        <v>6</v>
      </c>
      <c r="AP20" s="225">
        <v>230</v>
      </c>
      <c r="AQ20" s="225">
        <v>24</v>
      </c>
      <c r="AR20" s="225">
        <v>47</v>
      </c>
      <c r="AS20" s="227">
        <v>100</v>
      </c>
      <c r="AT20" s="227">
        <v>91.5</v>
      </c>
      <c r="AU20" s="227">
        <v>110.3</v>
      </c>
      <c r="AV20" s="225">
        <v>10</v>
      </c>
      <c r="AW20" s="225">
        <v>10</v>
      </c>
      <c r="AX20" s="225">
        <v>1</v>
      </c>
      <c r="AY20" s="225">
        <v>4</v>
      </c>
      <c r="AZ20" s="225">
        <v>4</v>
      </c>
      <c r="BA20" s="225">
        <v>12</v>
      </c>
      <c r="BB20" s="225">
        <v>1</v>
      </c>
      <c r="BC20" s="225">
        <v>3</v>
      </c>
      <c r="BD20" s="225">
        <v>12022</v>
      </c>
      <c r="BE20" s="225">
        <v>1</v>
      </c>
      <c r="BF20" s="225">
        <v>51000</v>
      </c>
      <c r="BG20" s="225">
        <v>1</v>
      </c>
      <c r="BH20" s="225">
        <v>16000</v>
      </c>
      <c r="BI20" s="225">
        <v>2</v>
      </c>
      <c r="BJ20" s="225">
        <v>1770</v>
      </c>
      <c r="BK20" s="227">
        <v>47.2</v>
      </c>
      <c r="BL20" s="225">
        <v>0</v>
      </c>
      <c r="BM20" s="225">
        <v>4</v>
      </c>
      <c r="BN20" s="225">
        <v>0</v>
      </c>
      <c r="BO20" s="225">
        <v>14050</v>
      </c>
      <c r="BP20" s="144" t="s">
        <v>1081</v>
      </c>
      <c r="BQ20" s="230">
        <v>1.05</v>
      </c>
      <c r="BR20" s="227">
        <v>27.3</v>
      </c>
      <c r="BS20" s="230">
        <v>4.0106436986852927</v>
      </c>
      <c r="BT20" s="227">
        <v>60.71317225253312</v>
      </c>
      <c r="BU20" s="225">
        <v>26</v>
      </c>
      <c r="BV20" s="225">
        <v>4368</v>
      </c>
      <c r="BW20" s="225">
        <v>197</v>
      </c>
      <c r="BX20" s="225">
        <v>860</v>
      </c>
      <c r="BY20" s="225">
        <v>3026</v>
      </c>
      <c r="BZ20" s="225">
        <v>904</v>
      </c>
      <c r="CA20" s="225">
        <v>255</v>
      </c>
      <c r="CB20" s="225">
        <v>531</v>
      </c>
      <c r="CC20" s="241">
        <v>1.31</v>
      </c>
      <c r="CD20" s="225">
        <v>0</v>
      </c>
      <c r="CE20" s="225">
        <v>4</v>
      </c>
      <c r="CF20" s="225">
        <v>31</v>
      </c>
      <c r="CG20" s="225">
        <v>3</v>
      </c>
      <c r="CH20" s="225">
        <v>1</v>
      </c>
      <c r="CI20" s="225">
        <v>100</v>
      </c>
      <c r="CJ20" s="225">
        <v>13</v>
      </c>
      <c r="CK20" s="225">
        <v>1078</v>
      </c>
      <c r="CL20" s="225">
        <v>7</v>
      </c>
      <c r="CM20" s="225">
        <v>600</v>
      </c>
      <c r="CN20" s="225">
        <v>17</v>
      </c>
      <c r="CO20" s="225">
        <v>312</v>
      </c>
      <c r="CP20" s="225">
        <v>6</v>
      </c>
      <c r="CQ20" s="225">
        <v>63</v>
      </c>
      <c r="CR20" s="225">
        <v>5</v>
      </c>
      <c r="CS20" s="225">
        <v>129</v>
      </c>
      <c r="CT20" s="225">
        <v>7683</v>
      </c>
      <c r="CU20" s="225">
        <v>1384</v>
      </c>
      <c r="CV20" s="225">
        <v>1933</v>
      </c>
      <c r="CW20" s="225">
        <v>797258.71699999995</v>
      </c>
      <c r="CX20" s="225">
        <v>165147.147</v>
      </c>
      <c r="CY20" s="225">
        <v>504970.065</v>
      </c>
      <c r="CZ20" s="225">
        <v>90563</v>
      </c>
      <c r="DA20" s="225">
        <v>9</v>
      </c>
      <c r="DB20" s="225">
        <v>13136</v>
      </c>
      <c r="DC20" s="225">
        <v>1839</v>
      </c>
      <c r="DD20" s="225">
        <v>1227</v>
      </c>
      <c r="DE20" s="225">
        <v>259</v>
      </c>
      <c r="DF20" s="225">
        <v>2737</v>
      </c>
      <c r="DG20" s="225">
        <v>7697</v>
      </c>
      <c r="DH20" s="225">
        <v>9964</v>
      </c>
      <c r="DI20" s="225">
        <v>2367</v>
      </c>
      <c r="DJ20" s="225">
        <v>2362</v>
      </c>
      <c r="DK20" s="225">
        <v>157</v>
      </c>
      <c r="DL20" s="225">
        <v>299</v>
      </c>
      <c r="DM20" s="225">
        <v>0</v>
      </c>
      <c r="DN20" s="225">
        <v>1234</v>
      </c>
      <c r="DO20" s="225">
        <v>32</v>
      </c>
      <c r="DP20" s="225">
        <v>15631</v>
      </c>
      <c r="DQ20" s="225">
        <v>74</v>
      </c>
      <c r="DR20" s="225">
        <v>4352</v>
      </c>
      <c r="DS20" s="225">
        <v>4336</v>
      </c>
      <c r="DT20" s="225">
        <v>64</v>
      </c>
      <c r="DU20" s="225">
        <v>706</v>
      </c>
      <c r="DV20" s="225">
        <v>68</v>
      </c>
      <c r="DW20" s="225">
        <v>63</v>
      </c>
      <c r="DX20" s="227">
        <v>62.27</v>
      </c>
      <c r="DY20" s="225">
        <v>26</v>
      </c>
      <c r="DZ20" s="225">
        <v>91</v>
      </c>
      <c r="EA20" s="225">
        <v>1488</v>
      </c>
      <c r="EB20" s="225">
        <v>532</v>
      </c>
      <c r="EC20" s="225">
        <v>80</v>
      </c>
      <c r="ED20" s="225">
        <v>2589</v>
      </c>
      <c r="EE20" s="225">
        <v>2770</v>
      </c>
      <c r="EF20" s="227">
        <v>93.5</v>
      </c>
      <c r="EG20" s="227">
        <v>91.9</v>
      </c>
      <c r="EH20" s="225">
        <v>319</v>
      </c>
      <c r="EI20" s="227">
        <v>12.6</v>
      </c>
      <c r="EJ20" s="225">
        <v>90337</v>
      </c>
      <c r="EK20" s="227">
        <v>40.700000000000003</v>
      </c>
      <c r="EL20" s="225">
        <v>328208</v>
      </c>
      <c r="EM20" s="429">
        <v>-0.9</v>
      </c>
      <c r="EN20" s="225">
        <v>370</v>
      </c>
      <c r="EO20" s="225">
        <v>56</v>
      </c>
      <c r="EP20" s="248">
        <v>4906</v>
      </c>
      <c r="EQ20" s="225">
        <v>50</v>
      </c>
      <c r="ER20" s="225">
        <v>969</v>
      </c>
      <c r="ES20" s="227">
        <v>88.9</v>
      </c>
      <c r="ET20" s="225">
        <v>112201</v>
      </c>
      <c r="EU20" s="225">
        <v>5701</v>
      </c>
      <c r="EV20" s="225">
        <v>0</v>
      </c>
      <c r="EW20" s="225">
        <v>99549</v>
      </c>
      <c r="EX20" s="225">
        <v>83979</v>
      </c>
      <c r="EY20" s="225">
        <v>12403</v>
      </c>
      <c r="EZ20" s="225">
        <v>3167</v>
      </c>
      <c r="FA20" s="225">
        <v>6951</v>
      </c>
      <c r="FB20" s="227">
        <v>23.5</v>
      </c>
      <c r="FC20" s="225">
        <v>314</v>
      </c>
      <c r="FD20" s="227">
        <v>4.7</v>
      </c>
      <c r="FE20" s="225">
        <v>2993</v>
      </c>
      <c r="FF20" s="225">
        <v>98</v>
      </c>
      <c r="FG20" s="225">
        <v>40</v>
      </c>
      <c r="FH20" s="225">
        <v>127</v>
      </c>
      <c r="FI20" s="245">
        <v>15</v>
      </c>
      <c r="FJ20" s="245">
        <v>423</v>
      </c>
      <c r="FK20" s="230">
        <v>69.359810190435766</v>
      </c>
      <c r="FL20" s="227">
        <v>99.9</v>
      </c>
      <c r="FM20" s="227">
        <v>95</v>
      </c>
      <c r="FN20" s="227">
        <v>85.4</v>
      </c>
      <c r="FO20" s="227">
        <v>34</v>
      </c>
      <c r="FP20" s="225">
        <v>100</v>
      </c>
      <c r="FQ20" s="225">
        <v>8</v>
      </c>
      <c r="FR20" s="225">
        <v>56</v>
      </c>
      <c r="FS20" s="225">
        <v>1707</v>
      </c>
      <c r="FT20" s="225">
        <v>5</v>
      </c>
      <c r="FU20" s="225">
        <v>3522</v>
      </c>
      <c r="FV20" s="225">
        <v>1069</v>
      </c>
      <c r="FW20" s="225">
        <v>5</v>
      </c>
      <c r="FX20" s="225">
        <v>7040000</v>
      </c>
      <c r="FY20" s="225">
        <v>1260</v>
      </c>
      <c r="FZ20" s="225" t="s">
        <v>608</v>
      </c>
      <c r="GA20" s="225" t="s">
        <v>608</v>
      </c>
      <c r="GB20" s="225">
        <v>11097</v>
      </c>
      <c r="GC20" s="225">
        <v>19</v>
      </c>
      <c r="GD20" s="225">
        <v>2202</v>
      </c>
      <c r="GE20" s="225">
        <v>8876</v>
      </c>
      <c r="GF20" s="225">
        <v>136202</v>
      </c>
      <c r="GG20" s="225">
        <v>224</v>
      </c>
      <c r="GH20" s="225">
        <v>31883</v>
      </c>
      <c r="GI20" s="225">
        <v>104095</v>
      </c>
      <c r="GJ20" s="225">
        <v>448</v>
      </c>
      <c r="GK20" s="225">
        <v>5069</v>
      </c>
      <c r="GL20" s="225">
        <v>337898</v>
      </c>
      <c r="GM20" s="225">
        <v>1402</v>
      </c>
      <c r="GN20" s="225">
        <v>13582</v>
      </c>
      <c r="GO20" s="225">
        <v>301618</v>
      </c>
      <c r="GP20" s="225">
        <v>472</v>
      </c>
      <c r="GQ20" s="225">
        <v>22826</v>
      </c>
      <c r="GR20" s="224">
        <v>974176</v>
      </c>
      <c r="GS20" s="225">
        <v>459</v>
      </c>
      <c r="GT20" s="225">
        <v>14130</v>
      </c>
      <c r="GU20" s="225">
        <v>550043</v>
      </c>
      <c r="GV20" s="230">
        <v>38.24</v>
      </c>
      <c r="GW20" s="225">
        <v>100</v>
      </c>
      <c r="GX20" s="225">
        <v>2943</v>
      </c>
      <c r="GY20" s="225">
        <v>1954</v>
      </c>
      <c r="GZ20" s="222">
        <v>145</v>
      </c>
      <c r="HA20" s="225">
        <v>2</v>
      </c>
      <c r="HB20" s="225">
        <v>1594087</v>
      </c>
      <c r="HC20" s="225">
        <v>8174051</v>
      </c>
      <c r="HD20" s="225">
        <v>715900</v>
      </c>
      <c r="HE20" s="225">
        <v>1195400</v>
      </c>
      <c r="HF20" s="225">
        <v>143100</v>
      </c>
      <c r="HG20" s="225">
        <v>18194</v>
      </c>
      <c r="HH20" s="225">
        <v>18300</v>
      </c>
      <c r="HI20" s="225">
        <v>110760</v>
      </c>
      <c r="HJ20" s="225">
        <v>49885</v>
      </c>
      <c r="HK20" s="220">
        <v>78907</v>
      </c>
      <c r="HL20" s="220">
        <v>10580287</v>
      </c>
      <c r="HM20" s="220">
        <v>382013</v>
      </c>
      <c r="HN20" s="220">
        <v>145</v>
      </c>
      <c r="HO20" s="220">
        <v>12</v>
      </c>
      <c r="HP20" s="220">
        <v>133</v>
      </c>
      <c r="HQ20" s="220">
        <v>10</v>
      </c>
      <c r="HR20" s="220">
        <v>0</v>
      </c>
      <c r="HS20" s="220">
        <v>156402</v>
      </c>
      <c r="HT20" s="220">
        <v>22911</v>
      </c>
      <c r="HU20" s="220">
        <v>4108</v>
      </c>
      <c r="HV20" s="230">
        <v>34.53</v>
      </c>
      <c r="HW20" s="220">
        <v>280650</v>
      </c>
      <c r="HX20" s="427">
        <v>6.72</v>
      </c>
      <c r="HY20" s="230">
        <v>2.9</v>
      </c>
      <c r="HZ20" s="230">
        <v>2.9</v>
      </c>
      <c r="IA20" s="225">
        <v>537.6</v>
      </c>
      <c r="IB20" s="225">
        <v>537.6</v>
      </c>
      <c r="IC20" s="225">
        <v>76921</v>
      </c>
      <c r="ID20" s="227">
        <v>75</v>
      </c>
      <c r="IE20" s="227">
        <v>54</v>
      </c>
      <c r="IF20" s="227">
        <v>49.3</v>
      </c>
      <c r="IG20" s="227">
        <v>61.6</v>
      </c>
      <c r="IH20" s="227">
        <v>19.7</v>
      </c>
      <c r="II20" s="144" t="s">
        <v>1081</v>
      </c>
      <c r="IJ20" s="144" t="s">
        <v>1081</v>
      </c>
      <c r="IK20" s="225">
        <v>76</v>
      </c>
      <c r="IL20" s="154">
        <v>0.97</v>
      </c>
      <c r="IM20" s="153">
        <v>95.7</v>
      </c>
      <c r="IN20" s="285">
        <v>5.4</v>
      </c>
      <c r="IO20" s="153">
        <v>5.7</v>
      </c>
      <c r="IP20" s="143">
        <v>100612783</v>
      </c>
      <c r="IQ20" s="286">
        <v>62.006500473432169</v>
      </c>
      <c r="IR20" s="286">
        <v>51.511889853565407</v>
      </c>
      <c r="IS20" s="245" t="s">
        <v>608</v>
      </c>
      <c r="IT20" s="245" t="s">
        <v>608</v>
      </c>
      <c r="IU20" s="286">
        <v>66.599999999999994</v>
      </c>
      <c r="IV20" s="144" t="s">
        <v>1081</v>
      </c>
      <c r="IW20" s="143">
        <v>2328</v>
      </c>
      <c r="IX20" s="144" t="s">
        <v>1081</v>
      </c>
      <c r="IY20" s="286">
        <v>28.8</v>
      </c>
      <c r="IZ20" s="276">
        <v>68109</v>
      </c>
      <c r="JA20" s="276">
        <v>1776</v>
      </c>
      <c r="JB20" s="276">
        <v>1258</v>
      </c>
      <c r="JC20" s="276">
        <v>5445</v>
      </c>
      <c r="JD20" s="276">
        <v>6284</v>
      </c>
      <c r="JE20" s="276">
        <v>6457</v>
      </c>
      <c r="JF20" s="276">
        <v>7424</v>
      </c>
      <c r="JG20" s="276">
        <v>9542</v>
      </c>
      <c r="JH20" s="276">
        <v>8629</v>
      </c>
      <c r="JI20" s="276">
        <v>7351</v>
      </c>
      <c r="JJ20" s="276">
        <v>5946</v>
      </c>
      <c r="JK20" s="276">
        <v>5430</v>
      </c>
      <c r="JL20" s="276">
        <v>4387</v>
      </c>
      <c r="JM20" s="276">
        <v>2122</v>
      </c>
      <c r="JN20" s="276">
        <v>941</v>
      </c>
      <c r="JO20" s="276">
        <v>389</v>
      </c>
      <c r="JP20" s="276">
        <v>188</v>
      </c>
      <c r="JQ20" s="276">
        <v>7538</v>
      </c>
      <c r="JR20" s="276">
        <v>8026</v>
      </c>
      <c r="JS20" s="276">
        <v>7911</v>
      </c>
      <c r="JT20" s="276">
        <v>9192</v>
      </c>
      <c r="JU20" s="276">
        <v>10928</v>
      </c>
      <c r="JV20" s="276">
        <v>13021</v>
      </c>
      <c r="JW20" s="276">
        <v>11381</v>
      </c>
      <c r="JX20" s="276">
        <v>9758</v>
      </c>
      <c r="JY20" s="276">
        <v>8963</v>
      </c>
      <c r="JZ20" s="276">
        <v>10820</v>
      </c>
      <c r="KA20" s="276">
        <v>13780</v>
      </c>
      <c r="KB20" s="276">
        <v>11601</v>
      </c>
      <c r="KC20" s="276">
        <v>8337</v>
      </c>
      <c r="KD20" s="276">
        <v>5627</v>
      </c>
      <c r="KE20" s="276">
        <v>5434</v>
      </c>
    </row>
    <row r="21" spans="1:291" ht="12">
      <c r="A21" s="3">
        <v>112038</v>
      </c>
      <c r="B21" s="2" t="s">
        <v>1004</v>
      </c>
      <c r="C21" s="147">
        <v>61.95</v>
      </c>
      <c r="D21" s="144">
        <v>596505</v>
      </c>
      <c r="E21" s="146">
        <v>13</v>
      </c>
      <c r="F21" s="146">
        <v>64.5</v>
      </c>
      <c r="G21" s="146">
        <v>22.4</v>
      </c>
      <c r="H21" s="220">
        <v>30898</v>
      </c>
      <c r="I21" s="220">
        <v>61967</v>
      </c>
      <c r="J21" s="220">
        <v>93501</v>
      </c>
      <c r="K21" s="225">
        <v>61652</v>
      </c>
      <c r="L21" s="220">
        <v>276461</v>
      </c>
      <c r="M21" s="220">
        <v>30786</v>
      </c>
      <c r="N21" s="220">
        <v>29946</v>
      </c>
      <c r="O21" s="220">
        <v>24207</v>
      </c>
      <c r="P21" s="223">
        <v>582371</v>
      </c>
      <c r="Q21" s="220">
        <v>578112</v>
      </c>
      <c r="R21" s="220">
        <v>473778</v>
      </c>
      <c r="S21" s="225">
        <v>2529286</v>
      </c>
      <c r="T21" s="225">
        <v>3156303</v>
      </c>
      <c r="U21" s="225">
        <v>858491</v>
      </c>
      <c r="V21" s="225">
        <v>1327435</v>
      </c>
      <c r="W21" s="225">
        <v>7</v>
      </c>
      <c r="X21" s="225">
        <v>130</v>
      </c>
      <c r="Y21" s="225">
        <v>23</v>
      </c>
      <c r="Z21" s="225" t="s">
        <v>608</v>
      </c>
      <c r="AA21" s="147">
        <v>532.79</v>
      </c>
      <c r="AB21" s="230">
        <v>1518.57</v>
      </c>
      <c r="AC21" s="225">
        <v>2002</v>
      </c>
      <c r="AD21" s="225">
        <v>621438</v>
      </c>
      <c r="AE21" s="225" t="s">
        <v>608</v>
      </c>
      <c r="AF21" s="225">
        <v>43</v>
      </c>
      <c r="AG21" s="225">
        <v>9883</v>
      </c>
      <c r="AH21" s="225">
        <v>52</v>
      </c>
      <c r="AI21" s="225">
        <v>30118</v>
      </c>
      <c r="AJ21" s="225">
        <v>1592</v>
      </c>
      <c r="AK21" s="225">
        <v>116</v>
      </c>
      <c r="AL21" s="225">
        <v>26</v>
      </c>
      <c r="AM21" s="225">
        <v>13944</v>
      </c>
      <c r="AN21" s="225">
        <v>840</v>
      </c>
      <c r="AO21" s="225">
        <v>5</v>
      </c>
      <c r="AP21" s="225">
        <v>517</v>
      </c>
      <c r="AQ21" s="225">
        <v>26</v>
      </c>
      <c r="AR21" s="225">
        <v>871</v>
      </c>
      <c r="AS21" s="227">
        <v>100</v>
      </c>
      <c r="AT21" s="227">
        <v>113.6</v>
      </c>
      <c r="AU21" s="227">
        <v>92.5</v>
      </c>
      <c r="AV21" s="225">
        <v>27</v>
      </c>
      <c r="AW21" s="225">
        <v>27</v>
      </c>
      <c r="AX21" s="225">
        <v>9</v>
      </c>
      <c r="AY21" s="225">
        <v>3</v>
      </c>
      <c r="AZ21" s="225">
        <v>3</v>
      </c>
      <c r="BA21" s="225">
        <v>11</v>
      </c>
      <c r="BB21" s="225">
        <v>4</v>
      </c>
      <c r="BC21" s="225">
        <v>11</v>
      </c>
      <c r="BD21" s="225">
        <v>14297.25</v>
      </c>
      <c r="BE21" s="225">
        <v>1</v>
      </c>
      <c r="BF21" s="225">
        <v>19800</v>
      </c>
      <c r="BG21" s="225">
        <v>7</v>
      </c>
      <c r="BH21" s="225">
        <v>77980</v>
      </c>
      <c r="BI21" s="225">
        <v>7</v>
      </c>
      <c r="BJ21" s="225">
        <v>5366.33</v>
      </c>
      <c r="BK21" s="227" t="s">
        <v>608</v>
      </c>
      <c r="BL21" s="225">
        <v>1</v>
      </c>
      <c r="BM21" s="225">
        <v>1</v>
      </c>
      <c r="BN21" s="225">
        <v>471</v>
      </c>
      <c r="BO21" s="225">
        <v>1309</v>
      </c>
      <c r="BP21" s="144" t="s">
        <v>1081</v>
      </c>
      <c r="BQ21" s="230">
        <v>1.04</v>
      </c>
      <c r="BR21" s="227">
        <v>26.4</v>
      </c>
      <c r="BS21" s="230">
        <v>4.2982976342443218</v>
      </c>
      <c r="BT21" s="227">
        <v>64.320348596599999</v>
      </c>
      <c r="BU21" s="225">
        <v>20</v>
      </c>
      <c r="BV21" s="225">
        <v>3562</v>
      </c>
      <c r="BW21" s="225">
        <v>316</v>
      </c>
      <c r="BX21" s="225">
        <v>815</v>
      </c>
      <c r="BY21" s="225">
        <v>4759</v>
      </c>
      <c r="BZ21" s="225">
        <v>1495</v>
      </c>
      <c r="CA21" s="225">
        <v>384</v>
      </c>
      <c r="CB21" s="225">
        <v>727</v>
      </c>
      <c r="CC21" s="241">
        <v>1.25</v>
      </c>
      <c r="CD21" s="225" t="s">
        <v>608</v>
      </c>
      <c r="CE21" s="225">
        <v>4</v>
      </c>
      <c r="CF21" s="225">
        <v>32</v>
      </c>
      <c r="CG21" s="225">
        <v>9</v>
      </c>
      <c r="CH21" s="225">
        <v>1</v>
      </c>
      <c r="CI21" s="225">
        <v>50</v>
      </c>
      <c r="CJ21" s="225">
        <v>32</v>
      </c>
      <c r="CK21" s="225">
        <v>2953</v>
      </c>
      <c r="CL21" s="225">
        <v>9</v>
      </c>
      <c r="CM21" s="225">
        <v>1027</v>
      </c>
      <c r="CN21" s="225">
        <v>31</v>
      </c>
      <c r="CO21" s="225">
        <v>600</v>
      </c>
      <c r="CP21" s="225">
        <v>7</v>
      </c>
      <c r="CQ21" s="225">
        <v>69</v>
      </c>
      <c r="CR21" s="225">
        <v>6</v>
      </c>
      <c r="CS21" s="225">
        <v>165</v>
      </c>
      <c r="CT21" s="225">
        <v>14005</v>
      </c>
      <c r="CU21" s="225">
        <v>2651</v>
      </c>
      <c r="CV21" s="225">
        <v>2964</v>
      </c>
      <c r="CW21" s="225">
        <v>1391729.4380000001</v>
      </c>
      <c r="CX21" s="225">
        <v>312168.99400000001</v>
      </c>
      <c r="CY21" s="225">
        <v>787864.81900000002</v>
      </c>
      <c r="CZ21" s="225">
        <v>133413</v>
      </c>
      <c r="DA21" s="225">
        <v>20</v>
      </c>
      <c r="DB21" s="225">
        <v>20520</v>
      </c>
      <c r="DC21" s="225">
        <v>2472</v>
      </c>
      <c r="DD21" s="225">
        <v>2308</v>
      </c>
      <c r="DE21" s="225">
        <v>204</v>
      </c>
      <c r="DF21" s="225">
        <v>2105</v>
      </c>
      <c r="DG21" s="225">
        <v>13147</v>
      </c>
      <c r="DH21" s="225">
        <v>16908</v>
      </c>
      <c r="DI21" s="225">
        <v>3487</v>
      </c>
      <c r="DJ21" s="225">
        <v>3590</v>
      </c>
      <c r="DK21" s="225">
        <v>256</v>
      </c>
      <c r="DL21" s="225">
        <v>339</v>
      </c>
      <c r="DM21" s="225" t="s">
        <v>608</v>
      </c>
      <c r="DN21" s="225">
        <v>1986</v>
      </c>
      <c r="DO21" s="225" t="s">
        <v>608</v>
      </c>
      <c r="DP21" s="225">
        <v>14623</v>
      </c>
      <c r="DQ21" s="225">
        <v>145</v>
      </c>
      <c r="DR21" s="225">
        <v>9095</v>
      </c>
      <c r="DS21" s="225">
        <v>8464</v>
      </c>
      <c r="DT21" s="225">
        <v>49</v>
      </c>
      <c r="DU21" s="225">
        <v>1578</v>
      </c>
      <c r="DV21" s="225">
        <v>110</v>
      </c>
      <c r="DW21" s="225">
        <v>145</v>
      </c>
      <c r="DX21" s="227">
        <v>57.2</v>
      </c>
      <c r="DY21" s="225">
        <v>75</v>
      </c>
      <c r="DZ21" s="225">
        <v>347</v>
      </c>
      <c r="EA21" s="225">
        <v>1667</v>
      </c>
      <c r="EB21" s="225">
        <v>228</v>
      </c>
      <c r="EC21" s="225">
        <v>244</v>
      </c>
      <c r="ED21" s="225">
        <v>5128</v>
      </c>
      <c r="EE21" s="225">
        <v>6037</v>
      </c>
      <c r="EF21" s="227">
        <v>92.2</v>
      </c>
      <c r="EG21" s="227">
        <v>86.5</v>
      </c>
      <c r="EH21" s="225">
        <v>267</v>
      </c>
      <c r="EI21" s="227">
        <v>19.399999999999999</v>
      </c>
      <c r="EJ21" s="225">
        <v>159045</v>
      </c>
      <c r="EK21" s="227">
        <v>33</v>
      </c>
      <c r="EL21" s="225">
        <v>296856</v>
      </c>
      <c r="EM21" s="429">
        <v>0.68</v>
      </c>
      <c r="EN21" s="225">
        <v>419</v>
      </c>
      <c r="EO21" s="225">
        <v>69</v>
      </c>
      <c r="EP21" s="248">
        <v>3555</v>
      </c>
      <c r="EQ21" s="225">
        <v>126</v>
      </c>
      <c r="ER21" s="225">
        <v>1683</v>
      </c>
      <c r="ES21" s="227">
        <v>80</v>
      </c>
      <c r="ET21" s="225">
        <v>185062</v>
      </c>
      <c r="EU21" s="225">
        <v>11496</v>
      </c>
      <c r="EV21" s="225">
        <v>187</v>
      </c>
      <c r="EW21" s="225">
        <v>171432</v>
      </c>
      <c r="EX21" s="225">
        <v>152374</v>
      </c>
      <c r="EY21" s="225">
        <v>18978</v>
      </c>
      <c r="EZ21" s="225">
        <v>80</v>
      </c>
      <c r="FA21" s="225">
        <v>13630</v>
      </c>
      <c r="FB21" s="227">
        <v>23</v>
      </c>
      <c r="FC21" s="225">
        <v>382</v>
      </c>
      <c r="FD21" s="227">
        <v>3.22</v>
      </c>
      <c r="FE21" s="225">
        <v>9045</v>
      </c>
      <c r="FF21" s="225">
        <v>329</v>
      </c>
      <c r="FG21" s="225">
        <v>50</v>
      </c>
      <c r="FH21" s="225">
        <v>1397</v>
      </c>
      <c r="FI21" s="245">
        <v>26</v>
      </c>
      <c r="FJ21" s="245">
        <v>966</v>
      </c>
      <c r="FK21" s="230">
        <v>59.861775870605719</v>
      </c>
      <c r="FL21" s="227">
        <v>99.9</v>
      </c>
      <c r="FM21" s="227">
        <v>90.52</v>
      </c>
      <c r="FN21" s="227">
        <v>86.5</v>
      </c>
      <c r="FO21" s="227">
        <v>26</v>
      </c>
      <c r="FP21" s="225">
        <v>126</v>
      </c>
      <c r="FQ21" s="225">
        <v>13</v>
      </c>
      <c r="FR21" s="225">
        <v>68</v>
      </c>
      <c r="FS21" s="225">
        <v>2031</v>
      </c>
      <c r="FT21" s="225">
        <v>11</v>
      </c>
      <c r="FU21" s="225">
        <v>5758</v>
      </c>
      <c r="FV21" s="225">
        <v>2153</v>
      </c>
      <c r="FW21" s="225">
        <v>9</v>
      </c>
      <c r="FX21" s="225">
        <v>3639197</v>
      </c>
      <c r="FY21" s="225">
        <v>1356</v>
      </c>
      <c r="FZ21" s="225" t="s">
        <v>608</v>
      </c>
      <c r="GA21" s="225" t="s">
        <v>608</v>
      </c>
      <c r="GB21" s="225">
        <v>22133</v>
      </c>
      <c r="GC21" s="225">
        <v>36</v>
      </c>
      <c r="GD21" s="225">
        <v>6622</v>
      </c>
      <c r="GE21" s="225">
        <v>15475</v>
      </c>
      <c r="GF21" s="225">
        <v>186889</v>
      </c>
      <c r="GG21" s="225">
        <v>259</v>
      </c>
      <c r="GH21" s="225">
        <v>53282</v>
      </c>
      <c r="GI21" s="225">
        <v>133348</v>
      </c>
      <c r="GJ21" s="225">
        <v>901</v>
      </c>
      <c r="GK21" s="225">
        <v>7380</v>
      </c>
      <c r="GL21" s="225">
        <v>655546</v>
      </c>
      <c r="GM21" s="225">
        <v>2340</v>
      </c>
      <c r="GN21" s="225">
        <v>19533</v>
      </c>
      <c r="GO21" s="225">
        <v>396286</v>
      </c>
      <c r="GP21" s="225">
        <v>1453</v>
      </c>
      <c r="GQ21" s="225">
        <v>22648</v>
      </c>
      <c r="GR21" s="224">
        <v>467566</v>
      </c>
      <c r="GS21" s="225">
        <v>1450</v>
      </c>
      <c r="GT21" s="225">
        <v>21384</v>
      </c>
      <c r="GU21" s="225">
        <v>423337</v>
      </c>
      <c r="GV21" s="230">
        <v>4.9400000000000004</v>
      </c>
      <c r="GW21" s="225">
        <v>0</v>
      </c>
      <c r="GX21" s="225">
        <v>865</v>
      </c>
      <c r="GY21" s="225">
        <v>482</v>
      </c>
      <c r="GZ21" s="222">
        <v>58</v>
      </c>
      <c r="HA21" s="225">
        <v>0</v>
      </c>
      <c r="HB21" s="225">
        <v>1167153</v>
      </c>
      <c r="HC21" s="225">
        <v>8026387</v>
      </c>
      <c r="HD21" s="225">
        <v>942610</v>
      </c>
      <c r="HE21" s="225">
        <v>1113227</v>
      </c>
      <c r="HF21" s="225">
        <v>319570</v>
      </c>
      <c r="HG21" s="225">
        <v>4490</v>
      </c>
      <c r="HH21" s="225">
        <v>9490</v>
      </c>
      <c r="HI21" s="225">
        <v>201400</v>
      </c>
      <c r="HJ21" s="225">
        <v>134390</v>
      </c>
      <c r="HK21" s="220">
        <v>83531</v>
      </c>
      <c r="HL21" s="220"/>
      <c r="HM21" s="220">
        <v>317265</v>
      </c>
      <c r="HN21" s="220">
        <v>278</v>
      </c>
      <c r="HO21" s="220">
        <v>10</v>
      </c>
      <c r="HP21" s="220">
        <v>101</v>
      </c>
      <c r="HQ21" s="220">
        <v>10</v>
      </c>
      <c r="HR21" s="220">
        <v>0</v>
      </c>
      <c r="HS21" s="220">
        <v>194779</v>
      </c>
      <c r="HT21" s="220">
        <v>2070</v>
      </c>
      <c r="HU21" s="220">
        <v>1750</v>
      </c>
      <c r="HV21" s="230">
        <v>54.86</v>
      </c>
      <c r="HW21" s="220">
        <v>565380</v>
      </c>
      <c r="HX21" s="427" t="s">
        <v>608</v>
      </c>
      <c r="HY21" s="230">
        <v>8.77</v>
      </c>
      <c r="HZ21" s="230">
        <v>8.77</v>
      </c>
      <c r="IA21" s="225">
        <v>3069.35</v>
      </c>
      <c r="IB21" s="225">
        <v>2317.08</v>
      </c>
      <c r="IC21" s="225">
        <v>37946</v>
      </c>
      <c r="ID21" s="227">
        <v>71</v>
      </c>
      <c r="IE21" s="227">
        <v>57.9</v>
      </c>
      <c r="IF21" s="227">
        <v>32.6</v>
      </c>
      <c r="IG21" s="227">
        <v>58.9</v>
      </c>
      <c r="IH21" s="227">
        <v>20.7</v>
      </c>
      <c r="II21" s="144" t="s">
        <v>1081</v>
      </c>
      <c r="IJ21" s="144" t="s">
        <v>1081</v>
      </c>
      <c r="IK21" s="225">
        <v>62</v>
      </c>
      <c r="IL21" s="154">
        <v>0.96</v>
      </c>
      <c r="IM21" s="153">
        <v>95.1</v>
      </c>
      <c r="IN21" s="285">
        <v>4.9000000000000004</v>
      </c>
      <c r="IO21" s="153">
        <v>7.7</v>
      </c>
      <c r="IP21" s="143">
        <v>162525369</v>
      </c>
      <c r="IQ21" s="286">
        <v>61.149703199573899</v>
      </c>
      <c r="IR21" s="286">
        <v>50.935065620506059</v>
      </c>
      <c r="IS21" s="245" t="s">
        <v>608</v>
      </c>
      <c r="IT21" s="245" t="s">
        <v>608</v>
      </c>
      <c r="IU21" s="286">
        <v>5.8</v>
      </c>
      <c r="IV21" s="144" t="s">
        <v>1081</v>
      </c>
      <c r="IW21" s="143">
        <v>4460</v>
      </c>
      <c r="IX21" s="144" t="s">
        <v>1081</v>
      </c>
      <c r="IY21" s="286">
        <v>27.2</v>
      </c>
      <c r="IZ21" s="276">
        <v>113239</v>
      </c>
      <c r="JA21" s="276">
        <v>1534</v>
      </c>
      <c r="JB21" s="276">
        <v>2019</v>
      </c>
      <c r="JC21" s="276">
        <v>8913</v>
      </c>
      <c r="JD21" s="276">
        <v>11255</v>
      </c>
      <c r="JE21" s="276">
        <v>11681</v>
      </c>
      <c r="JF21" s="276">
        <v>12957</v>
      </c>
      <c r="JG21" s="276">
        <v>16808</v>
      </c>
      <c r="JH21" s="276">
        <v>15481</v>
      </c>
      <c r="JI21" s="276">
        <v>12643</v>
      </c>
      <c r="JJ21" s="276">
        <v>9464</v>
      </c>
      <c r="JK21" s="276">
        <v>8324</v>
      </c>
      <c r="JL21" s="276">
        <v>6984</v>
      </c>
      <c r="JM21" s="276">
        <v>3544</v>
      </c>
      <c r="JN21" s="276">
        <v>1583</v>
      </c>
      <c r="JO21" s="276">
        <v>604</v>
      </c>
      <c r="JP21" s="276">
        <v>236</v>
      </c>
      <c r="JQ21" s="276">
        <v>12136</v>
      </c>
      <c r="JR21" s="276">
        <v>12663</v>
      </c>
      <c r="JS21" s="276">
        <v>14092</v>
      </c>
      <c r="JT21" s="276">
        <v>16765</v>
      </c>
      <c r="JU21" s="276">
        <v>19096</v>
      </c>
      <c r="JV21" s="276">
        <v>23212</v>
      </c>
      <c r="JW21" s="276">
        <v>20536</v>
      </c>
      <c r="JX21" s="276">
        <v>16932</v>
      </c>
      <c r="JY21" s="276">
        <v>13806</v>
      </c>
      <c r="JZ21" s="276">
        <v>15416</v>
      </c>
      <c r="KA21" s="276">
        <v>19322</v>
      </c>
      <c r="KB21" s="276">
        <v>16933</v>
      </c>
      <c r="KC21" s="276">
        <v>13834</v>
      </c>
      <c r="KD21" s="276">
        <v>9751</v>
      </c>
      <c r="KE21" s="276">
        <v>8823</v>
      </c>
    </row>
    <row r="22" spans="1:291" ht="12">
      <c r="A22" s="3">
        <v>112224</v>
      </c>
      <c r="B22" s="2" t="s">
        <v>914</v>
      </c>
      <c r="C22" s="147">
        <v>60.24</v>
      </c>
      <c r="D22" s="144">
        <v>339677</v>
      </c>
      <c r="E22" s="146">
        <v>13.3</v>
      </c>
      <c r="F22" s="146">
        <v>62.5</v>
      </c>
      <c r="G22" s="146">
        <v>24.2</v>
      </c>
      <c r="H22" s="220">
        <v>17508</v>
      </c>
      <c r="I22" s="220">
        <v>35837</v>
      </c>
      <c r="J22" s="220">
        <v>54738</v>
      </c>
      <c r="K22" s="225">
        <v>36350</v>
      </c>
      <c r="L22" s="220">
        <v>148864</v>
      </c>
      <c r="M22" s="220">
        <v>5552</v>
      </c>
      <c r="N22" s="220">
        <v>14914</v>
      </c>
      <c r="O22" s="220">
        <v>12485</v>
      </c>
      <c r="P22" s="223">
        <v>341057</v>
      </c>
      <c r="Q22" s="220">
        <v>337498</v>
      </c>
      <c r="R22" s="220">
        <v>294715</v>
      </c>
      <c r="S22" s="225">
        <v>751133</v>
      </c>
      <c r="T22" s="225">
        <v>1913935</v>
      </c>
      <c r="U22" s="225">
        <v>521485</v>
      </c>
      <c r="V22" s="225">
        <v>647044</v>
      </c>
      <c r="W22" s="225">
        <v>0</v>
      </c>
      <c r="X22" s="225">
        <v>48</v>
      </c>
      <c r="Y22" s="225">
        <v>18</v>
      </c>
      <c r="Z22" s="225" t="s">
        <v>608</v>
      </c>
      <c r="AA22" s="147" t="s">
        <v>608</v>
      </c>
      <c r="AB22" s="230">
        <v>342.42</v>
      </c>
      <c r="AC22" s="225">
        <v>1675</v>
      </c>
      <c r="AD22" s="225">
        <v>350281</v>
      </c>
      <c r="AE22" s="225" t="s">
        <v>608</v>
      </c>
      <c r="AF22" s="225">
        <v>22</v>
      </c>
      <c r="AG22" s="225">
        <v>5098</v>
      </c>
      <c r="AH22" s="225">
        <v>30</v>
      </c>
      <c r="AI22" s="225">
        <v>18034</v>
      </c>
      <c r="AJ22" s="225">
        <v>876</v>
      </c>
      <c r="AK22" s="225">
        <v>63</v>
      </c>
      <c r="AL22" s="225">
        <v>15</v>
      </c>
      <c r="AM22" s="225">
        <v>8620</v>
      </c>
      <c r="AN22" s="225">
        <v>496</v>
      </c>
      <c r="AO22" s="225">
        <v>6</v>
      </c>
      <c r="AP22" s="225">
        <v>177</v>
      </c>
      <c r="AQ22" s="225">
        <v>27</v>
      </c>
      <c r="AR22" s="225">
        <v>44</v>
      </c>
      <c r="AS22" s="227">
        <v>100</v>
      </c>
      <c r="AT22" s="227">
        <v>111.5</v>
      </c>
      <c r="AU22" s="227">
        <v>110.5</v>
      </c>
      <c r="AV22" s="225">
        <v>9</v>
      </c>
      <c r="AW22" s="225">
        <v>9</v>
      </c>
      <c r="AX22" s="225">
        <v>6</v>
      </c>
      <c r="AY22" s="225">
        <v>3</v>
      </c>
      <c r="AZ22" s="225">
        <v>3</v>
      </c>
      <c r="BA22" s="225">
        <v>9</v>
      </c>
      <c r="BB22" s="225">
        <v>6</v>
      </c>
      <c r="BC22" s="225">
        <v>6</v>
      </c>
      <c r="BD22" s="225">
        <v>21426</v>
      </c>
      <c r="BE22" s="225">
        <v>1</v>
      </c>
      <c r="BF22" s="225">
        <v>39102</v>
      </c>
      <c r="BG22" s="225">
        <v>7</v>
      </c>
      <c r="BH22" s="225">
        <v>71717</v>
      </c>
      <c r="BI22" s="225">
        <v>1</v>
      </c>
      <c r="BJ22" s="225">
        <v>553</v>
      </c>
      <c r="BK22" s="227">
        <v>38.799999999999997</v>
      </c>
      <c r="BL22" s="225">
        <v>1</v>
      </c>
      <c r="BM22" s="225">
        <v>2</v>
      </c>
      <c r="BN22" s="225">
        <v>156</v>
      </c>
      <c r="BO22" s="225">
        <v>6760</v>
      </c>
      <c r="BP22" s="144" t="s">
        <v>1081</v>
      </c>
      <c r="BQ22" s="230">
        <v>1.03</v>
      </c>
      <c r="BR22" s="227">
        <v>32.299999999999997</v>
      </c>
      <c r="BS22" s="230">
        <v>4.1348771803847644</v>
      </c>
      <c r="BT22" s="227">
        <v>61.526425271063822</v>
      </c>
      <c r="BU22" s="225">
        <v>16</v>
      </c>
      <c r="BV22" s="225">
        <v>2963</v>
      </c>
      <c r="BW22" s="225">
        <v>191</v>
      </c>
      <c r="BX22" s="225">
        <v>745</v>
      </c>
      <c r="BY22" s="225">
        <v>2707</v>
      </c>
      <c r="BZ22" s="225">
        <v>859</v>
      </c>
      <c r="CA22" s="225">
        <v>217</v>
      </c>
      <c r="CB22" s="225">
        <v>431</v>
      </c>
      <c r="CC22" s="241">
        <v>1.38</v>
      </c>
      <c r="CD22" s="225">
        <v>0</v>
      </c>
      <c r="CE22" s="225">
        <v>1</v>
      </c>
      <c r="CF22" s="225">
        <v>1</v>
      </c>
      <c r="CG22" s="225">
        <v>4</v>
      </c>
      <c r="CH22" s="225">
        <v>1</v>
      </c>
      <c r="CI22" s="225">
        <v>49</v>
      </c>
      <c r="CJ22" s="225">
        <v>14</v>
      </c>
      <c r="CK22" s="225">
        <v>958</v>
      </c>
      <c r="CL22" s="225">
        <v>5</v>
      </c>
      <c r="CM22" s="225">
        <v>579</v>
      </c>
      <c r="CN22" s="225">
        <v>18</v>
      </c>
      <c r="CO22" s="225">
        <v>267</v>
      </c>
      <c r="CP22" s="225">
        <v>9</v>
      </c>
      <c r="CQ22" s="225">
        <v>93</v>
      </c>
      <c r="CR22" s="225">
        <v>7</v>
      </c>
      <c r="CS22" s="225">
        <v>181</v>
      </c>
      <c r="CT22" s="225">
        <v>6493</v>
      </c>
      <c r="CU22" s="225">
        <v>1384</v>
      </c>
      <c r="CV22" s="225">
        <v>1486</v>
      </c>
      <c r="CW22" s="225">
        <v>683349.91899999999</v>
      </c>
      <c r="CX22" s="225">
        <v>177986.345</v>
      </c>
      <c r="CY22" s="225">
        <v>373642.30099999998</v>
      </c>
      <c r="CZ22" s="225">
        <v>82458</v>
      </c>
      <c r="DA22" s="225">
        <v>11</v>
      </c>
      <c r="DB22" s="225">
        <v>10839</v>
      </c>
      <c r="DC22" s="225">
        <v>1193</v>
      </c>
      <c r="DD22" s="225">
        <v>920</v>
      </c>
      <c r="DE22" s="225">
        <v>91</v>
      </c>
      <c r="DF22" s="225">
        <v>1419</v>
      </c>
      <c r="DG22" s="225">
        <v>4956</v>
      </c>
      <c r="DH22" s="225">
        <v>9020</v>
      </c>
      <c r="DI22" s="225">
        <v>2045</v>
      </c>
      <c r="DJ22" s="225">
        <v>2281</v>
      </c>
      <c r="DK22" s="225">
        <v>101</v>
      </c>
      <c r="DL22" s="225">
        <v>216</v>
      </c>
      <c r="DM22" s="225">
        <v>1</v>
      </c>
      <c r="DN22" s="225">
        <v>1156</v>
      </c>
      <c r="DO22" s="225">
        <v>41</v>
      </c>
      <c r="DP22" s="225">
        <v>10736</v>
      </c>
      <c r="DQ22" s="225">
        <v>84</v>
      </c>
      <c r="DR22" s="225">
        <v>5172</v>
      </c>
      <c r="DS22" s="225">
        <v>5026</v>
      </c>
      <c r="DT22" s="225">
        <v>43</v>
      </c>
      <c r="DU22" s="225">
        <v>760</v>
      </c>
      <c r="DV22" s="225">
        <v>76</v>
      </c>
      <c r="DW22" s="225">
        <v>82</v>
      </c>
      <c r="DX22" s="227">
        <v>30.1</v>
      </c>
      <c r="DY22" s="225">
        <v>39</v>
      </c>
      <c r="DZ22" s="225">
        <v>118</v>
      </c>
      <c r="EA22" s="225">
        <v>1553</v>
      </c>
      <c r="EB22" s="225">
        <v>316</v>
      </c>
      <c r="EC22" s="225">
        <v>26</v>
      </c>
      <c r="ED22" s="225">
        <v>2434</v>
      </c>
      <c r="EE22" s="225">
        <v>2808</v>
      </c>
      <c r="EF22" s="227">
        <v>96.1</v>
      </c>
      <c r="EG22" s="227">
        <v>95</v>
      </c>
      <c r="EH22" s="225">
        <v>50</v>
      </c>
      <c r="EI22" s="227">
        <v>12.1</v>
      </c>
      <c r="EJ22" s="225">
        <v>86012</v>
      </c>
      <c r="EK22" s="227">
        <v>40.1</v>
      </c>
      <c r="EL22" s="225">
        <v>322761</v>
      </c>
      <c r="EM22" s="429">
        <v>1.29</v>
      </c>
      <c r="EN22" s="225">
        <v>324</v>
      </c>
      <c r="EO22" s="225">
        <v>7</v>
      </c>
      <c r="EP22" s="248">
        <v>1122</v>
      </c>
      <c r="EQ22" s="225">
        <v>146</v>
      </c>
      <c r="ER22" s="225">
        <v>1554</v>
      </c>
      <c r="ES22" s="227">
        <v>90</v>
      </c>
      <c r="ET22" s="225">
        <v>105194</v>
      </c>
      <c r="EU22" s="225">
        <v>1450</v>
      </c>
      <c r="EV22" s="225">
        <v>313</v>
      </c>
      <c r="EW22" s="225">
        <v>96328</v>
      </c>
      <c r="EX22" s="225">
        <v>86642</v>
      </c>
      <c r="EY22" s="225">
        <v>7033</v>
      </c>
      <c r="EZ22" s="225">
        <v>2653</v>
      </c>
      <c r="FA22" s="225">
        <v>7416</v>
      </c>
      <c r="FB22" s="227">
        <v>15.8</v>
      </c>
      <c r="FC22" s="225">
        <v>109</v>
      </c>
      <c r="FD22" s="227">
        <v>2.58</v>
      </c>
      <c r="FE22" s="225">
        <v>2006</v>
      </c>
      <c r="FF22" s="225">
        <v>162</v>
      </c>
      <c r="FG22" s="225">
        <v>10</v>
      </c>
      <c r="FH22" s="225">
        <v>114</v>
      </c>
      <c r="FI22" s="245">
        <v>15</v>
      </c>
      <c r="FJ22" s="245">
        <v>569</v>
      </c>
      <c r="FK22" s="230">
        <v>68.305799281979475</v>
      </c>
      <c r="FL22" s="227">
        <v>99.9</v>
      </c>
      <c r="FM22" s="227">
        <v>97.3</v>
      </c>
      <c r="FN22" s="227">
        <v>83.24</v>
      </c>
      <c r="FO22" s="227">
        <v>66.5</v>
      </c>
      <c r="FP22" s="225">
        <v>81</v>
      </c>
      <c r="FQ22" s="225">
        <v>6</v>
      </c>
      <c r="FR22" s="225">
        <v>37</v>
      </c>
      <c r="FS22" s="225">
        <v>7474</v>
      </c>
      <c r="FT22" s="225">
        <v>7</v>
      </c>
      <c r="FU22" s="225">
        <v>4456</v>
      </c>
      <c r="FV22" s="225">
        <v>1364</v>
      </c>
      <c r="FW22" s="225">
        <v>4</v>
      </c>
      <c r="FX22" s="225">
        <v>55204206</v>
      </c>
      <c r="FY22" s="225">
        <v>169</v>
      </c>
      <c r="FZ22" s="225" t="s">
        <v>608</v>
      </c>
      <c r="GA22" s="225" t="s">
        <v>608</v>
      </c>
      <c r="GB22" s="225">
        <v>11371</v>
      </c>
      <c r="GC22" s="225">
        <v>10</v>
      </c>
      <c r="GD22" s="225">
        <v>2168</v>
      </c>
      <c r="GE22" s="225">
        <v>9193</v>
      </c>
      <c r="GF22" s="225">
        <v>109772</v>
      </c>
      <c r="GG22" s="225">
        <v>130</v>
      </c>
      <c r="GH22" s="225">
        <v>20833</v>
      </c>
      <c r="GI22" s="225">
        <v>88809</v>
      </c>
      <c r="GJ22" s="225">
        <v>484</v>
      </c>
      <c r="GK22" s="225">
        <v>4094</v>
      </c>
      <c r="GL22" s="225">
        <v>402818</v>
      </c>
      <c r="GM22" s="225">
        <v>1650</v>
      </c>
      <c r="GN22" s="225">
        <v>14593</v>
      </c>
      <c r="GO22" s="225">
        <v>324334</v>
      </c>
      <c r="GP22" s="225">
        <v>408</v>
      </c>
      <c r="GQ22" s="225">
        <v>9341</v>
      </c>
      <c r="GR22" s="224">
        <v>207460</v>
      </c>
      <c r="GS22" s="225">
        <v>407</v>
      </c>
      <c r="GT22" s="225">
        <v>8769</v>
      </c>
      <c r="GU22" s="225">
        <v>201105</v>
      </c>
      <c r="GV22" s="230">
        <v>12.301</v>
      </c>
      <c r="GW22" s="225">
        <v>28.4</v>
      </c>
      <c r="GX22" s="225">
        <v>1217</v>
      </c>
      <c r="GY22" s="225">
        <v>675</v>
      </c>
      <c r="GZ22" s="222">
        <v>73</v>
      </c>
      <c r="HA22" s="225">
        <v>9</v>
      </c>
      <c r="HB22" s="225">
        <v>1245282</v>
      </c>
      <c r="HC22" s="225">
        <v>8214949</v>
      </c>
      <c r="HD22" s="225">
        <v>1068765</v>
      </c>
      <c r="HE22" s="225">
        <v>1114365</v>
      </c>
      <c r="HF22" s="225">
        <v>347294</v>
      </c>
      <c r="HG22" s="225">
        <v>17349</v>
      </c>
      <c r="HH22" s="225">
        <v>20627</v>
      </c>
      <c r="HI22" s="225">
        <v>112199</v>
      </c>
      <c r="HJ22" s="225">
        <v>72508</v>
      </c>
      <c r="HK22" s="220">
        <v>99932</v>
      </c>
      <c r="HL22" s="220">
        <v>10844880</v>
      </c>
      <c r="HM22" s="220">
        <v>0</v>
      </c>
      <c r="HN22" s="220">
        <v>124</v>
      </c>
      <c r="HO22" s="220">
        <v>0</v>
      </c>
      <c r="HP22" s="220">
        <v>105</v>
      </c>
      <c r="HQ22" s="220">
        <v>0</v>
      </c>
      <c r="HR22" s="220">
        <v>0</v>
      </c>
      <c r="HS22" s="220">
        <v>129103</v>
      </c>
      <c r="HT22" s="220">
        <v>4800</v>
      </c>
      <c r="HU22" s="220">
        <v>2091</v>
      </c>
      <c r="HV22" s="230">
        <v>32.619999999999997</v>
      </c>
      <c r="HW22" s="220">
        <v>304711</v>
      </c>
      <c r="HX22" s="427">
        <v>-0.9</v>
      </c>
      <c r="HY22" s="230">
        <v>3.5</v>
      </c>
      <c r="HZ22" s="230">
        <v>3.5</v>
      </c>
      <c r="IA22" s="225">
        <v>1161</v>
      </c>
      <c r="IB22" s="225">
        <v>1137</v>
      </c>
      <c r="IC22" s="225">
        <v>33799</v>
      </c>
      <c r="ID22" s="227">
        <v>73.099999999999994</v>
      </c>
      <c r="IE22" s="227">
        <v>56.5</v>
      </c>
      <c r="IF22" s="227">
        <v>44.7</v>
      </c>
      <c r="IG22" s="227">
        <v>53.7</v>
      </c>
      <c r="IH22" s="227">
        <v>27.3</v>
      </c>
      <c r="II22" s="144" t="s">
        <v>1081</v>
      </c>
      <c r="IJ22" s="144" t="s">
        <v>1081</v>
      </c>
      <c r="IK22" s="225">
        <v>65.8</v>
      </c>
      <c r="IL22" s="154">
        <v>0.92</v>
      </c>
      <c r="IM22" s="153">
        <v>89.2</v>
      </c>
      <c r="IN22" s="285">
        <v>7.6</v>
      </c>
      <c r="IO22" s="153">
        <v>8</v>
      </c>
      <c r="IP22" s="143">
        <v>76676058</v>
      </c>
      <c r="IQ22" s="286">
        <v>60.511414485537472</v>
      </c>
      <c r="IR22" s="286">
        <v>53.753994156757216</v>
      </c>
      <c r="IS22" s="245" t="s">
        <v>608</v>
      </c>
      <c r="IT22" s="245" t="s">
        <v>608</v>
      </c>
      <c r="IU22" s="286">
        <v>49.9</v>
      </c>
      <c r="IV22" s="144" t="s">
        <v>1081</v>
      </c>
      <c r="IW22" s="143">
        <v>2806</v>
      </c>
      <c r="IX22" s="144" t="s">
        <v>1081</v>
      </c>
      <c r="IY22" s="286">
        <v>29</v>
      </c>
      <c r="IZ22" s="276">
        <v>64901</v>
      </c>
      <c r="JA22" s="276">
        <v>954</v>
      </c>
      <c r="JB22" s="276">
        <v>1297</v>
      </c>
      <c r="JC22" s="276">
        <v>5604</v>
      </c>
      <c r="JD22" s="276">
        <v>6283</v>
      </c>
      <c r="JE22" s="276">
        <v>6464</v>
      </c>
      <c r="JF22" s="276">
        <v>7115</v>
      </c>
      <c r="JG22" s="276">
        <v>9713</v>
      </c>
      <c r="JH22" s="276">
        <v>8897</v>
      </c>
      <c r="JI22" s="276">
        <v>6953</v>
      </c>
      <c r="JJ22" s="276">
        <v>5602</v>
      </c>
      <c r="JK22" s="276">
        <v>5037</v>
      </c>
      <c r="JL22" s="276">
        <v>3874</v>
      </c>
      <c r="JM22" s="276">
        <v>1922</v>
      </c>
      <c r="JN22" s="276">
        <v>759</v>
      </c>
      <c r="JO22" s="276">
        <v>239</v>
      </c>
      <c r="JP22" s="276">
        <v>83</v>
      </c>
      <c r="JQ22" s="276">
        <v>7632</v>
      </c>
      <c r="JR22" s="276">
        <v>7966</v>
      </c>
      <c r="JS22" s="276">
        <v>7847</v>
      </c>
      <c r="JT22" s="276">
        <v>9271</v>
      </c>
      <c r="JU22" s="276">
        <v>10657</v>
      </c>
      <c r="JV22" s="276">
        <v>13387</v>
      </c>
      <c r="JW22" s="276">
        <v>11747</v>
      </c>
      <c r="JX22" s="276">
        <v>9496</v>
      </c>
      <c r="JY22" s="276">
        <v>8358</v>
      </c>
      <c r="JZ22" s="276">
        <v>10107</v>
      </c>
      <c r="KA22" s="276">
        <v>12790</v>
      </c>
      <c r="KB22" s="276">
        <v>11377</v>
      </c>
      <c r="KC22" s="276">
        <v>8233</v>
      </c>
      <c r="KD22" s="276">
        <v>5098</v>
      </c>
      <c r="KE22" s="276">
        <v>4449</v>
      </c>
    </row>
    <row r="23" spans="1:291" ht="12">
      <c r="A23" s="3">
        <v>122041</v>
      </c>
      <c r="B23" s="2" t="s">
        <v>916</v>
      </c>
      <c r="C23" s="147">
        <v>85.62</v>
      </c>
      <c r="D23" s="144">
        <v>632341</v>
      </c>
      <c r="E23" s="146">
        <v>13.3</v>
      </c>
      <c r="F23" s="146">
        <v>63.2</v>
      </c>
      <c r="G23" s="146">
        <v>23.4</v>
      </c>
      <c r="H23" s="220">
        <v>32878</v>
      </c>
      <c r="I23" s="220">
        <v>67257</v>
      </c>
      <c r="J23" s="220">
        <v>101024</v>
      </c>
      <c r="K23" s="225">
        <v>70046</v>
      </c>
      <c r="L23" s="220">
        <v>294167</v>
      </c>
      <c r="M23" s="220">
        <v>15611</v>
      </c>
      <c r="N23" s="220">
        <v>31181</v>
      </c>
      <c r="O23" s="220">
        <v>29241</v>
      </c>
      <c r="P23" s="223">
        <v>629065</v>
      </c>
      <c r="Q23" s="220">
        <v>622890</v>
      </c>
      <c r="R23" s="220">
        <v>524471</v>
      </c>
      <c r="S23" s="225">
        <v>2177102</v>
      </c>
      <c r="T23" s="225">
        <v>2393836</v>
      </c>
      <c r="U23" s="225">
        <v>696006</v>
      </c>
      <c r="V23" s="225">
        <v>1554793</v>
      </c>
      <c r="W23" s="225">
        <v>30</v>
      </c>
      <c r="X23" s="225">
        <v>89</v>
      </c>
      <c r="Y23" s="225">
        <v>54</v>
      </c>
      <c r="Z23" s="225" t="s">
        <v>608</v>
      </c>
      <c r="AA23" s="147">
        <v>1477</v>
      </c>
      <c r="AB23" s="230">
        <v>819</v>
      </c>
      <c r="AC23" s="225">
        <v>1890</v>
      </c>
      <c r="AD23" s="225">
        <v>226056</v>
      </c>
      <c r="AE23" s="225" t="s">
        <v>608</v>
      </c>
      <c r="AF23" s="225">
        <v>43</v>
      </c>
      <c r="AG23" s="225">
        <v>9078</v>
      </c>
      <c r="AH23" s="225">
        <v>54</v>
      </c>
      <c r="AI23" s="225">
        <v>33644</v>
      </c>
      <c r="AJ23" s="225">
        <v>1580</v>
      </c>
      <c r="AK23" s="225">
        <v>182</v>
      </c>
      <c r="AL23" s="225">
        <v>27</v>
      </c>
      <c r="AM23" s="225">
        <v>15026</v>
      </c>
      <c r="AN23" s="225">
        <v>855</v>
      </c>
      <c r="AO23" s="225">
        <v>24</v>
      </c>
      <c r="AP23" s="225">
        <v>483</v>
      </c>
      <c r="AQ23" s="225">
        <v>25</v>
      </c>
      <c r="AR23" s="225">
        <v>122</v>
      </c>
      <c r="AS23" s="227">
        <v>100</v>
      </c>
      <c r="AT23" s="227">
        <v>108.6</v>
      </c>
      <c r="AU23" s="227">
        <v>111.3</v>
      </c>
      <c r="AV23" s="225">
        <v>81</v>
      </c>
      <c r="AW23" s="225">
        <v>81</v>
      </c>
      <c r="AX23" s="225">
        <v>31</v>
      </c>
      <c r="AY23" s="225" t="s">
        <v>608</v>
      </c>
      <c r="AZ23" s="225" t="s">
        <v>608</v>
      </c>
      <c r="BA23" s="225" t="s">
        <v>608</v>
      </c>
      <c r="BB23" s="225" t="s">
        <v>608</v>
      </c>
      <c r="BC23" s="225">
        <v>2</v>
      </c>
      <c r="BD23" s="225">
        <v>26493</v>
      </c>
      <c r="BE23" s="225">
        <v>1</v>
      </c>
      <c r="BF23" s="225">
        <v>23570</v>
      </c>
      <c r="BG23" s="225">
        <v>3</v>
      </c>
      <c r="BH23" s="225">
        <v>38113</v>
      </c>
      <c r="BI23" s="225">
        <v>1</v>
      </c>
      <c r="BJ23" s="225">
        <v>345</v>
      </c>
      <c r="BK23" s="227" t="s">
        <v>608</v>
      </c>
      <c r="BL23" s="225">
        <v>1</v>
      </c>
      <c r="BM23" s="225">
        <v>2</v>
      </c>
      <c r="BN23" s="225">
        <v>388</v>
      </c>
      <c r="BO23" s="225">
        <v>9827</v>
      </c>
      <c r="BP23" s="144" t="s">
        <v>1081</v>
      </c>
      <c r="BQ23" s="230">
        <v>1.02</v>
      </c>
      <c r="BR23" s="227">
        <v>27.73</v>
      </c>
      <c r="BS23" s="230">
        <v>3.8551335154074327</v>
      </c>
      <c r="BT23" s="227">
        <v>61.291086385386386</v>
      </c>
      <c r="BU23" s="225">
        <v>22</v>
      </c>
      <c r="BV23" s="225">
        <v>4469</v>
      </c>
      <c r="BW23" s="225">
        <v>357</v>
      </c>
      <c r="BX23" s="225">
        <v>914</v>
      </c>
      <c r="BY23" s="225">
        <v>4839</v>
      </c>
      <c r="BZ23" s="225">
        <v>1478</v>
      </c>
      <c r="CA23" s="225">
        <v>359</v>
      </c>
      <c r="CB23" s="225">
        <v>885</v>
      </c>
      <c r="CC23" s="241">
        <v>1.37</v>
      </c>
      <c r="CD23" s="225" t="s">
        <v>608</v>
      </c>
      <c r="CE23" s="225">
        <v>10</v>
      </c>
      <c r="CF23" s="225">
        <v>140</v>
      </c>
      <c r="CG23" s="225">
        <v>5</v>
      </c>
      <c r="CH23" s="225">
        <v>1</v>
      </c>
      <c r="CI23" s="225">
        <v>52</v>
      </c>
      <c r="CJ23" s="225">
        <v>26</v>
      </c>
      <c r="CK23" s="225">
        <v>1969</v>
      </c>
      <c r="CL23" s="225">
        <v>14</v>
      </c>
      <c r="CM23" s="225">
        <v>1315</v>
      </c>
      <c r="CN23" s="225">
        <v>46</v>
      </c>
      <c r="CO23" s="225">
        <v>791</v>
      </c>
      <c r="CP23" s="225">
        <v>6</v>
      </c>
      <c r="CQ23" s="225">
        <v>45</v>
      </c>
      <c r="CR23" s="225">
        <v>8</v>
      </c>
      <c r="CS23" s="225">
        <v>207</v>
      </c>
      <c r="CT23" s="225">
        <v>14400</v>
      </c>
      <c r="CU23" s="225">
        <v>3471</v>
      </c>
      <c r="CV23" s="225">
        <v>2996</v>
      </c>
      <c r="CW23" s="225">
        <v>1474353.612</v>
      </c>
      <c r="CX23" s="225">
        <v>440129.13099999999</v>
      </c>
      <c r="CY23" s="225">
        <v>788799.50800000003</v>
      </c>
      <c r="CZ23" s="225">
        <v>148309</v>
      </c>
      <c r="DA23" s="225">
        <v>10</v>
      </c>
      <c r="DB23" s="225">
        <v>24736</v>
      </c>
      <c r="DC23" s="225">
        <v>2832</v>
      </c>
      <c r="DD23" s="225">
        <v>2344</v>
      </c>
      <c r="DE23" s="225">
        <v>211</v>
      </c>
      <c r="DF23" s="225">
        <v>1474</v>
      </c>
      <c r="DG23" s="225">
        <v>13940</v>
      </c>
      <c r="DH23" s="220">
        <v>15911</v>
      </c>
      <c r="DI23" s="225">
        <v>3220</v>
      </c>
      <c r="DJ23" s="225">
        <v>4036</v>
      </c>
      <c r="DK23" s="225">
        <v>293</v>
      </c>
      <c r="DL23" s="225">
        <v>280</v>
      </c>
      <c r="DM23" s="225">
        <v>1</v>
      </c>
      <c r="DN23" s="225">
        <v>1716</v>
      </c>
      <c r="DO23" s="225">
        <v>92</v>
      </c>
      <c r="DP23" s="225">
        <v>15407</v>
      </c>
      <c r="DQ23" s="225">
        <v>127</v>
      </c>
      <c r="DR23" s="225">
        <v>12136</v>
      </c>
      <c r="DS23" s="225">
        <v>11352</v>
      </c>
      <c r="DT23" s="225">
        <v>81</v>
      </c>
      <c r="DU23" s="225">
        <v>1551</v>
      </c>
      <c r="DV23" s="225">
        <v>114</v>
      </c>
      <c r="DW23" s="225">
        <v>115</v>
      </c>
      <c r="DX23" s="227">
        <v>34.700000000000003</v>
      </c>
      <c r="DY23" s="225">
        <v>51</v>
      </c>
      <c r="DZ23" s="225">
        <v>115</v>
      </c>
      <c r="EA23" s="225">
        <v>2537</v>
      </c>
      <c r="EB23" s="225">
        <v>575</v>
      </c>
      <c r="EC23" s="225">
        <v>101</v>
      </c>
      <c r="ED23" s="225">
        <v>5232</v>
      </c>
      <c r="EE23" s="225">
        <v>5313</v>
      </c>
      <c r="EF23" s="227">
        <v>95.8</v>
      </c>
      <c r="EG23" s="227">
        <v>93.4</v>
      </c>
      <c r="EH23" s="225">
        <v>506</v>
      </c>
      <c r="EI23" s="227">
        <v>14.2</v>
      </c>
      <c r="EJ23" s="225">
        <v>144137</v>
      </c>
      <c r="EK23" s="227">
        <v>48.5</v>
      </c>
      <c r="EL23" s="225">
        <v>324174</v>
      </c>
      <c r="EM23" s="429">
        <v>-0.38</v>
      </c>
      <c r="EN23" s="225">
        <v>343</v>
      </c>
      <c r="EO23" s="225">
        <v>46</v>
      </c>
      <c r="EP23" s="243">
        <v>2577</v>
      </c>
      <c r="EQ23" s="225">
        <v>62</v>
      </c>
      <c r="ER23" s="225">
        <v>1014</v>
      </c>
      <c r="ES23" s="227">
        <v>100</v>
      </c>
      <c r="ET23" s="225">
        <v>207654</v>
      </c>
      <c r="EU23" s="225">
        <v>9103</v>
      </c>
      <c r="EV23" s="225">
        <v>29</v>
      </c>
      <c r="EW23" s="225">
        <v>181248</v>
      </c>
      <c r="EX23" s="225">
        <v>163974</v>
      </c>
      <c r="EY23" s="225">
        <v>10399</v>
      </c>
      <c r="EZ23" s="225">
        <v>6875</v>
      </c>
      <c r="FA23" s="225">
        <v>17303</v>
      </c>
      <c r="FB23" s="227">
        <v>20.3</v>
      </c>
      <c r="FC23" s="225">
        <v>696</v>
      </c>
      <c r="FD23" s="227">
        <v>3.3</v>
      </c>
      <c r="FE23" s="225">
        <v>14416</v>
      </c>
      <c r="FF23" s="225">
        <v>0</v>
      </c>
      <c r="FG23" s="225">
        <v>63</v>
      </c>
      <c r="FH23" s="225">
        <v>406</v>
      </c>
      <c r="FI23" s="245">
        <v>21</v>
      </c>
      <c r="FJ23" s="245">
        <v>1041</v>
      </c>
      <c r="FK23" s="230">
        <v>61.908670151966575</v>
      </c>
      <c r="FL23" s="227">
        <v>98.4</v>
      </c>
      <c r="FM23" s="227" t="s">
        <v>608</v>
      </c>
      <c r="FN23" s="227">
        <v>84.3</v>
      </c>
      <c r="FO23" s="227">
        <v>25.6</v>
      </c>
      <c r="FP23" s="225">
        <v>152</v>
      </c>
      <c r="FQ23" s="225">
        <v>13</v>
      </c>
      <c r="FR23" s="225">
        <v>71</v>
      </c>
      <c r="FS23" s="225">
        <v>1677</v>
      </c>
      <c r="FT23" s="225">
        <v>12</v>
      </c>
      <c r="FU23" s="225">
        <v>5841</v>
      </c>
      <c r="FV23" s="225">
        <v>4024</v>
      </c>
      <c r="FW23" s="225">
        <v>11</v>
      </c>
      <c r="FX23" s="225">
        <v>1795992</v>
      </c>
      <c r="FY23" s="225">
        <v>1648</v>
      </c>
      <c r="FZ23" s="225">
        <v>11285075</v>
      </c>
      <c r="GA23" s="225">
        <v>13318520</v>
      </c>
      <c r="GB23" s="225">
        <v>16169</v>
      </c>
      <c r="GC23" s="225">
        <v>28</v>
      </c>
      <c r="GD23" s="225">
        <v>2156</v>
      </c>
      <c r="GE23" s="225">
        <v>13985</v>
      </c>
      <c r="GF23" s="225">
        <v>188590</v>
      </c>
      <c r="GG23" s="225">
        <v>237</v>
      </c>
      <c r="GH23" s="225">
        <v>29679</v>
      </c>
      <c r="GI23" s="225">
        <v>158674</v>
      </c>
      <c r="GJ23" s="225">
        <v>622</v>
      </c>
      <c r="GK23" s="225">
        <v>5387</v>
      </c>
      <c r="GL23" s="225">
        <v>553603</v>
      </c>
      <c r="GM23" s="225">
        <v>2224</v>
      </c>
      <c r="GN23" s="225">
        <v>23354</v>
      </c>
      <c r="GO23" s="225">
        <v>479817</v>
      </c>
      <c r="GP23" s="225">
        <v>297</v>
      </c>
      <c r="GQ23" s="225">
        <v>15952</v>
      </c>
      <c r="GR23" s="224">
        <v>641689</v>
      </c>
      <c r="GS23" s="225">
        <v>286</v>
      </c>
      <c r="GT23" s="225" t="s">
        <v>608</v>
      </c>
      <c r="GU23" s="225" t="s">
        <v>608</v>
      </c>
      <c r="GV23" s="242">
        <v>12.782999999999999</v>
      </c>
      <c r="GW23" s="225">
        <v>760</v>
      </c>
      <c r="GX23" s="225">
        <v>979</v>
      </c>
      <c r="GY23" s="225">
        <v>754</v>
      </c>
      <c r="GZ23" s="222">
        <v>200</v>
      </c>
      <c r="HA23" s="225">
        <v>180</v>
      </c>
      <c r="HB23" s="225">
        <v>1136866</v>
      </c>
      <c r="HC23" s="225">
        <v>6712013</v>
      </c>
      <c r="HD23" s="225">
        <v>560493</v>
      </c>
      <c r="HE23" s="225">
        <v>1039332</v>
      </c>
      <c r="HF23" s="225">
        <v>172501</v>
      </c>
      <c r="HG23" s="225">
        <v>12880</v>
      </c>
      <c r="HH23" s="225">
        <v>22200</v>
      </c>
      <c r="HI23" s="225">
        <v>128180</v>
      </c>
      <c r="HJ23" s="225">
        <v>57180</v>
      </c>
      <c r="HK23" s="220">
        <v>346748</v>
      </c>
      <c r="HL23" s="220">
        <v>25016060</v>
      </c>
      <c r="HM23" s="220"/>
      <c r="HN23" s="220">
        <v>259</v>
      </c>
      <c r="HO23" s="220"/>
      <c r="HP23" s="220">
        <v>149</v>
      </c>
      <c r="HQ23" s="220"/>
      <c r="HR23" s="220">
        <v>38792</v>
      </c>
      <c r="HS23" s="220">
        <v>201467</v>
      </c>
      <c r="HT23" s="220">
        <v>550</v>
      </c>
      <c r="HU23" s="225">
        <v>0</v>
      </c>
      <c r="HV23" s="230">
        <v>58.62</v>
      </c>
      <c r="HW23" s="220">
        <v>597300</v>
      </c>
      <c r="HX23" s="426">
        <v>-6.31</v>
      </c>
      <c r="HY23" s="230">
        <v>4.8</v>
      </c>
      <c r="HZ23" s="230">
        <v>4.8</v>
      </c>
      <c r="IA23" s="225">
        <v>464.6</v>
      </c>
      <c r="IB23" s="225">
        <v>454.3</v>
      </c>
      <c r="IC23" s="248">
        <v>179298</v>
      </c>
      <c r="ID23" s="227">
        <v>71.3</v>
      </c>
      <c r="IE23" s="227">
        <v>65.099999999999994</v>
      </c>
      <c r="IF23" s="227">
        <v>43.1</v>
      </c>
      <c r="IG23" s="227">
        <v>67.5</v>
      </c>
      <c r="IH23" s="227">
        <v>27.9</v>
      </c>
      <c r="II23" s="144" t="s">
        <v>1081</v>
      </c>
      <c r="IJ23" s="144" t="s">
        <v>1081</v>
      </c>
      <c r="IK23" s="225">
        <v>74</v>
      </c>
      <c r="IL23" s="154">
        <v>0.96</v>
      </c>
      <c r="IM23" s="153">
        <v>96.6</v>
      </c>
      <c r="IN23" s="285">
        <v>-0.1</v>
      </c>
      <c r="IO23" s="153">
        <v>2.4</v>
      </c>
      <c r="IP23" s="143">
        <v>159099307</v>
      </c>
      <c r="IQ23" s="286">
        <v>60.362013274479708</v>
      </c>
      <c r="IR23" s="286">
        <v>50.070512817260806</v>
      </c>
      <c r="IS23" s="245" t="s">
        <v>608</v>
      </c>
      <c r="IT23" s="245" t="s">
        <v>608</v>
      </c>
      <c r="IU23" s="286" t="s">
        <v>608</v>
      </c>
      <c r="IV23" s="144" t="s">
        <v>1081</v>
      </c>
      <c r="IW23" s="143">
        <v>4913</v>
      </c>
      <c r="IX23" s="144" t="s">
        <v>1081</v>
      </c>
      <c r="IY23" s="286">
        <v>30.4</v>
      </c>
      <c r="IZ23" s="276">
        <v>115801</v>
      </c>
      <c r="JA23" s="276">
        <v>1641</v>
      </c>
      <c r="JB23" s="276">
        <v>1960</v>
      </c>
      <c r="JC23" s="276">
        <v>8836</v>
      </c>
      <c r="JD23" s="276">
        <v>11553</v>
      </c>
      <c r="JE23" s="276">
        <v>12130</v>
      </c>
      <c r="JF23" s="276">
        <v>13959</v>
      </c>
      <c r="JG23" s="276">
        <v>17351</v>
      </c>
      <c r="JH23" s="276">
        <v>16014</v>
      </c>
      <c r="JI23" s="276">
        <v>12661</v>
      </c>
      <c r="JJ23" s="276">
        <v>9675</v>
      </c>
      <c r="JK23" s="276">
        <v>8209</v>
      </c>
      <c r="JL23" s="276">
        <v>6193</v>
      </c>
      <c r="JM23" s="276">
        <v>3091</v>
      </c>
      <c r="JN23" s="276">
        <v>1287</v>
      </c>
      <c r="JO23" s="276">
        <v>505</v>
      </c>
      <c r="JP23" s="276">
        <v>239</v>
      </c>
      <c r="JQ23" s="276">
        <v>12367</v>
      </c>
      <c r="JR23" s="276">
        <v>12568</v>
      </c>
      <c r="JS23" s="276">
        <v>14068</v>
      </c>
      <c r="JT23" s="276">
        <v>17177</v>
      </c>
      <c r="JU23" s="276">
        <v>20744</v>
      </c>
      <c r="JV23" s="276">
        <v>24602</v>
      </c>
      <c r="JW23" s="276">
        <v>21568</v>
      </c>
      <c r="JX23" s="276">
        <v>17302</v>
      </c>
      <c r="JY23" s="276">
        <v>14455</v>
      </c>
      <c r="JZ23" s="276">
        <v>16637</v>
      </c>
      <c r="KA23" s="276">
        <v>21509</v>
      </c>
      <c r="KB23" s="276">
        <v>19237</v>
      </c>
      <c r="KC23" s="276">
        <v>14793</v>
      </c>
      <c r="KD23" s="276">
        <v>10184</v>
      </c>
      <c r="KE23" s="276">
        <v>9330</v>
      </c>
    </row>
    <row r="24" spans="1:291" ht="12">
      <c r="A24" s="3">
        <v>122173</v>
      </c>
      <c r="B24" s="2" t="s">
        <v>918</v>
      </c>
      <c r="C24" s="147">
        <v>114.74</v>
      </c>
      <c r="D24" s="144">
        <v>413657</v>
      </c>
      <c r="E24" s="146">
        <v>13.1</v>
      </c>
      <c r="F24" s="146">
        <v>61.9</v>
      </c>
      <c r="G24" s="146">
        <v>25</v>
      </c>
      <c r="H24" s="220">
        <v>21079</v>
      </c>
      <c r="I24" s="220">
        <v>43523</v>
      </c>
      <c r="J24" s="220">
        <v>65772</v>
      </c>
      <c r="K24" s="225">
        <v>49064</v>
      </c>
      <c r="L24" s="220">
        <v>183061</v>
      </c>
      <c r="M24" s="220">
        <v>7513</v>
      </c>
      <c r="N24" s="220">
        <v>20887</v>
      </c>
      <c r="O24" s="220">
        <v>17248</v>
      </c>
      <c r="P24" s="250">
        <v>418824</v>
      </c>
      <c r="Q24" s="251">
        <v>413954</v>
      </c>
      <c r="R24" s="251">
        <v>374159</v>
      </c>
      <c r="S24" s="252">
        <v>123346</v>
      </c>
      <c r="T24" s="253">
        <v>2083474</v>
      </c>
      <c r="U24" s="253">
        <v>752038</v>
      </c>
      <c r="V24" s="252">
        <v>922821</v>
      </c>
      <c r="W24" s="254">
        <v>50</v>
      </c>
      <c r="X24" s="252">
        <v>55</v>
      </c>
      <c r="Y24" s="252">
        <v>36</v>
      </c>
      <c r="Z24" s="252" t="s">
        <v>608</v>
      </c>
      <c r="AA24" s="147">
        <v>595.24</v>
      </c>
      <c r="AB24" s="255">
        <v>2067.1799999999998</v>
      </c>
      <c r="AC24" s="252">
        <v>2266</v>
      </c>
      <c r="AD24" s="252">
        <v>312735</v>
      </c>
      <c r="AE24" s="252">
        <v>473</v>
      </c>
      <c r="AF24" s="252">
        <v>26</v>
      </c>
      <c r="AG24" s="252">
        <v>5950</v>
      </c>
      <c r="AH24" s="252">
        <v>42</v>
      </c>
      <c r="AI24" s="252">
        <v>21935</v>
      </c>
      <c r="AJ24" s="252">
        <v>1129</v>
      </c>
      <c r="AK24" s="252">
        <v>53</v>
      </c>
      <c r="AL24" s="252">
        <v>20</v>
      </c>
      <c r="AM24" s="252">
        <v>9998</v>
      </c>
      <c r="AN24" s="252">
        <v>606</v>
      </c>
      <c r="AO24" s="254">
        <v>35</v>
      </c>
      <c r="AP24" s="252">
        <v>199</v>
      </c>
      <c r="AQ24" s="254">
        <v>21</v>
      </c>
      <c r="AR24" s="254">
        <v>64</v>
      </c>
      <c r="AS24" s="256">
        <v>100</v>
      </c>
      <c r="AT24" s="257">
        <v>115.2</v>
      </c>
      <c r="AU24" s="257">
        <v>101.4</v>
      </c>
      <c r="AV24" s="252">
        <v>52</v>
      </c>
      <c r="AW24" s="252">
        <v>54</v>
      </c>
      <c r="AX24" s="252">
        <v>17</v>
      </c>
      <c r="AY24" s="252">
        <v>1</v>
      </c>
      <c r="AZ24" s="252">
        <v>1</v>
      </c>
      <c r="BA24" s="252">
        <v>1</v>
      </c>
      <c r="BB24" s="252">
        <v>1</v>
      </c>
      <c r="BC24" s="252">
        <v>2</v>
      </c>
      <c r="BD24" s="252">
        <v>12295</v>
      </c>
      <c r="BE24" s="252">
        <v>0</v>
      </c>
      <c r="BF24" s="252">
        <v>0</v>
      </c>
      <c r="BG24" s="252">
        <v>6</v>
      </c>
      <c r="BH24" s="252">
        <v>100843</v>
      </c>
      <c r="BI24" s="252">
        <v>6</v>
      </c>
      <c r="BJ24" s="252">
        <v>5569</v>
      </c>
      <c r="BK24" s="256">
        <v>40.1</v>
      </c>
      <c r="BL24" s="252">
        <v>0</v>
      </c>
      <c r="BM24" s="252">
        <v>5</v>
      </c>
      <c r="BN24" s="252">
        <v>0</v>
      </c>
      <c r="BO24" s="252">
        <v>4834</v>
      </c>
      <c r="BP24" s="144" t="s">
        <v>1081</v>
      </c>
      <c r="BQ24" s="255">
        <v>0.81</v>
      </c>
      <c r="BR24" s="256">
        <v>28.6</v>
      </c>
      <c r="BS24" s="230">
        <v>3.9579860969958127</v>
      </c>
      <c r="BT24" s="227">
        <v>60.48438652569461</v>
      </c>
      <c r="BU24" s="252">
        <v>18</v>
      </c>
      <c r="BV24" s="252">
        <v>4929</v>
      </c>
      <c r="BW24" s="252">
        <v>252</v>
      </c>
      <c r="BX24" s="252">
        <v>1025</v>
      </c>
      <c r="BY24" s="252">
        <v>3153</v>
      </c>
      <c r="BZ24" s="252">
        <v>1041</v>
      </c>
      <c r="CA24" s="252">
        <v>219</v>
      </c>
      <c r="CB24" s="252">
        <v>523</v>
      </c>
      <c r="CC24" s="258">
        <v>1.35</v>
      </c>
      <c r="CD24" s="253">
        <v>0</v>
      </c>
      <c r="CE24" s="252">
        <v>6</v>
      </c>
      <c r="CF24" s="252">
        <v>48</v>
      </c>
      <c r="CG24" s="252">
        <v>4</v>
      </c>
      <c r="CH24" s="252">
        <v>1</v>
      </c>
      <c r="CI24" s="252">
        <v>90</v>
      </c>
      <c r="CJ24" s="252">
        <v>24</v>
      </c>
      <c r="CK24" s="252">
        <v>1443</v>
      </c>
      <c r="CL24" s="252">
        <v>9</v>
      </c>
      <c r="CM24" s="252">
        <v>920</v>
      </c>
      <c r="CN24" s="252">
        <v>27</v>
      </c>
      <c r="CO24" s="252">
        <v>423</v>
      </c>
      <c r="CP24" s="252">
        <v>4</v>
      </c>
      <c r="CQ24" s="252">
        <v>38</v>
      </c>
      <c r="CR24" s="252">
        <v>10</v>
      </c>
      <c r="CS24" s="252">
        <v>246</v>
      </c>
      <c r="CT24" s="252">
        <v>8762</v>
      </c>
      <c r="CU24" s="252">
        <v>2106</v>
      </c>
      <c r="CV24" s="252">
        <v>2070</v>
      </c>
      <c r="CW24" s="252">
        <v>916564.49800000002</v>
      </c>
      <c r="CX24" s="252">
        <v>261767.79399999999</v>
      </c>
      <c r="CY24" s="252">
        <v>152952.728</v>
      </c>
      <c r="CZ24" s="252">
        <v>103278</v>
      </c>
      <c r="DA24" s="252">
        <v>9</v>
      </c>
      <c r="DB24" s="225">
        <v>15401</v>
      </c>
      <c r="DC24" s="225">
        <v>1772</v>
      </c>
      <c r="DD24" s="225">
        <v>1411</v>
      </c>
      <c r="DE24" s="252">
        <v>138</v>
      </c>
      <c r="DF24" s="252">
        <v>1591</v>
      </c>
      <c r="DG24" s="252">
        <v>5875</v>
      </c>
      <c r="DH24" s="252">
        <v>11211</v>
      </c>
      <c r="DI24" s="252">
        <v>2550</v>
      </c>
      <c r="DJ24" s="252">
        <v>2720</v>
      </c>
      <c r="DK24" s="252">
        <v>246</v>
      </c>
      <c r="DL24" s="252">
        <v>201</v>
      </c>
      <c r="DM24" s="252">
        <v>1</v>
      </c>
      <c r="DN24" s="252">
        <v>1269</v>
      </c>
      <c r="DO24" s="252">
        <v>58</v>
      </c>
      <c r="DP24" s="252">
        <v>9364</v>
      </c>
      <c r="DQ24" s="252">
        <v>72</v>
      </c>
      <c r="DR24" s="252">
        <v>7464</v>
      </c>
      <c r="DS24" s="252">
        <v>7602</v>
      </c>
      <c r="DT24" s="252">
        <v>0</v>
      </c>
      <c r="DU24" s="252">
        <v>987</v>
      </c>
      <c r="DV24" s="252">
        <v>69</v>
      </c>
      <c r="DW24" s="252">
        <v>75</v>
      </c>
      <c r="DX24" s="256">
        <v>23.9</v>
      </c>
      <c r="DY24" s="252">
        <v>38</v>
      </c>
      <c r="DZ24" s="252">
        <v>226</v>
      </c>
      <c r="EA24" s="252">
        <v>1304</v>
      </c>
      <c r="EB24" s="252">
        <v>269</v>
      </c>
      <c r="EC24" s="252">
        <v>63</v>
      </c>
      <c r="ED24" s="253">
        <v>2781</v>
      </c>
      <c r="EE24" s="252">
        <v>3286</v>
      </c>
      <c r="EF24" s="259">
        <v>93.8</v>
      </c>
      <c r="EG24" s="259">
        <v>90.2</v>
      </c>
      <c r="EH24" s="252">
        <v>217</v>
      </c>
      <c r="EI24" s="256">
        <v>10.93</v>
      </c>
      <c r="EJ24" s="252">
        <v>101278</v>
      </c>
      <c r="EK24" s="256">
        <v>42.3</v>
      </c>
      <c r="EL24" s="252">
        <v>322173.41321905999</v>
      </c>
      <c r="EM24" s="432">
        <v>0.80759218002953803</v>
      </c>
      <c r="EN24" s="252">
        <v>317</v>
      </c>
      <c r="EO24" s="252">
        <v>26</v>
      </c>
      <c r="EP24" s="260">
        <v>956</v>
      </c>
      <c r="EQ24" s="253">
        <v>179</v>
      </c>
      <c r="ER24" s="253">
        <v>3017</v>
      </c>
      <c r="ES24" s="259">
        <v>100</v>
      </c>
      <c r="ET24" s="252">
        <v>131628</v>
      </c>
      <c r="EU24" s="252">
        <v>6295</v>
      </c>
      <c r="EV24" s="252">
        <v>1</v>
      </c>
      <c r="EW24" s="252">
        <v>125333</v>
      </c>
      <c r="EX24" s="252">
        <v>89153</v>
      </c>
      <c r="EY24" s="252">
        <v>28089</v>
      </c>
      <c r="EZ24" s="252">
        <v>8091</v>
      </c>
      <c r="FA24" s="225" t="s">
        <v>608</v>
      </c>
      <c r="FB24" s="256">
        <v>21</v>
      </c>
      <c r="FC24" s="252">
        <v>604</v>
      </c>
      <c r="FD24" s="256">
        <v>4</v>
      </c>
      <c r="FE24" s="252">
        <v>5823</v>
      </c>
      <c r="FF24" s="252">
        <v>205</v>
      </c>
      <c r="FG24" s="252">
        <v>48</v>
      </c>
      <c r="FH24" s="252">
        <v>176</v>
      </c>
      <c r="FI24" s="261">
        <v>28</v>
      </c>
      <c r="FJ24" s="261">
        <v>1277</v>
      </c>
      <c r="FK24" s="255">
        <v>66.174344502145473</v>
      </c>
      <c r="FL24" s="256">
        <v>94.3</v>
      </c>
      <c r="FM24" s="256">
        <v>93.9</v>
      </c>
      <c r="FN24" s="256">
        <v>90</v>
      </c>
      <c r="FO24" s="259">
        <v>42.9</v>
      </c>
      <c r="FP24" s="252">
        <v>95</v>
      </c>
      <c r="FQ24" s="252">
        <v>11</v>
      </c>
      <c r="FR24" s="252">
        <v>73</v>
      </c>
      <c r="FS24" s="252">
        <v>1238</v>
      </c>
      <c r="FT24" s="252">
        <v>10</v>
      </c>
      <c r="FU24" s="252">
        <v>3802</v>
      </c>
      <c r="FV24" s="252">
        <v>3270</v>
      </c>
      <c r="FW24" s="252">
        <v>9</v>
      </c>
      <c r="FX24" s="252">
        <v>4070242</v>
      </c>
      <c r="FY24" s="252">
        <v>1819</v>
      </c>
      <c r="FZ24" s="252" t="s">
        <v>608</v>
      </c>
      <c r="GA24" s="252" t="s">
        <v>608</v>
      </c>
      <c r="GB24" s="252">
        <v>12073</v>
      </c>
      <c r="GC24" s="252">
        <v>30</v>
      </c>
      <c r="GD24" s="252">
        <v>1815</v>
      </c>
      <c r="GE24" s="252">
        <v>10228</v>
      </c>
      <c r="GF24" s="252">
        <v>138449</v>
      </c>
      <c r="GG24" s="252">
        <v>214</v>
      </c>
      <c r="GH24" s="252">
        <v>19911</v>
      </c>
      <c r="GI24" s="252">
        <v>118324</v>
      </c>
      <c r="GJ24" s="252">
        <v>568</v>
      </c>
      <c r="GK24" s="252">
        <v>4854</v>
      </c>
      <c r="GL24" s="252">
        <v>377993</v>
      </c>
      <c r="GM24" s="252">
        <v>1674</v>
      </c>
      <c r="GN24" s="252">
        <v>17654</v>
      </c>
      <c r="GO24" s="252">
        <v>412054</v>
      </c>
      <c r="GP24" s="252">
        <v>252</v>
      </c>
      <c r="GQ24" s="252">
        <v>8753</v>
      </c>
      <c r="GR24" s="262">
        <v>262748</v>
      </c>
      <c r="GS24" s="252">
        <v>250</v>
      </c>
      <c r="GT24" s="252">
        <v>7038</v>
      </c>
      <c r="GU24" s="252" t="s">
        <v>534</v>
      </c>
      <c r="GV24" s="263">
        <v>29.16</v>
      </c>
      <c r="GW24" s="255">
        <v>1039.5</v>
      </c>
      <c r="GX24" s="225">
        <v>1410</v>
      </c>
      <c r="GY24" s="225">
        <v>853</v>
      </c>
      <c r="GZ24" s="264">
        <v>104</v>
      </c>
      <c r="HA24" s="252" t="s">
        <v>608</v>
      </c>
      <c r="HB24" s="252">
        <v>1387153</v>
      </c>
      <c r="HC24" s="252">
        <v>8177550</v>
      </c>
      <c r="HD24" s="252">
        <v>1120184</v>
      </c>
      <c r="HE24" s="252">
        <v>1190668</v>
      </c>
      <c r="HF24" s="252">
        <v>154491</v>
      </c>
      <c r="HG24" s="252">
        <v>9010</v>
      </c>
      <c r="HH24" s="252">
        <v>20464</v>
      </c>
      <c r="HI24" s="252">
        <v>150200</v>
      </c>
      <c r="HJ24" s="254">
        <v>57177</v>
      </c>
      <c r="HK24" s="290">
        <v>111855</v>
      </c>
      <c r="HL24" s="290">
        <v>18184716</v>
      </c>
      <c r="HM24" s="290">
        <v>42891</v>
      </c>
      <c r="HN24" s="290">
        <v>198</v>
      </c>
      <c r="HO24" s="290">
        <v>4</v>
      </c>
      <c r="HP24" s="290">
        <v>167</v>
      </c>
      <c r="HQ24" s="290"/>
      <c r="HR24" s="290" t="s">
        <v>608</v>
      </c>
      <c r="HS24" s="251">
        <v>162631</v>
      </c>
      <c r="HT24" s="251">
        <v>1492</v>
      </c>
      <c r="HU24" s="291" t="s">
        <v>608</v>
      </c>
      <c r="HV24" s="255">
        <v>39.99</v>
      </c>
      <c r="HW24" s="251">
        <v>365667</v>
      </c>
      <c r="HX24" s="428">
        <v>1.52</v>
      </c>
      <c r="HY24" s="255">
        <v>4.12</v>
      </c>
      <c r="HZ24" s="255">
        <v>4.12</v>
      </c>
      <c r="IA24" s="252">
        <v>1334.6</v>
      </c>
      <c r="IB24" s="252">
        <v>1164.49</v>
      </c>
      <c r="IC24" s="253">
        <v>110065</v>
      </c>
      <c r="ID24" s="256">
        <v>77.400000000000006</v>
      </c>
      <c r="IE24" s="256">
        <v>61.3</v>
      </c>
      <c r="IF24" s="256">
        <v>41.7</v>
      </c>
      <c r="IG24" s="256">
        <v>68.599999999999994</v>
      </c>
      <c r="IH24" s="256">
        <v>23.4</v>
      </c>
      <c r="II24" s="144" t="s">
        <v>1081</v>
      </c>
      <c r="IJ24" s="144" t="s">
        <v>1081</v>
      </c>
      <c r="IK24" s="252">
        <v>68.900000000000006</v>
      </c>
      <c r="IL24" s="154">
        <v>0.95</v>
      </c>
      <c r="IM24" s="153">
        <v>91.3</v>
      </c>
      <c r="IN24" s="285">
        <v>4.3</v>
      </c>
      <c r="IO24" s="153">
        <v>3.7</v>
      </c>
      <c r="IP24" s="143">
        <v>94835242</v>
      </c>
      <c r="IQ24" s="286">
        <v>61.944572619665671</v>
      </c>
      <c r="IR24" s="286">
        <v>52.910028584368696</v>
      </c>
      <c r="IS24" s="245" t="s">
        <v>608</v>
      </c>
      <c r="IT24" s="245" t="s">
        <v>608</v>
      </c>
      <c r="IU24" s="286" t="s">
        <v>608</v>
      </c>
      <c r="IV24" s="144" t="s">
        <v>1081</v>
      </c>
      <c r="IW24" s="143">
        <v>2641</v>
      </c>
      <c r="IX24" s="144" t="s">
        <v>1081</v>
      </c>
      <c r="IY24" s="286">
        <v>34</v>
      </c>
      <c r="IZ24" s="276">
        <v>77313</v>
      </c>
      <c r="JA24" s="276">
        <v>1268</v>
      </c>
      <c r="JB24" s="276">
        <v>1392</v>
      </c>
      <c r="JC24" s="276">
        <v>6005</v>
      </c>
      <c r="JD24" s="276">
        <v>7443</v>
      </c>
      <c r="JE24" s="276">
        <v>8019</v>
      </c>
      <c r="JF24" s="276">
        <v>8876</v>
      </c>
      <c r="JG24" s="276">
        <v>11040</v>
      </c>
      <c r="JH24" s="276">
        <v>9877</v>
      </c>
      <c r="JI24" s="276">
        <v>8296</v>
      </c>
      <c r="JJ24" s="276">
        <v>7026</v>
      </c>
      <c r="JK24" s="276">
        <v>6106</v>
      </c>
      <c r="JL24" s="276">
        <v>4576</v>
      </c>
      <c r="JM24" s="276">
        <v>2105</v>
      </c>
      <c r="JN24" s="276">
        <v>890</v>
      </c>
      <c r="JO24" s="276">
        <v>342</v>
      </c>
      <c r="JP24" s="276">
        <v>158</v>
      </c>
      <c r="JQ24" s="276">
        <v>8412</v>
      </c>
      <c r="JR24" s="276">
        <v>8730</v>
      </c>
      <c r="JS24" s="276">
        <v>9181</v>
      </c>
      <c r="JT24" s="276">
        <v>11502</v>
      </c>
      <c r="JU24" s="276">
        <v>13307</v>
      </c>
      <c r="JV24" s="276">
        <v>15459</v>
      </c>
      <c r="JW24" s="276">
        <v>13135</v>
      </c>
      <c r="JX24" s="276">
        <v>11449</v>
      </c>
      <c r="JY24" s="276">
        <v>10791</v>
      </c>
      <c r="JZ24" s="276">
        <v>13028</v>
      </c>
      <c r="KA24" s="276">
        <v>15848</v>
      </c>
      <c r="KB24" s="276">
        <v>12618</v>
      </c>
      <c r="KC24" s="276">
        <v>9142</v>
      </c>
      <c r="KD24" s="276">
        <v>6707</v>
      </c>
      <c r="KE24" s="276">
        <v>6872</v>
      </c>
    </row>
    <row r="25" spans="1:291" ht="12">
      <c r="A25" s="3">
        <v>132012</v>
      </c>
      <c r="B25" s="2" t="s">
        <v>919</v>
      </c>
      <c r="C25" s="147">
        <v>186.38</v>
      </c>
      <c r="D25" s="144">
        <v>562773</v>
      </c>
      <c r="E25" s="146">
        <v>12.1</v>
      </c>
      <c r="F25" s="146">
        <v>62.1</v>
      </c>
      <c r="G25" s="146">
        <v>25.8</v>
      </c>
      <c r="H25" s="220">
        <v>24565</v>
      </c>
      <c r="I25" s="220">
        <v>53392</v>
      </c>
      <c r="J25" s="220">
        <v>84123</v>
      </c>
      <c r="K25" s="225">
        <v>68144</v>
      </c>
      <c r="L25" s="220">
        <v>262798</v>
      </c>
      <c r="M25" s="220">
        <v>11190</v>
      </c>
      <c r="N25" s="220">
        <v>26004</v>
      </c>
      <c r="O25" s="220">
        <v>24277</v>
      </c>
      <c r="P25" s="250">
        <v>577505</v>
      </c>
      <c r="Q25" s="251">
        <v>577513</v>
      </c>
      <c r="R25" s="251">
        <v>576240</v>
      </c>
      <c r="S25" s="252">
        <v>283479</v>
      </c>
      <c r="T25" s="253">
        <v>2647230</v>
      </c>
      <c r="U25" s="253">
        <v>762463</v>
      </c>
      <c r="V25" s="252">
        <v>1636623</v>
      </c>
      <c r="W25" s="254">
        <v>108</v>
      </c>
      <c r="X25" s="252">
        <v>122</v>
      </c>
      <c r="Y25" s="252">
        <v>64</v>
      </c>
      <c r="Z25" s="252">
        <v>18216</v>
      </c>
      <c r="AA25" s="147">
        <v>957</v>
      </c>
      <c r="AB25" s="255">
        <v>2130.75</v>
      </c>
      <c r="AC25" s="252">
        <v>3611</v>
      </c>
      <c r="AD25" s="252">
        <v>730387</v>
      </c>
      <c r="AE25" s="252" t="s">
        <v>608</v>
      </c>
      <c r="AF25" s="252">
        <v>31</v>
      </c>
      <c r="AG25" s="252">
        <v>5929</v>
      </c>
      <c r="AH25" s="252">
        <v>70</v>
      </c>
      <c r="AI25" s="252">
        <v>27989</v>
      </c>
      <c r="AJ25" s="252">
        <v>1570</v>
      </c>
      <c r="AK25" s="252">
        <v>127</v>
      </c>
      <c r="AL25" s="252">
        <v>38</v>
      </c>
      <c r="AM25" s="252">
        <v>13183</v>
      </c>
      <c r="AN25" s="252">
        <v>890</v>
      </c>
      <c r="AO25" s="254">
        <v>9</v>
      </c>
      <c r="AP25" s="252">
        <v>371</v>
      </c>
      <c r="AQ25" s="254">
        <v>30</v>
      </c>
      <c r="AR25" s="254">
        <v>98</v>
      </c>
      <c r="AS25" s="256">
        <v>100</v>
      </c>
      <c r="AT25" s="257">
        <v>96</v>
      </c>
      <c r="AU25" s="257">
        <v>88</v>
      </c>
      <c r="AV25" s="252">
        <v>52</v>
      </c>
      <c r="AW25" s="252">
        <v>55</v>
      </c>
      <c r="AX25" s="252">
        <v>0</v>
      </c>
      <c r="AY25" s="252">
        <v>0</v>
      </c>
      <c r="AZ25" s="252" t="s">
        <v>608</v>
      </c>
      <c r="BA25" s="252" t="s">
        <v>608</v>
      </c>
      <c r="BB25" s="252" t="s">
        <v>608</v>
      </c>
      <c r="BC25" s="252">
        <v>3</v>
      </c>
      <c r="BD25" s="252">
        <v>35024</v>
      </c>
      <c r="BE25" s="252">
        <v>2</v>
      </c>
      <c r="BF25" s="252">
        <v>47996</v>
      </c>
      <c r="BG25" s="252">
        <v>6</v>
      </c>
      <c r="BH25" s="252">
        <v>186566</v>
      </c>
      <c r="BI25" s="252">
        <v>3</v>
      </c>
      <c r="BJ25" s="252">
        <v>1485</v>
      </c>
      <c r="BK25" s="256">
        <v>60.3</v>
      </c>
      <c r="BL25" s="252">
        <v>3</v>
      </c>
      <c r="BM25" s="252">
        <v>17</v>
      </c>
      <c r="BN25" s="252">
        <v>1166</v>
      </c>
      <c r="BO25" s="252">
        <v>93382</v>
      </c>
      <c r="BP25" s="144" t="s">
        <v>1081</v>
      </c>
      <c r="BQ25" s="255">
        <v>0.74</v>
      </c>
      <c r="BR25" s="256">
        <v>28.3</v>
      </c>
      <c r="BS25" s="230">
        <v>4.3477757495532972</v>
      </c>
      <c r="BT25" s="227">
        <v>58.030959280841707</v>
      </c>
      <c r="BU25" s="252">
        <v>39</v>
      </c>
      <c r="BV25" s="252">
        <v>8982</v>
      </c>
      <c r="BW25" s="252">
        <v>380</v>
      </c>
      <c r="BX25" s="252">
        <v>1129</v>
      </c>
      <c r="BY25" s="252">
        <v>4918</v>
      </c>
      <c r="BZ25" s="252">
        <v>1444</v>
      </c>
      <c r="CA25" s="252">
        <v>435</v>
      </c>
      <c r="CB25" s="252">
        <v>774</v>
      </c>
      <c r="CC25" s="258">
        <v>1.22</v>
      </c>
      <c r="CD25" s="253" t="s">
        <v>608</v>
      </c>
      <c r="CE25" s="252">
        <v>8</v>
      </c>
      <c r="CF25" s="252">
        <v>70</v>
      </c>
      <c r="CG25" s="252">
        <v>3</v>
      </c>
      <c r="CH25" s="252">
        <v>5</v>
      </c>
      <c r="CI25" s="252">
        <v>580</v>
      </c>
      <c r="CJ25" s="252">
        <v>27</v>
      </c>
      <c r="CK25" s="252">
        <v>2541</v>
      </c>
      <c r="CL25" s="252">
        <v>8</v>
      </c>
      <c r="CM25" s="252">
        <v>927</v>
      </c>
      <c r="CN25" s="252">
        <v>22</v>
      </c>
      <c r="CO25" s="252">
        <v>386</v>
      </c>
      <c r="CP25" s="252">
        <v>17</v>
      </c>
      <c r="CQ25" s="252">
        <v>190</v>
      </c>
      <c r="CR25" s="252">
        <v>14</v>
      </c>
      <c r="CS25" s="252">
        <v>357</v>
      </c>
      <c r="CT25" s="252">
        <v>13428</v>
      </c>
      <c r="CU25" s="252">
        <v>3252</v>
      </c>
      <c r="CV25" s="252">
        <v>3470</v>
      </c>
      <c r="CW25" s="252">
        <v>1356656.5930000001</v>
      </c>
      <c r="CX25" s="252">
        <v>340613.73200000002</v>
      </c>
      <c r="CY25" s="252">
        <v>1000019.559</v>
      </c>
      <c r="CZ25" s="252">
        <v>144324</v>
      </c>
      <c r="DA25" s="252">
        <v>17</v>
      </c>
      <c r="DB25" s="225">
        <v>25970</v>
      </c>
      <c r="DC25" s="225">
        <v>2704</v>
      </c>
      <c r="DD25" s="225">
        <v>2576</v>
      </c>
      <c r="DE25" s="252">
        <v>255</v>
      </c>
      <c r="DF25" s="252">
        <v>2547</v>
      </c>
      <c r="DG25" s="252">
        <v>14464</v>
      </c>
      <c r="DH25" s="252">
        <v>15483</v>
      </c>
      <c r="DI25" s="252">
        <v>4323</v>
      </c>
      <c r="DJ25" s="252">
        <v>5087</v>
      </c>
      <c r="DK25" s="252">
        <v>552</v>
      </c>
      <c r="DL25" s="252">
        <v>379</v>
      </c>
      <c r="DM25" s="252">
        <v>9</v>
      </c>
      <c r="DN25" s="252">
        <v>3021</v>
      </c>
      <c r="DO25" s="252">
        <v>92</v>
      </c>
      <c r="DP25" s="252">
        <v>16032</v>
      </c>
      <c r="DQ25" s="252">
        <v>131</v>
      </c>
      <c r="DR25" s="252">
        <v>11538</v>
      </c>
      <c r="DS25" s="252">
        <v>11633</v>
      </c>
      <c r="DT25" s="252">
        <v>107</v>
      </c>
      <c r="DU25" s="252">
        <v>1567</v>
      </c>
      <c r="DV25" s="252">
        <v>90</v>
      </c>
      <c r="DW25" s="252">
        <v>84</v>
      </c>
      <c r="DX25" s="256">
        <v>50.9</v>
      </c>
      <c r="DY25" s="252">
        <v>68</v>
      </c>
      <c r="DZ25" s="252">
        <v>308</v>
      </c>
      <c r="EA25" s="252">
        <v>2359</v>
      </c>
      <c r="EB25" s="252">
        <v>639</v>
      </c>
      <c r="EC25" s="252">
        <v>84</v>
      </c>
      <c r="ED25" s="253">
        <v>3499</v>
      </c>
      <c r="EE25" s="252">
        <v>3658</v>
      </c>
      <c r="EF25" s="259">
        <v>94.4</v>
      </c>
      <c r="EG25" s="259">
        <v>92.9</v>
      </c>
      <c r="EH25" s="252">
        <v>625</v>
      </c>
      <c r="EI25" s="256">
        <v>17.399999999999999</v>
      </c>
      <c r="EJ25" s="252">
        <v>147643</v>
      </c>
      <c r="EK25" s="256">
        <v>45.6</v>
      </c>
      <c r="EL25" s="252">
        <v>330182</v>
      </c>
      <c r="EM25" s="432">
        <v>2.16</v>
      </c>
      <c r="EN25" s="252">
        <v>534</v>
      </c>
      <c r="EO25" s="252">
        <v>75</v>
      </c>
      <c r="EP25" s="260">
        <v>808</v>
      </c>
      <c r="EQ25" s="253">
        <v>392</v>
      </c>
      <c r="ER25" s="253">
        <v>2311</v>
      </c>
      <c r="ES25" s="259">
        <v>100</v>
      </c>
      <c r="ET25" s="252">
        <v>164305</v>
      </c>
      <c r="EU25" s="252">
        <v>5176</v>
      </c>
      <c r="EV25" s="252">
        <v>0</v>
      </c>
      <c r="EW25" s="252">
        <v>151228</v>
      </c>
      <c r="EX25" s="252">
        <v>111115</v>
      </c>
      <c r="EY25" s="252">
        <v>32154</v>
      </c>
      <c r="EZ25" s="252">
        <v>7959</v>
      </c>
      <c r="FA25" s="225">
        <v>7901</v>
      </c>
      <c r="FB25" s="256">
        <v>33.9</v>
      </c>
      <c r="FC25" s="252">
        <v>804</v>
      </c>
      <c r="FD25" s="256">
        <v>12.2</v>
      </c>
      <c r="FE25" s="252">
        <v>24109</v>
      </c>
      <c r="FF25" s="252">
        <v>0</v>
      </c>
      <c r="FG25" s="252">
        <v>84</v>
      </c>
      <c r="FH25" s="252">
        <v>1374</v>
      </c>
      <c r="FI25" s="261">
        <v>24</v>
      </c>
      <c r="FJ25" s="261">
        <v>834</v>
      </c>
      <c r="FK25" s="255">
        <v>57.420215750076139</v>
      </c>
      <c r="FL25" s="256">
        <v>99.9</v>
      </c>
      <c r="FM25" s="256" t="s">
        <v>608</v>
      </c>
      <c r="FN25" s="256">
        <v>99.9</v>
      </c>
      <c r="FO25" s="259">
        <v>94.8</v>
      </c>
      <c r="FP25" s="252">
        <v>176</v>
      </c>
      <c r="FQ25" s="252">
        <v>8</v>
      </c>
      <c r="FR25" s="252">
        <v>47</v>
      </c>
      <c r="FS25" s="252">
        <v>1636</v>
      </c>
      <c r="FT25" s="252">
        <v>8</v>
      </c>
      <c r="FU25" s="252">
        <v>4202</v>
      </c>
      <c r="FV25" s="252">
        <v>3904</v>
      </c>
      <c r="FW25" s="252">
        <v>8</v>
      </c>
      <c r="FX25" s="252">
        <v>7935946</v>
      </c>
      <c r="FY25" s="252">
        <v>2599</v>
      </c>
      <c r="FZ25" s="252" t="s">
        <v>608</v>
      </c>
      <c r="GA25" s="252" t="s">
        <v>608</v>
      </c>
      <c r="GB25" s="252">
        <v>18979</v>
      </c>
      <c r="GC25" s="252">
        <v>27</v>
      </c>
      <c r="GD25" s="252">
        <v>3377</v>
      </c>
      <c r="GE25" s="252">
        <v>15575</v>
      </c>
      <c r="GF25" s="252">
        <v>218712</v>
      </c>
      <c r="GG25" s="252">
        <v>255</v>
      </c>
      <c r="GH25" s="252">
        <v>37659</v>
      </c>
      <c r="GI25" s="252">
        <v>180798</v>
      </c>
      <c r="GJ25" s="252">
        <v>809</v>
      </c>
      <c r="GK25" s="252">
        <v>7765</v>
      </c>
      <c r="GL25" s="252">
        <v>663881</v>
      </c>
      <c r="GM25" s="252">
        <v>2438</v>
      </c>
      <c r="GN25" s="252">
        <v>25789</v>
      </c>
      <c r="GO25" s="252">
        <v>488342</v>
      </c>
      <c r="GP25" s="252">
        <v>561</v>
      </c>
      <c r="GQ25" s="252">
        <v>15393</v>
      </c>
      <c r="GR25" s="262">
        <v>369812</v>
      </c>
      <c r="GS25" s="252">
        <v>556</v>
      </c>
      <c r="GT25" s="252">
        <v>16024</v>
      </c>
      <c r="GU25" s="252">
        <v>295495</v>
      </c>
      <c r="GV25" s="263">
        <v>8.3800000000000008</v>
      </c>
      <c r="GW25" s="252">
        <v>28</v>
      </c>
      <c r="GX25" s="225">
        <v>1197</v>
      </c>
      <c r="GY25" s="225">
        <v>392</v>
      </c>
      <c r="GZ25" s="264">
        <v>106</v>
      </c>
      <c r="HA25" s="252">
        <v>0</v>
      </c>
      <c r="HB25" s="252">
        <v>1276223</v>
      </c>
      <c r="HC25" s="252">
        <v>8876284</v>
      </c>
      <c r="HD25" s="252">
        <v>1061849</v>
      </c>
      <c r="HE25" s="252">
        <v>1318198.4099999999</v>
      </c>
      <c r="HF25" s="252">
        <v>290542.92</v>
      </c>
      <c r="HG25" s="252">
        <v>52810</v>
      </c>
      <c r="HH25" s="252">
        <v>55240</v>
      </c>
      <c r="HI25" s="252">
        <v>231420</v>
      </c>
      <c r="HJ25" s="254">
        <v>179267</v>
      </c>
      <c r="HK25" s="290">
        <v>121020</v>
      </c>
      <c r="HL25" s="290">
        <v>52548000</v>
      </c>
      <c r="HM25" s="290"/>
      <c r="HN25" s="290">
        <v>473</v>
      </c>
      <c r="HO25" s="290"/>
      <c r="HP25" s="290">
        <v>473</v>
      </c>
      <c r="HQ25" s="290"/>
      <c r="HR25" s="290">
        <v>0</v>
      </c>
      <c r="HS25" s="251">
        <v>207743</v>
      </c>
      <c r="HT25" s="251">
        <v>0</v>
      </c>
      <c r="HU25" s="291">
        <v>0</v>
      </c>
      <c r="HV25" s="255">
        <v>62.72</v>
      </c>
      <c r="HW25" s="251">
        <v>517284</v>
      </c>
      <c r="HX25" s="428">
        <v>-2.7</v>
      </c>
      <c r="HY25" s="255">
        <v>3.5</v>
      </c>
      <c r="HZ25" s="255">
        <v>3.5</v>
      </c>
      <c r="IA25" s="252">
        <v>2105</v>
      </c>
      <c r="IB25" s="252">
        <v>2015.5</v>
      </c>
      <c r="IC25" s="253">
        <v>163562</v>
      </c>
      <c r="ID25" s="256">
        <v>77.2</v>
      </c>
      <c r="IE25" s="256">
        <v>61.4</v>
      </c>
      <c r="IF25" s="256">
        <v>48.4</v>
      </c>
      <c r="IG25" s="256">
        <v>68.2</v>
      </c>
      <c r="IH25" s="256">
        <v>31.9</v>
      </c>
      <c r="II25" s="144" t="s">
        <v>1081</v>
      </c>
      <c r="IJ25" s="144" t="s">
        <v>1081</v>
      </c>
      <c r="IK25" s="252">
        <v>59</v>
      </c>
      <c r="IL25" s="154">
        <v>0.95</v>
      </c>
      <c r="IM25" s="153">
        <v>88.8</v>
      </c>
      <c r="IN25" s="285">
        <v>-0.6</v>
      </c>
      <c r="IO25" s="153">
        <v>1.8</v>
      </c>
      <c r="IP25" s="143">
        <v>130148265</v>
      </c>
      <c r="IQ25" s="286">
        <v>52.537824617726429</v>
      </c>
      <c r="IR25" s="286">
        <v>56.017911891290481</v>
      </c>
      <c r="IS25" s="245" t="s">
        <v>608</v>
      </c>
      <c r="IT25" s="245" t="s">
        <v>608</v>
      </c>
      <c r="IU25" s="286" t="s">
        <v>608</v>
      </c>
      <c r="IV25" s="144" t="s">
        <v>1081</v>
      </c>
      <c r="IW25" s="143">
        <v>2884</v>
      </c>
      <c r="IX25" s="144" t="s">
        <v>1081</v>
      </c>
      <c r="IY25" s="286">
        <v>24</v>
      </c>
      <c r="IZ25" s="276">
        <v>111991</v>
      </c>
      <c r="JA25" s="276">
        <v>2196</v>
      </c>
      <c r="JB25" s="276">
        <v>2403</v>
      </c>
      <c r="JC25" s="276">
        <v>9069</v>
      </c>
      <c r="JD25" s="276">
        <v>8931</v>
      </c>
      <c r="JE25" s="276">
        <v>9070</v>
      </c>
      <c r="JF25" s="276">
        <v>10594</v>
      </c>
      <c r="JG25" s="276">
        <v>13834</v>
      </c>
      <c r="JH25" s="276">
        <v>13340</v>
      </c>
      <c r="JI25" s="276">
        <v>11774</v>
      </c>
      <c r="JJ25" s="276">
        <v>9435</v>
      </c>
      <c r="JK25" s="276">
        <v>8325</v>
      </c>
      <c r="JL25" s="276">
        <v>6356</v>
      </c>
      <c r="JM25" s="276">
        <v>3113</v>
      </c>
      <c r="JN25" s="276">
        <v>1421</v>
      </c>
      <c r="JO25" s="276">
        <v>577</v>
      </c>
      <c r="JP25" s="276">
        <v>253</v>
      </c>
      <c r="JQ25" s="276">
        <v>13914</v>
      </c>
      <c r="JR25" s="276">
        <v>15018</v>
      </c>
      <c r="JS25" s="276">
        <v>10976</v>
      </c>
      <c r="JT25" s="276">
        <v>12337</v>
      </c>
      <c r="JU25" s="276">
        <v>15221</v>
      </c>
      <c r="JV25" s="276">
        <v>19212</v>
      </c>
      <c r="JW25" s="276">
        <v>17993</v>
      </c>
      <c r="JX25" s="276">
        <v>16234</v>
      </c>
      <c r="JY25" s="276">
        <v>14592</v>
      </c>
      <c r="JZ25" s="276">
        <v>17113</v>
      </c>
      <c r="KA25" s="276">
        <v>20531</v>
      </c>
      <c r="KB25" s="276">
        <v>17454</v>
      </c>
      <c r="KC25" s="276">
        <v>13461</v>
      </c>
      <c r="KD25" s="276">
        <v>10030</v>
      </c>
      <c r="KE25" s="276">
        <v>11081</v>
      </c>
    </row>
    <row r="26" spans="1:291" ht="12">
      <c r="A26" s="3">
        <v>142018</v>
      </c>
      <c r="B26" s="2" t="s">
        <v>920</v>
      </c>
      <c r="C26" s="147">
        <v>100.83</v>
      </c>
      <c r="D26" s="144">
        <v>409891</v>
      </c>
      <c r="E26" s="146">
        <v>11.41</v>
      </c>
      <c r="F26" s="146">
        <v>58.22</v>
      </c>
      <c r="G26" s="146">
        <v>30.35</v>
      </c>
      <c r="H26" s="220">
        <v>16214</v>
      </c>
      <c r="I26" s="220">
        <v>35230</v>
      </c>
      <c r="J26" s="220">
        <v>57264</v>
      </c>
      <c r="K26" s="225">
        <v>63170</v>
      </c>
      <c r="L26" s="220">
        <v>184595</v>
      </c>
      <c r="M26" s="220">
        <v>5421</v>
      </c>
      <c r="N26" s="220">
        <v>14449</v>
      </c>
      <c r="O26" s="220">
        <v>15123</v>
      </c>
      <c r="P26" s="223">
        <v>401285</v>
      </c>
      <c r="Q26" s="220">
        <v>406586</v>
      </c>
      <c r="R26" s="220">
        <v>370704</v>
      </c>
      <c r="S26" s="225">
        <v>138947</v>
      </c>
      <c r="T26" s="225">
        <v>1536150</v>
      </c>
      <c r="U26" s="225">
        <v>459616</v>
      </c>
      <c r="V26" s="225">
        <v>820246</v>
      </c>
      <c r="W26" s="225">
        <v>0</v>
      </c>
      <c r="X26" s="225">
        <v>62</v>
      </c>
      <c r="Y26" s="225">
        <v>4</v>
      </c>
      <c r="Z26" s="225">
        <v>118370</v>
      </c>
      <c r="AA26" s="147">
        <v>2213</v>
      </c>
      <c r="AB26" s="230">
        <v>2119</v>
      </c>
      <c r="AC26" s="225">
        <v>3742</v>
      </c>
      <c r="AD26" s="225">
        <v>332395</v>
      </c>
      <c r="AE26" s="225" t="s">
        <v>608</v>
      </c>
      <c r="AF26" s="225">
        <v>33</v>
      </c>
      <c r="AG26" s="225">
        <v>5001</v>
      </c>
      <c r="AH26" s="225">
        <v>46</v>
      </c>
      <c r="AI26" s="225">
        <v>18618</v>
      </c>
      <c r="AJ26" s="225">
        <v>1124</v>
      </c>
      <c r="AK26" s="225">
        <v>158</v>
      </c>
      <c r="AL26" s="225">
        <v>23</v>
      </c>
      <c r="AM26" s="225">
        <v>9922</v>
      </c>
      <c r="AN26" s="225">
        <v>684</v>
      </c>
      <c r="AO26" s="225">
        <v>2</v>
      </c>
      <c r="AP26" s="225">
        <v>547</v>
      </c>
      <c r="AQ26" s="225">
        <v>20</v>
      </c>
      <c r="AR26" s="225">
        <v>81</v>
      </c>
      <c r="AS26" s="227">
        <v>100</v>
      </c>
      <c r="AT26" s="227">
        <v>101.8</v>
      </c>
      <c r="AU26" s="227">
        <v>84.4</v>
      </c>
      <c r="AV26" s="225">
        <v>46</v>
      </c>
      <c r="AW26" s="225">
        <v>19</v>
      </c>
      <c r="AX26" s="225">
        <v>10</v>
      </c>
      <c r="AY26" s="225">
        <v>0</v>
      </c>
      <c r="AZ26" s="225">
        <v>0</v>
      </c>
      <c r="BA26" s="225">
        <v>0</v>
      </c>
      <c r="BB26" s="225">
        <v>0</v>
      </c>
      <c r="BC26" s="225">
        <v>4</v>
      </c>
      <c r="BD26" s="225">
        <v>32238</v>
      </c>
      <c r="BE26" s="225">
        <v>1</v>
      </c>
      <c r="BF26" s="225">
        <v>24017</v>
      </c>
      <c r="BG26" s="225">
        <v>5</v>
      </c>
      <c r="BH26" s="225">
        <v>81521</v>
      </c>
      <c r="BI26" s="225">
        <v>13</v>
      </c>
      <c r="BJ26" s="225">
        <v>7486</v>
      </c>
      <c r="BK26" s="227">
        <v>48.4</v>
      </c>
      <c r="BL26" s="225">
        <v>1</v>
      </c>
      <c r="BM26" s="225">
        <v>2</v>
      </c>
      <c r="BN26" s="225">
        <v>544</v>
      </c>
      <c r="BO26" s="225">
        <v>1642</v>
      </c>
      <c r="BP26" s="144" t="s">
        <v>1081</v>
      </c>
      <c r="BQ26" s="230">
        <v>0.64</v>
      </c>
      <c r="BR26" s="227">
        <v>30</v>
      </c>
      <c r="BS26" s="230">
        <v>4.8628844839371155</v>
      </c>
      <c r="BT26" s="227">
        <v>55.525193180610586</v>
      </c>
      <c r="BU26" s="225">
        <v>12</v>
      </c>
      <c r="BV26" s="225">
        <v>3278</v>
      </c>
      <c r="BW26" s="225">
        <v>322</v>
      </c>
      <c r="BX26" s="225">
        <v>877</v>
      </c>
      <c r="BY26" s="225">
        <v>4456</v>
      </c>
      <c r="BZ26" s="225">
        <v>1261</v>
      </c>
      <c r="CA26" s="225">
        <v>342</v>
      </c>
      <c r="CB26" s="225">
        <v>655</v>
      </c>
      <c r="CC26" s="241">
        <v>1.31</v>
      </c>
      <c r="CD26" s="225">
        <v>0</v>
      </c>
      <c r="CE26" s="225">
        <v>3</v>
      </c>
      <c r="CF26" s="225">
        <v>33</v>
      </c>
      <c r="CG26" s="225">
        <v>6</v>
      </c>
      <c r="CH26" s="225">
        <v>2</v>
      </c>
      <c r="CI26" s="225">
        <v>122</v>
      </c>
      <c r="CJ26" s="225">
        <v>20</v>
      </c>
      <c r="CK26" s="225">
        <v>2140</v>
      </c>
      <c r="CL26" s="225">
        <v>9</v>
      </c>
      <c r="CM26" s="225">
        <v>992</v>
      </c>
      <c r="CN26" s="225">
        <v>46</v>
      </c>
      <c r="CO26" s="225">
        <v>664</v>
      </c>
      <c r="CP26" s="225">
        <v>22</v>
      </c>
      <c r="CQ26" s="225">
        <v>212</v>
      </c>
      <c r="CR26" s="225">
        <v>7</v>
      </c>
      <c r="CS26" s="225">
        <v>174</v>
      </c>
      <c r="CT26" s="225">
        <v>12456</v>
      </c>
      <c r="CU26" s="225">
        <v>2967</v>
      </c>
      <c r="CV26" s="225">
        <v>3134</v>
      </c>
      <c r="CW26" s="225">
        <v>1258743.8959999999</v>
      </c>
      <c r="CX26" s="225">
        <v>347240.13099999999</v>
      </c>
      <c r="CY26" s="225">
        <v>1135553.2290000001</v>
      </c>
      <c r="CZ26" s="225">
        <v>124541</v>
      </c>
      <c r="DA26" s="225">
        <v>13</v>
      </c>
      <c r="DB26" s="225">
        <v>21046</v>
      </c>
      <c r="DC26" s="225">
        <v>2545</v>
      </c>
      <c r="DD26" s="225">
        <v>1927</v>
      </c>
      <c r="DE26" s="225">
        <v>119</v>
      </c>
      <c r="DF26" s="225">
        <v>1296</v>
      </c>
      <c r="DG26" s="225">
        <v>16031</v>
      </c>
      <c r="DH26" s="220">
        <v>13650</v>
      </c>
      <c r="DI26" s="225">
        <v>3166</v>
      </c>
      <c r="DJ26" s="225">
        <v>3471</v>
      </c>
      <c r="DK26" s="225">
        <v>304</v>
      </c>
      <c r="DL26" s="225">
        <v>328</v>
      </c>
      <c r="DM26" s="225">
        <v>1</v>
      </c>
      <c r="DN26" s="225">
        <v>1717</v>
      </c>
      <c r="DO26" s="225">
        <v>44</v>
      </c>
      <c r="DP26" s="225" t="s">
        <v>608</v>
      </c>
      <c r="DQ26" s="225">
        <v>60</v>
      </c>
      <c r="DR26" s="225">
        <v>4936</v>
      </c>
      <c r="DS26" s="225">
        <v>4856</v>
      </c>
      <c r="DT26" s="225">
        <v>12</v>
      </c>
      <c r="DU26" s="225">
        <v>599</v>
      </c>
      <c r="DV26" s="225">
        <v>58</v>
      </c>
      <c r="DW26" s="225">
        <v>58</v>
      </c>
      <c r="DX26" s="227">
        <v>66.400000000000006</v>
      </c>
      <c r="DY26" s="225">
        <v>16</v>
      </c>
      <c r="DZ26" s="225">
        <v>27</v>
      </c>
      <c r="EA26" s="225">
        <v>2312</v>
      </c>
      <c r="EB26" s="225">
        <v>606</v>
      </c>
      <c r="EC26" s="225">
        <v>189</v>
      </c>
      <c r="ED26" s="225">
        <v>2701</v>
      </c>
      <c r="EE26" s="225">
        <v>2648</v>
      </c>
      <c r="EF26" s="227">
        <v>98.3</v>
      </c>
      <c r="EG26" s="227">
        <v>96.3</v>
      </c>
      <c r="EH26" s="225">
        <v>660</v>
      </c>
      <c r="EI26" s="227">
        <v>13.15</v>
      </c>
      <c r="EJ26" s="225">
        <v>109108</v>
      </c>
      <c r="EK26" s="227">
        <v>30.1</v>
      </c>
      <c r="EL26" s="225">
        <v>365193</v>
      </c>
      <c r="EM26" s="429">
        <v>0.65</v>
      </c>
      <c r="EN26" s="225">
        <v>316</v>
      </c>
      <c r="EO26" s="225">
        <v>21</v>
      </c>
      <c r="EP26" s="248">
        <v>2733</v>
      </c>
      <c r="EQ26" s="225">
        <v>45</v>
      </c>
      <c r="ER26" s="225">
        <v>650</v>
      </c>
      <c r="ES26" s="227">
        <v>100</v>
      </c>
      <c r="ET26" s="225">
        <v>134880</v>
      </c>
      <c r="EU26" s="225">
        <v>9551</v>
      </c>
      <c r="EV26" s="225">
        <v>12</v>
      </c>
      <c r="EW26" s="225">
        <v>102767</v>
      </c>
      <c r="EX26" s="225">
        <v>82450</v>
      </c>
      <c r="EY26" s="225">
        <v>14468</v>
      </c>
      <c r="EZ26" s="225">
        <v>5849</v>
      </c>
      <c r="FA26" s="225">
        <v>22562</v>
      </c>
      <c r="FB26" s="227">
        <v>32.5</v>
      </c>
      <c r="FC26" s="225">
        <v>526</v>
      </c>
      <c r="FD26" s="227">
        <v>13</v>
      </c>
      <c r="FE26" s="225">
        <v>10231</v>
      </c>
      <c r="FF26" s="225">
        <v>133</v>
      </c>
      <c r="FG26" s="225">
        <v>117</v>
      </c>
      <c r="FH26" s="225">
        <v>1172</v>
      </c>
      <c r="FI26" s="245">
        <v>7</v>
      </c>
      <c r="FJ26" s="245">
        <v>248</v>
      </c>
      <c r="FK26" s="230">
        <v>72.913895972376423</v>
      </c>
      <c r="FL26" s="227">
        <v>100</v>
      </c>
      <c r="FM26" s="227">
        <v>90</v>
      </c>
      <c r="FN26" s="227">
        <v>97.7</v>
      </c>
      <c r="FO26" s="227">
        <v>62.6</v>
      </c>
      <c r="FP26" s="225">
        <v>101</v>
      </c>
      <c r="FQ26" s="225">
        <v>16</v>
      </c>
      <c r="FR26" s="225">
        <v>97</v>
      </c>
      <c r="FS26" s="225">
        <v>1284</v>
      </c>
      <c r="FT26" s="225">
        <v>10</v>
      </c>
      <c r="FU26" s="225">
        <v>2219</v>
      </c>
      <c r="FV26" s="225">
        <v>2802</v>
      </c>
      <c r="FW26" s="225">
        <v>8</v>
      </c>
      <c r="FX26" s="225">
        <v>8250639</v>
      </c>
      <c r="FY26" s="225">
        <v>1850</v>
      </c>
      <c r="FZ26" s="265" t="s">
        <v>608</v>
      </c>
      <c r="GA26" s="265" t="s">
        <v>608</v>
      </c>
      <c r="GB26" s="225">
        <v>13364</v>
      </c>
      <c r="GC26" s="225">
        <v>25</v>
      </c>
      <c r="GD26" s="225">
        <v>1995</v>
      </c>
      <c r="GE26" s="225">
        <v>11344</v>
      </c>
      <c r="GF26" s="225">
        <v>125197</v>
      </c>
      <c r="GG26" s="225">
        <v>320</v>
      </c>
      <c r="GH26" s="225">
        <v>22691</v>
      </c>
      <c r="GI26" s="225">
        <v>102186</v>
      </c>
      <c r="GJ26" s="225">
        <v>323</v>
      </c>
      <c r="GK26" s="225">
        <v>2227</v>
      </c>
      <c r="GL26" s="225">
        <v>108256</v>
      </c>
      <c r="GM26" s="225">
        <v>2033</v>
      </c>
      <c r="GN26" s="225">
        <v>16681</v>
      </c>
      <c r="GO26" s="225">
        <v>322017</v>
      </c>
      <c r="GP26" s="225">
        <v>214</v>
      </c>
      <c r="GQ26" s="225">
        <v>3293</v>
      </c>
      <c r="GR26" s="224">
        <v>470288</v>
      </c>
      <c r="GS26" s="225">
        <v>206</v>
      </c>
      <c r="GT26" s="225">
        <v>6302</v>
      </c>
      <c r="GU26" s="225">
        <v>239816</v>
      </c>
      <c r="GV26" s="242">
        <v>8</v>
      </c>
      <c r="GW26" s="225">
        <v>150</v>
      </c>
      <c r="GX26" s="225">
        <v>628</v>
      </c>
      <c r="GY26" s="225">
        <v>354</v>
      </c>
      <c r="GZ26" s="222">
        <v>134</v>
      </c>
      <c r="HA26" s="225">
        <v>6</v>
      </c>
      <c r="HB26" s="225">
        <v>1178476</v>
      </c>
      <c r="HC26" s="225">
        <v>6684305</v>
      </c>
      <c r="HD26" s="225">
        <v>663082.51</v>
      </c>
      <c r="HE26" s="225">
        <v>1090792.6399999999</v>
      </c>
      <c r="HF26" s="225">
        <v>294773.90000000002</v>
      </c>
      <c r="HG26" s="225">
        <v>3383</v>
      </c>
      <c r="HH26" s="225">
        <v>3347</v>
      </c>
      <c r="HI26" s="225">
        <v>176440</v>
      </c>
      <c r="HJ26" s="225">
        <v>108953</v>
      </c>
      <c r="HK26" s="220">
        <v>67456</v>
      </c>
      <c r="HL26" s="220">
        <v>48411097</v>
      </c>
      <c r="HM26" s="220"/>
      <c r="HN26" s="220">
        <v>280</v>
      </c>
      <c r="HO26" s="220"/>
      <c r="HP26" s="220">
        <v>168</v>
      </c>
      <c r="HQ26" s="220"/>
      <c r="HR26" s="220" t="s">
        <v>608</v>
      </c>
      <c r="HS26" s="220">
        <v>147936</v>
      </c>
      <c r="HT26" s="220" t="s">
        <v>608</v>
      </c>
      <c r="HU26" s="225">
        <v>720</v>
      </c>
      <c r="HV26" s="230">
        <v>57.53</v>
      </c>
      <c r="HW26" s="220">
        <v>386841</v>
      </c>
      <c r="HX26" s="426">
        <v>1.3</v>
      </c>
      <c r="HY26" s="230">
        <v>4</v>
      </c>
      <c r="HZ26" s="230">
        <v>3.4</v>
      </c>
      <c r="IA26" s="225">
        <v>393.1</v>
      </c>
      <c r="IB26" s="225">
        <v>393.1</v>
      </c>
      <c r="IC26" s="220">
        <v>75390</v>
      </c>
      <c r="ID26" s="227">
        <v>77.599999999999994</v>
      </c>
      <c r="IE26" s="227">
        <v>58.7</v>
      </c>
      <c r="IF26" s="227">
        <v>37.5</v>
      </c>
      <c r="IG26" s="227">
        <v>58.9</v>
      </c>
      <c r="IH26" s="227">
        <v>24.8</v>
      </c>
      <c r="II26" s="144" t="s">
        <v>1081</v>
      </c>
      <c r="IJ26" s="144" t="s">
        <v>1081</v>
      </c>
      <c r="IK26" s="225">
        <v>84</v>
      </c>
      <c r="IL26" s="154">
        <v>0.8</v>
      </c>
      <c r="IM26" s="153">
        <v>100.1</v>
      </c>
      <c r="IN26" s="285">
        <v>6.4</v>
      </c>
      <c r="IO26" s="153">
        <v>4</v>
      </c>
      <c r="IP26" s="143">
        <v>173373364</v>
      </c>
      <c r="IQ26" s="286">
        <v>55.896571571639655</v>
      </c>
      <c r="IR26" s="286">
        <v>57.679379702951941</v>
      </c>
      <c r="IS26" s="245" t="s">
        <v>608</v>
      </c>
      <c r="IT26" s="245" t="s">
        <v>608</v>
      </c>
      <c r="IU26" s="286">
        <v>49</v>
      </c>
      <c r="IV26" s="144" t="s">
        <v>1081</v>
      </c>
      <c r="IW26" s="143">
        <v>3302</v>
      </c>
      <c r="IX26" s="144" t="s">
        <v>1081</v>
      </c>
      <c r="IY26" s="286">
        <v>29.2</v>
      </c>
      <c r="IZ26" s="276">
        <v>70128</v>
      </c>
      <c r="JA26" s="276">
        <v>1257</v>
      </c>
      <c r="JB26" s="276">
        <v>1625</v>
      </c>
      <c r="JC26" s="276">
        <v>5375</v>
      </c>
      <c r="JD26" s="276">
        <v>5885</v>
      </c>
      <c r="JE26" s="276">
        <v>5674</v>
      </c>
      <c r="JF26" s="276">
        <v>6784</v>
      </c>
      <c r="JG26" s="276">
        <v>9683</v>
      </c>
      <c r="JH26" s="276">
        <v>9180</v>
      </c>
      <c r="JI26" s="276">
        <v>8177</v>
      </c>
      <c r="JJ26" s="276">
        <v>6895</v>
      </c>
      <c r="JK26" s="276">
        <v>5970</v>
      </c>
      <c r="JL26" s="276">
        <v>4571</v>
      </c>
      <c r="JM26" s="276">
        <v>2147</v>
      </c>
      <c r="JN26" s="276">
        <v>814</v>
      </c>
      <c r="JO26" s="276">
        <v>355</v>
      </c>
      <c r="JP26" s="276">
        <v>156</v>
      </c>
      <c r="JQ26" s="276">
        <v>8230</v>
      </c>
      <c r="JR26" s="276">
        <v>7742</v>
      </c>
      <c r="JS26" s="276">
        <v>7540</v>
      </c>
      <c r="JT26" s="276">
        <v>8392</v>
      </c>
      <c r="JU26" s="276">
        <v>10346</v>
      </c>
      <c r="JV26" s="276">
        <v>13490</v>
      </c>
      <c r="JW26" s="276">
        <v>12252</v>
      </c>
      <c r="JX26" s="276">
        <v>11232</v>
      </c>
      <c r="JY26" s="276">
        <v>10567</v>
      </c>
      <c r="JZ26" s="276">
        <v>12828</v>
      </c>
      <c r="KA26" s="276">
        <v>17119</v>
      </c>
      <c r="KB26" s="276">
        <v>15303</v>
      </c>
      <c r="KC26" s="276">
        <v>12048</v>
      </c>
      <c r="KD26" s="276">
        <v>9699</v>
      </c>
      <c r="KE26" s="276">
        <v>10351</v>
      </c>
    </row>
    <row r="27" spans="1:291" ht="12">
      <c r="A27" s="3">
        <v>162019</v>
      </c>
      <c r="B27" s="2" t="s">
        <v>921</v>
      </c>
      <c r="C27" s="147">
        <v>1241.77</v>
      </c>
      <c r="D27" s="144">
        <v>417633</v>
      </c>
      <c r="E27" s="146">
        <v>12.5</v>
      </c>
      <c r="F27" s="146">
        <v>58.9</v>
      </c>
      <c r="G27" s="146">
        <v>28.6</v>
      </c>
      <c r="H27" s="220">
        <v>19510</v>
      </c>
      <c r="I27" s="220">
        <v>40808</v>
      </c>
      <c r="J27" s="220">
        <v>64191</v>
      </c>
      <c r="K27" s="225">
        <v>59035</v>
      </c>
      <c r="L27" s="220">
        <v>174463</v>
      </c>
      <c r="M27" s="220">
        <v>5914</v>
      </c>
      <c r="N27" s="220">
        <v>11601</v>
      </c>
      <c r="O27" s="220">
        <v>11040</v>
      </c>
      <c r="P27" s="223">
        <v>416857</v>
      </c>
      <c r="Q27" s="220">
        <v>418686</v>
      </c>
      <c r="R27" s="220">
        <v>442901</v>
      </c>
      <c r="S27" s="225">
        <v>788541</v>
      </c>
      <c r="T27" s="225">
        <v>1837075</v>
      </c>
      <c r="U27" s="225">
        <v>760858</v>
      </c>
      <c r="V27" s="225">
        <v>1012696</v>
      </c>
      <c r="W27" s="225">
        <v>0</v>
      </c>
      <c r="X27" s="225">
        <v>101</v>
      </c>
      <c r="Y27" s="225">
        <v>45</v>
      </c>
      <c r="Z27" s="225">
        <v>26469</v>
      </c>
      <c r="AA27" s="147">
        <v>4801</v>
      </c>
      <c r="AB27" s="230">
        <v>4250.17</v>
      </c>
      <c r="AC27" s="225">
        <v>4206</v>
      </c>
      <c r="AD27" s="225">
        <v>30111</v>
      </c>
      <c r="AE27" s="225">
        <v>1217</v>
      </c>
      <c r="AF27" s="225">
        <v>28</v>
      </c>
      <c r="AG27" s="225">
        <v>3021</v>
      </c>
      <c r="AH27" s="225">
        <v>66</v>
      </c>
      <c r="AI27" s="225">
        <v>20678</v>
      </c>
      <c r="AJ27" s="225">
        <v>1329</v>
      </c>
      <c r="AK27" s="225">
        <v>90</v>
      </c>
      <c r="AL27" s="225">
        <v>27</v>
      </c>
      <c r="AM27" s="225">
        <v>10742</v>
      </c>
      <c r="AN27" s="225">
        <v>768</v>
      </c>
      <c r="AO27" s="225">
        <v>7</v>
      </c>
      <c r="AP27" s="225">
        <v>235</v>
      </c>
      <c r="AQ27" s="225">
        <v>23</v>
      </c>
      <c r="AR27" s="225">
        <v>117</v>
      </c>
      <c r="AS27" s="227">
        <v>82.417582417582409</v>
      </c>
      <c r="AT27" s="227">
        <v>108.6</v>
      </c>
      <c r="AU27" s="227">
        <v>104.5</v>
      </c>
      <c r="AV27" s="225">
        <v>56</v>
      </c>
      <c r="AW27" s="225">
        <v>31</v>
      </c>
      <c r="AX27" s="225">
        <v>5</v>
      </c>
      <c r="AY27" s="225">
        <v>2</v>
      </c>
      <c r="AZ27" s="225">
        <v>2</v>
      </c>
      <c r="BA27" s="225">
        <v>4</v>
      </c>
      <c r="BB27" s="225">
        <v>0</v>
      </c>
      <c r="BC27" s="225">
        <v>10</v>
      </c>
      <c r="BD27" s="225">
        <v>55329.9</v>
      </c>
      <c r="BE27" s="225">
        <v>1</v>
      </c>
      <c r="BF27" s="225">
        <v>19601</v>
      </c>
      <c r="BG27" s="225">
        <v>2</v>
      </c>
      <c r="BH27" s="225">
        <v>110533.73</v>
      </c>
      <c r="BI27" s="225">
        <v>6</v>
      </c>
      <c r="BJ27" s="225">
        <v>3774.98</v>
      </c>
      <c r="BK27" s="227">
        <v>29.7</v>
      </c>
      <c r="BL27" s="225">
        <v>1</v>
      </c>
      <c r="BM27" s="225">
        <v>2</v>
      </c>
      <c r="BN27" s="225">
        <v>648</v>
      </c>
      <c r="BO27" s="225">
        <v>9607</v>
      </c>
      <c r="BP27" s="144" t="s">
        <v>1081</v>
      </c>
      <c r="BQ27" s="230">
        <v>1.43</v>
      </c>
      <c r="BR27" s="227">
        <v>32.299999999999997</v>
      </c>
      <c r="BS27" s="230">
        <v>3.0177983410445584</v>
      </c>
      <c r="BT27" s="227">
        <v>61.055640858153559</v>
      </c>
      <c r="BU27" s="225">
        <v>46</v>
      </c>
      <c r="BV27" s="225">
        <v>7669</v>
      </c>
      <c r="BW27" s="225">
        <v>343</v>
      </c>
      <c r="BX27" s="225">
        <v>1449</v>
      </c>
      <c r="BY27" s="225">
        <v>4578</v>
      </c>
      <c r="BZ27" s="225">
        <v>1269</v>
      </c>
      <c r="CA27" s="225">
        <v>442</v>
      </c>
      <c r="CB27" s="225">
        <v>613</v>
      </c>
      <c r="CC27" s="241">
        <v>1.5</v>
      </c>
      <c r="CD27" s="225" t="s">
        <v>608</v>
      </c>
      <c r="CE27" s="225">
        <v>0</v>
      </c>
      <c r="CF27" s="225">
        <v>0</v>
      </c>
      <c r="CG27" s="225">
        <v>6</v>
      </c>
      <c r="CH27" s="225">
        <v>2</v>
      </c>
      <c r="CI27" s="225">
        <v>200</v>
      </c>
      <c r="CJ27" s="225">
        <v>35</v>
      </c>
      <c r="CK27" s="225">
        <v>1995</v>
      </c>
      <c r="CL27" s="225">
        <v>18</v>
      </c>
      <c r="CM27" s="225">
        <v>1783</v>
      </c>
      <c r="CN27" s="225">
        <v>40</v>
      </c>
      <c r="CO27" s="225">
        <v>531</v>
      </c>
      <c r="CP27" s="225">
        <v>21</v>
      </c>
      <c r="CQ27" s="225">
        <v>234</v>
      </c>
      <c r="CR27" s="225">
        <v>27</v>
      </c>
      <c r="CS27" s="225">
        <v>704</v>
      </c>
      <c r="CT27" s="225">
        <v>14528</v>
      </c>
      <c r="CU27" s="225">
        <v>3379</v>
      </c>
      <c r="CV27" s="225">
        <v>3848</v>
      </c>
      <c r="CW27" s="225">
        <v>1357454.379</v>
      </c>
      <c r="CX27" s="225">
        <v>499118.51400000002</v>
      </c>
      <c r="CY27" s="225">
        <v>1067855.895</v>
      </c>
      <c r="CZ27" s="225">
        <v>119340</v>
      </c>
      <c r="DA27" s="225">
        <v>32</v>
      </c>
      <c r="DB27" s="225">
        <v>22345</v>
      </c>
      <c r="DC27" s="225">
        <v>2743</v>
      </c>
      <c r="DD27" s="225">
        <v>2190</v>
      </c>
      <c r="DE27" s="225">
        <v>323</v>
      </c>
      <c r="DF27" s="225">
        <v>1961</v>
      </c>
      <c r="DG27" s="225">
        <v>48815</v>
      </c>
      <c r="DH27" s="220">
        <v>19642</v>
      </c>
      <c r="DI27" s="225">
        <v>2870</v>
      </c>
      <c r="DJ27" s="225">
        <v>2635</v>
      </c>
      <c r="DK27" s="225">
        <v>276</v>
      </c>
      <c r="DL27" s="225">
        <v>440</v>
      </c>
      <c r="DM27" s="225">
        <v>2</v>
      </c>
      <c r="DN27" s="225">
        <v>2145</v>
      </c>
      <c r="DO27" s="225">
        <v>57</v>
      </c>
      <c r="DP27" s="225">
        <v>16304</v>
      </c>
      <c r="DQ27" s="225">
        <v>99</v>
      </c>
      <c r="DR27" s="225">
        <v>13116</v>
      </c>
      <c r="DS27" s="225">
        <v>11467</v>
      </c>
      <c r="DT27" s="225">
        <v>0</v>
      </c>
      <c r="DU27" s="225">
        <v>1626</v>
      </c>
      <c r="DV27" s="225">
        <v>85</v>
      </c>
      <c r="DW27" s="225">
        <v>73</v>
      </c>
      <c r="DX27" s="227">
        <v>30.2</v>
      </c>
      <c r="DY27" s="225">
        <v>76</v>
      </c>
      <c r="DZ27" s="225">
        <v>284</v>
      </c>
      <c r="EA27" s="225">
        <v>1934</v>
      </c>
      <c r="EB27" s="225">
        <v>581</v>
      </c>
      <c r="EC27" s="225">
        <v>202</v>
      </c>
      <c r="ED27" s="225">
        <v>2839</v>
      </c>
      <c r="EE27" s="225">
        <v>3267</v>
      </c>
      <c r="EF27" s="227">
        <v>97.3</v>
      </c>
      <c r="EG27" s="227">
        <v>95.8</v>
      </c>
      <c r="EH27" s="225">
        <v>206</v>
      </c>
      <c r="EI27" s="227">
        <v>4.4000000000000004</v>
      </c>
      <c r="EJ27" s="225">
        <v>82907</v>
      </c>
      <c r="EK27" s="227">
        <v>30.9</v>
      </c>
      <c r="EL27" s="225">
        <v>375088</v>
      </c>
      <c r="EM27" s="429">
        <v>-0.46</v>
      </c>
      <c r="EN27" s="225">
        <v>568</v>
      </c>
      <c r="EO27" s="225">
        <v>5</v>
      </c>
      <c r="EP27" s="248">
        <v>4044</v>
      </c>
      <c r="EQ27" s="225">
        <v>62</v>
      </c>
      <c r="ER27" s="225">
        <v>2520</v>
      </c>
      <c r="ES27" s="227">
        <v>100</v>
      </c>
      <c r="ET27" s="225">
        <v>164221</v>
      </c>
      <c r="EU27" s="225">
        <v>858</v>
      </c>
      <c r="EV27" s="225">
        <v>0</v>
      </c>
      <c r="EW27" s="225">
        <v>149324</v>
      </c>
      <c r="EX27" s="225">
        <v>120727</v>
      </c>
      <c r="EY27" s="225">
        <v>23487</v>
      </c>
      <c r="EZ27" s="225">
        <v>5110</v>
      </c>
      <c r="FA27" s="225">
        <v>14039</v>
      </c>
      <c r="FB27" s="227">
        <v>25.1</v>
      </c>
      <c r="FC27" s="225">
        <v>1086</v>
      </c>
      <c r="FD27" s="227">
        <v>14.34</v>
      </c>
      <c r="FE27" s="225">
        <v>7199</v>
      </c>
      <c r="FF27" s="225">
        <v>159</v>
      </c>
      <c r="FG27" s="225">
        <v>2</v>
      </c>
      <c r="FH27" s="225">
        <v>12</v>
      </c>
      <c r="FI27" s="245">
        <v>36</v>
      </c>
      <c r="FJ27" s="245">
        <v>916</v>
      </c>
      <c r="FK27" s="230">
        <v>71.255767861013908</v>
      </c>
      <c r="FL27" s="227">
        <v>98.72</v>
      </c>
      <c r="FM27" s="227">
        <v>90.72</v>
      </c>
      <c r="FN27" s="227">
        <v>91.9</v>
      </c>
      <c r="FO27" s="227">
        <v>77.31</v>
      </c>
      <c r="FP27" s="225">
        <v>68</v>
      </c>
      <c r="FQ27" s="225">
        <v>17</v>
      </c>
      <c r="FR27" s="225">
        <v>93</v>
      </c>
      <c r="FS27" s="225">
        <v>1369</v>
      </c>
      <c r="FT27" s="225">
        <v>12</v>
      </c>
      <c r="FU27" s="225">
        <v>2540</v>
      </c>
      <c r="FV27" s="225">
        <v>1797</v>
      </c>
      <c r="FW27" s="225">
        <v>7</v>
      </c>
      <c r="FX27" s="225">
        <v>6826393</v>
      </c>
      <c r="FY27" s="225">
        <v>7735</v>
      </c>
      <c r="FZ27" s="225">
        <v>13221155</v>
      </c>
      <c r="GA27" s="225">
        <v>11745941</v>
      </c>
      <c r="GB27" s="225">
        <v>21125</v>
      </c>
      <c r="GC27" s="225">
        <v>103</v>
      </c>
      <c r="GD27" s="225">
        <v>3815</v>
      </c>
      <c r="GE27" s="225">
        <v>17207</v>
      </c>
      <c r="GF27" s="225">
        <v>222923</v>
      </c>
      <c r="GG27" s="225">
        <v>1535</v>
      </c>
      <c r="GH27" s="225">
        <v>60289</v>
      </c>
      <c r="GI27" s="225">
        <v>161099</v>
      </c>
      <c r="GJ27" s="225">
        <v>1231</v>
      </c>
      <c r="GK27" s="225">
        <v>11342</v>
      </c>
      <c r="GL27" s="225">
        <v>1097477</v>
      </c>
      <c r="GM27" s="225">
        <v>2905</v>
      </c>
      <c r="GN27" s="225">
        <v>20803</v>
      </c>
      <c r="GO27" s="225">
        <v>469662</v>
      </c>
      <c r="GP27" s="225">
        <v>814</v>
      </c>
      <c r="GQ27" s="225">
        <v>11973</v>
      </c>
      <c r="GR27" s="224">
        <v>1166132</v>
      </c>
      <c r="GS27" s="225">
        <v>791</v>
      </c>
      <c r="GT27" s="225">
        <v>26669</v>
      </c>
      <c r="GU27" s="225">
        <v>647906</v>
      </c>
      <c r="GV27" s="242">
        <v>161.68</v>
      </c>
      <c r="GW27" s="225">
        <v>8535</v>
      </c>
      <c r="GX27" s="225">
        <v>6570</v>
      </c>
      <c r="GY27" s="225">
        <v>4766</v>
      </c>
      <c r="GZ27" s="222">
        <v>368</v>
      </c>
      <c r="HA27" s="225">
        <v>582</v>
      </c>
      <c r="HB27" s="225">
        <v>3074329</v>
      </c>
      <c r="HC27" s="225">
        <v>21727624</v>
      </c>
      <c r="HD27" s="225">
        <v>2361367</v>
      </c>
      <c r="HE27" s="225">
        <v>2766149</v>
      </c>
      <c r="HF27" s="225">
        <v>466840</v>
      </c>
      <c r="HG27" s="225">
        <v>22163</v>
      </c>
      <c r="HH27" s="225">
        <v>30175</v>
      </c>
      <c r="HI27" s="225">
        <v>321129</v>
      </c>
      <c r="HJ27" s="225">
        <v>247529</v>
      </c>
      <c r="HK27" s="220">
        <v>20051</v>
      </c>
      <c r="HL27" s="220">
        <v>5290048</v>
      </c>
      <c r="HM27" s="220">
        <v>204460</v>
      </c>
      <c r="HN27" s="220">
        <v>136</v>
      </c>
      <c r="HO27" s="220">
        <v>22</v>
      </c>
      <c r="HP27" s="220">
        <v>67</v>
      </c>
      <c r="HQ27" s="220">
        <v>3</v>
      </c>
      <c r="HR27" s="220">
        <v>145647</v>
      </c>
      <c r="HS27" s="220">
        <v>274399</v>
      </c>
      <c r="HT27" s="220">
        <v>350</v>
      </c>
      <c r="HU27" s="225">
        <v>7955</v>
      </c>
      <c r="HV27" s="230">
        <v>57.89</v>
      </c>
      <c r="HW27" s="220">
        <v>235868</v>
      </c>
      <c r="HX27" s="426">
        <v>-3.38</v>
      </c>
      <c r="HY27" s="230">
        <v>8.8000000000000007</v>
      </c>
      <c r="HZ27" s="230">
        <v>7.6</v>
      </c>
      <c r="IA27" s="225">
        <v>2149.6999999999998</v>
      </c>
      <c r="IB27" s="225">
        <v>2146.6</v>
      </c>
      <c r="IC27" s="225">
        <v>72870</v>
      </c>
      <c r="ID27" s="227">
        <v>78.3</v>
      </c>
      <c r="IE27" s="227">
        <v>61</v>
      </c>
      <c r="IF27" s="227">
        <v>39.4</v>
      </c>
      <c r="IG27" s="227">
        <v>69.7</v>
      </c>
      <c r="IH27" s="227">
        <v>25.5</v>
      </c>
      <c r="II27" s="144" t="s">
        <v>1081</v>
      </c>
      <c r="IJ27" s="144" t="s">
        <v>1081</v>
      </c>
      <c r="IK27" s="225">
        <v>86.2</v>
      </c>
      <c r="IL27" s="154">
        <v>0.8</v>
      </c>
      <c r="IM27" s="153">
        <v>92.6</v>
      </c>
      <c r="IN27" s="285">
        <v>12.9</v>
      </c>
      <c r="IO27" s="153">
        <v>2.4</v>
      </c>
      <c r="IP27" s="143">
        <v>242177849</v>
      </c>
      <c r="IQ27" s="286">
        <v>52.859386158747803</v>
      </c>
      <c r="IR27" s="286">
        <v>49.481300070466482</v>
      </c>
      <c r="IS27" s="245" t="s">
        <v>608</v>
      </c>
      <c r="IT27" s="245" t="s">
        <v>608</v>
      </c>
      <c r="IU27" s="286">
        <v>123.2</v>
      </c>
      <c r="IV27" s="144" t="s">
        <v>1081</v>
      </c>
      <c r="IW27" s="143">
        <v>3902</v>
      </c>
      <c r="IX27" s="144" t="s">
        <v>1081</v>
      </c>
      <c r="IY27" s="286">
        <v>27.3</v>
      </c>
      <c r="IZ27" s="276">
        <v>76749</v>
      </c>
      <c r="JA27" s="276">
        <v>1357</v>
      </c>
      <c r="JB27" s="276">
        <v>1162</v>
      </c>
      <c r="JC27" s="276">
        <v>6090</v>
      </c>
      <c r="JD27" s="276">
        <v>7645</v>
      </c>
      <c r="JE27" s="276">
        <v>8384</v>
      </c>
      <c r="JF27" s="276">
        <v>10104</v>
      </c>
      <c r="JG27" s="276">
        <v>13244</v>
      </c>
      <c r="JH27" s="276">
        <v>11138</v>
      </c>
      <c r="JI27" s="276">
        <v>10080</v>
      </c>
      <c r="JJ27" s="276">
        <v>8785</v>
      </c>
      <c r="JK27" s="276">
        <v>7745</v>
      </c>
      <c r="JL27" s="276">
        <v>6431</v>
      </c>
      <c r="JM27" s="276">
        <v>3014</v>
      </c>
      <c r="JN27" s="276">
        <v>1222</v>
      </c>
      <c r="JO27" s="276">
        <v>494</v>
      </c>
      <c r="JP27" s="276">
        <v>232</v>
      </c>
      <c r="JQ27" s="276">
        <v>9087</v>
      </c>
      <c r="JR27" s="276">
        <v>8372</v>
      </c>
      <c r="JS27" s="276">
        <v>9081</v>
      </c>
      <c r="JT27" s="276">
        <v>10515</v>
      </c>
      <c r="JU27" s="276">
        <v>12690</v>
      </c>
      <c r="JV27" s="276">
        <v>16013</v>
      </c>
      <c r="JW27" s="276">
        <v>13295</v>
      </c>
      <c r="JX27" s="276">
        <v>12310</v>
      </c>
      <c r="JY27" s="276">
        <v>11887</v>
      </c>
      <c r="JZ27" s="276">
        <v>13966</v>
      </c>
      <c r="KA27" s="276">
        <v>17611</v>
      </c>
      <c r="KB27" s="276">
        <v>14372</v>
      </c>
      <c r="KC27" s="276">
        <v>11775</v>
      </c>
      <c r="KD27" s="276">
        <v>10665</v>
      </c>
      <c r="KE27" s="276">
        <v>12936</v>
      </c>
    </row>
    <row r="28" spans="1:291" s="88" customFormat="1" ht="12">
      <c r="A28" s="3">
        <v>172014</v>
      </c>
      <c r="B28" s="2" t="s">
        <v>922</v>
      </c>
      <c r="C28" s="147">
        <v>468.64</v>
      </c>
      <c r="D28" s="144">
        <v>453570</v>
      </c>
      <c r="E28" s="146">
        <v>13.3</v>
      </c>
      <c r="F28" s="146">
        <v>61.1</v>
      </c>
      <c r="G28" s="146">
        <v>25.6</v>
      </c>
      <c r="H28" s="220">
        <v>23597</v>
      </c>
      <c r="I28" s="220">
        <v>47794</v>
      </c>
      <c r="J28" s="220">
        <v>73244</v>
      </c>
      <c r="K28" s="225">
        <v>54930</v>
      </c>
      <c r="L28" s="220">
        <v>203707</v>
      </c>
      <c r="M28" s="220">
        <v>4972</v>
      </c>
      <c r="N28" s="220">
        <v>17327</v>
      </c>
      <c r="O28" s="220">
        <v>16739</v>
      </c>
      <c r="P28" s="223">
        <v>465265</v>
      </c>
      <c r="Q28" s="220">
        <v>465699</v>
      </c>
      <c r="R28" s="220">
        <v>502567</v>
      </c>
      <c r="S28" s="248">
        <v>1321231</v>
      </c>
      <c r="T28" s="245">
        <v>2717604</v>
      </c>
      <c r="U28" s="245">
        <v>983266</v>
      </c>
      <c r="V28" s="225">
        <v>1519784</v>
      </c>
      <c r="W28" s="245">
        <v>7</v>
      </c>
      <c r="X28" s="220">
        <v>95</v>
      </c>
      <c r="Y28" s="248">
        <v>7</v>
      </c>
      <c r="Z28" s="245">
        <v>2606035</v>
      </c>
      <c r="AA28" s="147">
        <v>8523</v>
      </c>
      <c r="AB28" s="240" t="s">
        <v>534</v>
      </c>
      <c r="AC28" s="225">
        <v>3126</v>
      </c>
      <c r="AD28" s="245">
        <v>599350</v>
      </c>
      <c r="AE28" s="245">
        <v>2500</v>
      </c>
      <c r="AF28" s="225">
        <v>34</v>
      </c>
      <c r="AG28" s="225">
        <v>4463</v>
      </c>
      <c r="AH28" s="225">
        <v>56</v>
      </c>
      <c r="AI28" s="225">
        <v>23354</v>
      </c>
      <c r="AJ28" s="245">
        <v>1390</v>
      </c>
      <c r="AK28" s="245">
        <v>106</v>
      </c>
      <c r="AL28" s="225">
        <v>25</v>
      </c>
      <c r="AM28" s="225">
        <v>11451</v>
      </c>
      <c r="AN28" s="245">
        <v>751</v>
      </c>
      <c r="AO28" s="245">
        <v>1</v>
      </c>
      <c r="AP28" s="245">
        <v>408</v>
      </c>
      <c r="AQ28" s="245">
        <v>12</v>
      </c>
      <c r="AR28" s="245">
        <v>63</v>
      </c>
      <c r="AS28" s="227">
        <v>94.47115384615384</v>
      </c>
      <c r="AT28" s="244">
        <v>122.2</v>
      </c>
      <c r="AU28" s="244">
        <v>116.6</v>
      </c>
      <c r="AV28" s="245">
        <v>4</v>
      </c>
      <c r="AW28" s="245">
        <v>4</v>
      </c>
      <c r="AX28" s="245">
        <v>3</v>
      </c>
      <c r="AY28" s="245">
        <v>13</v>
      </c>
      <c r="AZ28" s="245">
        <v>13</v>
      </c>
      <c r="BA28" s="245">
        <v>21</v>
      </c>
      <c r="BB28" s="245">
        <v>21</v>
      </c>
      <c r="BC28" s="225">
        <v>11</v>
      </c>
      <c r="BD28" s="225">
        <v>34877</v>
      </c>
      <c r="BE28" s="225">
        <v>1</v>
      </c>
      <c r="BF28" s="225">
        <v>35922</v>
      </c>
      <c r="BG28" s="225">
        <v>2</v>
      </c>
      <c r="BH28" s="225">
        <v>30950</v>
      </c>
      <c r="BI28" s="225">
        <v>3</v>
      </c>
      <c r="BJ28" s="225">
        <v>2949</v>
      </c>
      <c r="BK28" s="266">
        <v>52.6</v>
      </c>
      <c r="BL28" s="245">
        <v>3</v>
      </c>
      <c r="BM28" s="245">
        <v>6</v>
      </c>
      <c r="BN28" s="245">
        <v>799</v>
      </c>
      <c r="BO28" s="245">
        <v>15721</v>
      </c>
      <c r="BP28" s="144" t="s">
        <v>1081</v>
      </c>
      <c r="BQ28" s="242">
        <v>1.73</v>
      </c>
      <c r="BR28" s="244">
        <v>34.700000000000003</v>
      </c>
      <c r="BS28" s="230">
        <v>3.2604801146542455</v>
      </c>
      <c r="BT28" s="227">
        <v>62.228002654280026</v>
      </c>
      <c r="BU28" s="225">
        <v>44</v>
      </c>
      <c r="BV28" s="225">
        <v>9612</v>
      </c>
      <c r="BW28" s="225">
        <v>421</v>
      </c>
      <c r="BX28" s="225">
        <v>1872</v>
      </c>
      <c r="BY28" s="225">
        <v>4388</v>
      </c>
      <c r="BZ28" s="225">
        <v>1259</v>
      </c>
      <c r="CA28" s="225">
        <v>387</v>
      </c>
      <c r="CB28" s="225">
        <v>658</v>
      </c>
      <c r="CC28" s="235">
        <v>1.5</v>
      </c>
      <c r="CD28" s="245">
        <v>6241060</v>
      </c>
      <c r="CE28" s="225">
        <v>10</v>
      </c>
      <c r="CF28" s="225">
        <v>259</v>
      </c>
      <c r="CG28" s="225">
        <v>5</v>
      </c>
      <c r="CH28" s="225">
        <v>2</v>
      </c>
      <c r="CI28" s="225">
        <v>240</v>
      </c>
      <c r="CJ28" s="225">
        <v>38</v>
      </c>
      <c r="CK28" s="225">
        <v>2397</v>
      </c>
      <c r="CL28" s="225">
        <v>12</v>
      </c>
      <c r="CM28" s="225">
        <v>1429</v>
      </c>
      <c r="CN28" s="267">
        <v>52</v>
      </c>
      <c r="CO28" s="267">
        <v>977</v>
      </c>
      <c r="CP28" s="267">
        <v>8</v>
      </c>
      <c r="CQ28" s="267">
        <v>79</v>
      </c>
      <c r="CR28" s="267">
        <v>24</v>
      </c>
      <c r="CS28" s="267">
        <v>618</v>
      </c>
      <c r="CT28" s="225">
        <v>14697</v>
      </c>
      <c r="CU28" s="225">
        <v>3306</v>
      </c>
      <c r="CV28" s="225">
        <v>3066</v>
      </c>
      <c r="CW28" s="225">
        <v>1350076.3149999999</v>
      </c>
      <c r="CX28" s="225">
        <v>557198.72600000002</v>
      </c>
      <c r="CY28" s="225">
        <v>793514.53200000001</v>
      </c>
      <c r="CZ28" s="225">
        <v>115918</v>
      </c>
      <c r="DA28" s="225">
        <v>19</v>
      </c>
      <c r="DB28" s="225">
        <v>23049</v>
      </c>
      <c r="DC28" s="225">
        <v>2422</v>
      </c>
      <c r="DD28" s="225">
        <v>1878</v>
      </c>
      <c r="DE28" s="245">
        <v>301</v>
      </c>
      <c r="DF28" s="220">
        <v>2036</v>
      </c>
      <c r="DG28" s="225">
        <v>23625</v>
      </c>
      <c r="DH28" s="225">
        <v>15877</v>
      </c>
      <c r="DI28" s="225">
        <v>2859</v>
      </c>
      <c r="DJ28" s="225">
        <v>3508</v>
      </c>
      <c r="DK28" s="225">
        <v>344</v>
      </c>
      <c r="DL28" s="225">
        <v>447</v>
      </c>
      <c r="DM28" s="225">
        <v>3</v>
      </c>
      <c r="DN28" s="225">
        <v>2729</v>
      </c>
      <c r="DO28" s="225">
        <v>51</v>
      </c>
      <c r="DP28" s="225">
        <v>14770</v>
      </c>
      <c r="DQ28" s="225">
        <v>114</v>
      </c>
      <c r="DR28" s="225">
        <v>12690</v>
      </c>
      <c r="DS28" s="225">
        <v>12558</v>
      </c>
      <c r="DT28" s="225">
        <v>0</v>
      </c>
      <c r="DU28" s="225">
        <v>1658</v>
      </c>
      <c r="DV28" s="248">
        <v>115</v>
      </c>
      <c r="DW28" s="220">
        <v>115</v>
      </c>
      <c r="DX28" s="268">
        <v>34.5</v>
      </c>
      <c r="DY28" s="220">
        <v>81</v>
      </c>
      <c r="DZ28" s="220">
        <v>183</v>
      </c>
      <c r="EA28" s="245">
        <v>6530</v>
      </c>
      <c r="EB28" s="245">
        <v>331</v>
      </c>
      <c r="EC28" s="245">
        <v>262</v>
      </c>
      <c r="ED28" s="245">
        <v>3817</v>
      </c>
      <c r="EE28" s="245">
        <v>3954</v>
      </c>
      <c r="EF28" s="244">
        <v>98.4</v>
      </c>
      <c r="EG28" s="244">
        <v>97.8</v>
      </c>
      <c r="EH28" s="245">
        <v>406</v>
      </c>
      <c r="EI28" s="227">
        <v>9.42</v>
      </c>
      <c r="EJ28" s="245">
        <v>98919</v>
      </c>
      <c r="EK28" s="244">
        <v>37.9</v>
      </c>
      <c r="EL28" s="245">
        <v>400136</v>
      </c>
      <c r="EM28" s="430">
        <v>0.92</v>
      </c>
      <c r="EN28" s="225">
        <v>358</v>
      </c>
      <c r="EO28" s="245">
        <v>73</v>
      </c>
      <c r="EP28" s="225">
        <v>1915</v>
      </c>
      <c r="EQ28" s="245">
        <v>104</v>
      </c>
      <c r="ER28" s="245">
        <v>1990</v>
      </c>
      <c r="ES28" s="244">
        <v>91.7</v>
      </c>
      <c r="ET28" s="225">
        <v>173131</v>
      </c>
      <c r="EU28" s="225">
        <v>11427</v>
      </c>
      <c r="EV28" s="225">
        <v>1511</v>
      </c>
      <c r="EW28" s="225">
        <v>157257</v>
      </c>
      <c r="EX28" s="225">
        <v>136784</v>
      </c>
      <c r="EY28" s="225">
        <v>13175</v>
      </c>
      <c r="EZ28" s="225">
        <v>7298</v>
      </c>
      <c r="FA28" s="225">
        <v>4447</v>
      </c>
      <c r="FB28" s="227">
        <v>11</v>
      </c>
      <c r="FC28" s="225">
        <v>585</v>
      </c>
      <c r="FD28" s="227">
        <v>12.67</v>
      </c>
      <c r="FE28" s="225">
        <v>6881</v>
      </c>
      <c r="FF28" s="245">
        <v>44</v>
      </c>
      <c r="FG28" s="245">
        <v>203</v>
      </c>
      <c r="FH28" s="245">
        <v>256</v>
      </c>
      <c r="FI28" s="220">
        <v>27</v>
      </c>
      <c r="FJ28" s="220">
        <v>1000</v>
      </c>
      <c r="FK28" s="230">
        <v>58.28475888950436</v>
      </c>
      <c r="FL28" s="227">
        <v>99.5</v>
      </c>
      <c r="FM28" s="227">
        <v>94.2</v>
      </c>
      <c r="FN28" s="227">
        <v>97.8</v>
      </c>
      <c r="FO28" s="244">
        <v>54.5</v>
      </c>
      <c r="FP28" s="245">
        <v>86</v>
      </c>
      <c r="FQ28" s="225">
        <v>12</v>
      </c>
      <c r="FR28" s="225">
        <v>59</v>
      </c>
      <c r="FS28" s="245">
        <v>1739</v>
      </c>
      <c r="FT28" s="245">
        <v>14</v>
      </c>
      <c r="FU28" s="245">
        <v>3095</v>
      </c>
      <c r="FV28" s="245">
        <v>1977</v>
      </c>
      <c r="FW28" s="245">
        <v>4</v>
      </c>
      <c r="FX28" s="245">
        <v>10335000</v>
      </c>
      <c r="FY28" s="225">
        <v>9454</v>
      </c>
      <c r="FZ28" s="245">
        <v>26284433</v>
      </c>
      <c r="GA28" s="245">
        <v>52019627</v>
      </c>
      <c r="GB28" s="225">
        <v>26918</v>
      </c>
      <c r="GC28" s="225">
        <v>76</v>
      </c>
      <c r="GD28" s="225">
        <v>4444</v>
      </c>
      <c r="GE28" s="225">
        <v>22398</v>
      </c>
      <c r="GF28" s="225">
        <v>251036</v>
      </c>
      <c r="GG28" s="225">
        <v>567</v>
      </c>
      <c r="GH28" s="225">
        <v>42600</v>
      </c>
      <c r="GI28" s="225">
        <v>207869</v>
      </c>
      <c r="GJ28" s="225">
        <v>1731</v>
      </c>
      <c r="GK28" s="225">
        <v>17308</v>
      </c>
      <c r="GL28" s="225">
        <v>1748164</v>
      </c>
      <c r="GM28" s="225">
        <v>3247</v>
      </c>
      <c r="GN28" s="225">
        <v>23393</v>
      </c>
      <c r="GO28" s="225">
        <v>514654</v>
      </c>
      <c r="GP28" s="225">
        <v>768</v>
      </c>
      <c r="GQ28" s="225">
        <v>39652</v>
      </c>
      <c r="GR28" s="224">
        <v>418406</v>
      </c>
      <c r="GS28" s="225">
        <v>761</v>
      </c>
      <c r="GT28" s="245">
        <v>15237</v>
      </c>
      <c r="GU28" s="245">
        <v>288945</v>
      </c>
      <c r="GV28" s="242">
        <v>38.020000000000003</v>
      </c>
      <c r="GW28" s="245">
        <v>1288</v>
      </c>
      <c r="GX28" s="225">
        <v>2663</v>
      </c>
      <c r="GY28" s="225">
        <v>1719</v>
      </c>
      <c r="GZ28" s="269">
        <v>239</v>
      </c>
      <c r="HA28" s="245">
        <v>87</v>
      </c>
      <c r="HB28" s="225">
        <v>2154359</v>
      </c>
      <c r="HC28" s="225">
        <v>15580616</v>
      </c>
      <c r="HD28" s="245">
        <v>1827171</v>
      </c>
      <c r="HE28" s="245">
        <v>2156811</v>
      </c>
      <c r="HF28" s="245">
        <v>582329</v>
      </c>
      <c r="HG28" s="245">
        <v>17508</v>
      </c>
      <c r="HH28" s="245">
        <v>30548</v>
      </c>
      <c r="HI28" s="245">
        <v>302837</v>
      </c>
      <c r="HJ28" s="245">
        <v>249171</v>
      </c>
      <c r="HK28" s="220">
        <v>14837</v>
      </c>
      <c r="HL28" s="220">
        <v>25062755</v>
      </c>
      <c r="HM28" s="220">
        <v>762781</v>
      </c>
      <c r="HN28" s="223">
        <v>377</v>
      </c>
      <c r="HO28" s="220">
        <v>14</v>
      </c>
      <c r="HP28" s="220">
        <v>150</v>
      </c>
      <c r="HQ28" s="220">
        <v>14</v>
      </c>
      <c r="HR28" s="220">
        <v>25098</v>
      </c>
      <c r="HS28" s="220">
        <v>277149</v>
      </c>
      <c r="HT28" s="220">
        <v>25400</v>
      </c>
      <c r="HU28" s="220">
        <v>675</v>
      </c>
      <c r="HV28" s="230">
        <v>63.18</v>
      </c>
      <c r="HW28" s="220">
        <v>387341</v>
      </c>
      <c r="HX28" s="427">
        <v>-18.399999999999999</v>
      </c>
      <c r="HY28" s="242">
        <v>13.6</v>
      </c>
      <c r="HZ28" s="242">
        <v>13.6</v>
      </c>
      <c r="IA28" s="248">
        <v>4001</v>
      </c>
      <c r="IB28" s="248">
        <v>3984</v>
      </c>
      <c r="IC28" s="225" t="s">
        <v>534</v>
      </c>
      <c r="ID28" s="227">
        <v>71.900000000000006</v>
      </c>
      <c r="IE28" s="227">
        <v>57.1</v>
      </c>
      <c r="IF28" s="227">
        <v>39.6</v>
      </c>
      <c r="IG28" s="227">
        <v>66.599999999999994</v>
      </c>
      <c r="IH28" s="227">
        <v>23.6</v>
      </c>
      <c r="II28" s="144" t="s">
        <v>1081</v>
      </c>
      <c r="IJ28" s="144" t="s">
        <v>1081</v>
      </c>
      <c r="IK28" s="245">
        <v>69.2</v>
      </c>
      <c r="IL28" s="154">
        <v>0.83</v>
      </c>
      <c r="IM28" s="153">
        <v>90.9</v>
      </c>
      <c r="IN28" s="285">
        <v>7.9</v>
      </c>
      <c r="IO28" s="153">
        <v>1.6</v>
      </c>
      <c r="IP28" s="143">
        <v>219927508</v>
      </c>
      <c r="IQ28" s="286">
        <v>52.913746495846837</v>
      </c>
      <c r="IR28" s="286">
        <v>52.211869213834838</v>
      </c>
      <c r="IS28" s="245" t="s">
        <v>608</v>
      </c>
      <c r="IT28" s="245" t="s">
        <v>608</v>
      </c>
      <c r="IU28" s="286">
        <v>68.400000000000006</v>
      </c>
      <c r="IV28" s="144" t="s">
        <v>1081</v>
      </c>
      <c r="IW28" s="143">
        <v>3267</v>
      </c>
      <c r="IX28" s="144" t="s">
        <v>1081</v>
      </c>
      <c r="IY28" s="286">
        <v>25.4</v>
      </c>
      <c r="IZ28" s="276">
        <v>93437</v>
      </c>
      <c r="JA28" s="276">
        <v>1730</v>
      </c>
      <c r="JB28" s="276">
        <v>1524</v>
      </c>
      <c r="JC28" s="276">
        <v>7632</v>
      </c>
      <c r="JD28" s="276">
        <v>9469</v>
      </c>
      <c r="JE28" s="276">
        <v>9860</v>
      </c>
      <c r="JF28" s="276">
        <v>11610</v>
      </c>
      <c r="JG28" s="276">
        <v>14429</v>
      </c>
      <c r="JH28" s="276">
        <v>12140</v>
      </c>
      <c r="JI28" s="276">
        <v>10783</v>
      </c>
      <c r="JJ28" s="276">
        <v>9506</v>
      </c>
      <c r="JK28" s="276">
        <v>7705</v>
      </c>
      <c r="JL28" s="276">
        <v>6675</v>
      </c>
      <c r="JM28" s="276">
        <v>2802</v>
      </c>
      <c r="JN28" s="276">
        <v>1201</v>
      </c>
      <c r="JO28" s="276">
        <v>550</v>
      </c>
      <c r="JP28" s="276">
        <v>256</v>
      </c>
      <c r="JQ28" s="276">
        <v>10577</v>
      </c>
      <c r="JR28" s="276">
        <v>11323</v>
      </c>
      <c r="JS28" s="276">
        <v>11235</v>
      </c>
      <c r="JT28" s="276">
        <v>12568</v>
      </c>
      <c r="JU28" s="276">
        <v>14732</v>
      </c>
      <c r="JV28" s="276">
        <v>17765</v>
      </c>
      <c r="JW28" s="276">
        <v>14724</v>
      </c>
      <c r="JX28" s="276">
        <v>13563</v>
      </c>
      <c r="JY28" s="276">
        <v>13129</v>
      </c>
      <c r="JZ28" s="276">
        <v>13991</v>
      </c>
      <c r="KA28" s="276">
        <v>17874</v>
      </c>
      <c r="KB28" s="276">
        <v>13459</v>
      </c>
      <c r="KC28" s="276">
        <v>10537</v>
      </c>
      <c r="KD28" s="276">
        <v>9651</v>
      </c>
      <c r="KE28" s="276">
        <v>12057</v>
      </c>
    </row>
    <row r="29" spans="1:291" s="88" customFormat="1" ht="12">
      <c r="A29" s="3">
        <v>182010</v>
      </c>
      <c r="B29" s="639" t="s">
        <v>999</v>
      </c>
      <c r="C29" s="147" t="s">
        <v>1080</v>
      </c>
      <c r="D29" s="147" t="s">
        <v>1080</v>
      </c>
      <c r="E29" s="147" t="s">
        <v>1080</v>
      </c>
      <c r="F29" s="147" t="s">
        <v>1080</v>
      </c>
      <c r="G29" s="147" t="s">
        <v>1080</v>
      </c>
      <c r="H29" s="147" t="s">
        <v>1080</v>
      </c>
      <c r="I29" s="147" t="s">
        <v>1080</v>
      </c>
      <c r="J29" s="147" t="s">
        <v>1080</v>
      </c>
      <c r="K29" s="147" t="s">
        <v>1080</v>
      </c>
      <c r="L29" s="147" t="s">
        <v>1080</v>
      </c>
      <c r="M29" s="147" t="s">
        <v>1080</v>
      </c>
      <c r="N29" s="147" t="s">
        <v>1080</v>
      </c>
      <c r="O29" s="147" t="s">
        <v>1080</v>
      </c>
      <c r="P29" s="147" t="s">
        <v>1080</v>
      </c>
      <c r="Q29" s="147" t="s">
        <v>1080</v>
      </c>
      <c r="R29" s="147" t="s">
        <v>1080</v>
      </c>
      <c r="S29" s="147" t="s">
        <v>1080</v>
      </c>
      <c r="T29" s="147" t="s">
        <v>1080</v>
      </c>
      <c r="U29" s="147" t="s">
        <v>1080</v>
      </c>
      <c r="V29" s="147" t="s">
        <v>1080</v>
      </c>
      <c r="W29" s="147" t="s">
        <v>1080</v>
      </c>
      <c r="X29" s="147" t="s">
        <v>1080</v>
      </c>
      <c r="Y29" s="147" t="s">
        <v>1080</v>
      </c>
      <c r="Z29" s="147" t="s">
        <v>1080</v>
      </c>
      <c r="AA29" s="147" t="s">
        <v>1080</v>
      </c>
      <c r="AB29" s="147" t="s">
        <v>1080</v>
      </c>
      <c r="AC29" s="147" t="s">
        <v>1080</v>
      </c>
      <c r="AD29" s="147" t="s">
        <v>1080</v>
      </c>
      <c r="AE29" s="147" t="s">
        <v>1080</v>
      </c>
      <c r="AF29" s="147" t="s">
        <v>1080</v>
      </c>
      <c r="AG29" s="147" t="s">
        <v>1080</v>
      </c>
      <c r="AH29" s="147" t="s">
        <v>1080</v>
      </c>
      <c r="AI29" s="147" t="s">
        <v>1080</v>
      </c>
      <c r="AJ29" s="147" t="s">
        <v>1080</v>
      </c>
      <c r="AK29" s="147" t="s">
        <v>1080</v>
      </c>
      <c r="AL29" s="147" t="s">
        <v>1080</v>
      </c>
      <c r="AM29" s="147" t="s">
        <v>1080</v>
      </c>
      <c r="AN29" s="147" t="s">
        <v>1080</v>
      </c>
      <c r="AO29" s="147" t="s">
        <v>1080</v>
      </c>
      <c r="AP29" s="147" t="s">
        <v>1080</v>
      </c>
      <c r="AQ29" s="147" t="s">
        <v>1080</v>
      </c>
      <c r="AR29" s="147" t="s">
        <v>1080</v>
      </c>
      <c r="AS29" s="147" t="s">
        <v>1080</v>
      </c>
      <c r="AT29" s="147" t="s">
        <v>1080</v>
      </c>
      <c r="AU29" s="147" t="s">
        <v>1080</v>
      </c>
      <c r="AV29" s="147" t="s">
        <v>1080</v>
      </c>
      <c r="AW29" s="147" t="s">
        <v>1080</v>
      </c>
      <c r="AX29" s="147" t="s">
        <v>1080</v>
      </c>
      <c r="AY29" s="147" t="s">
        <v>1080</v>
      </c>
      <c r="AZ29" s="147" t="s">
        <v>1080</v>
      </c>
      <c r="BA29" s="147" t="s">
        <v>1080</v>
      </c>
      <c r="BB29" s="147" t="s">
        <v>1080</v>
      </c>
      <c r="BC29" s="147" t="s">
        <v>1080</v>
      </c>
      <c r="BD29" s="147" t="s">
        <v>1080</v>
      </c>
      <c r="BE29" s="147" t="s">
        <v>1080</v>
      </c>
      <c r="BF29" s="147" t="s">
        <v>1080</v>
      </c>
      <c r="BG29" s="147" t="s">
        <v>1080</v>
      </c>
      <c r="BH29" s="147" t="s">
        <v>1080</v>
      </c>
      <c r="BI29" s="147" t="s">
        <v>1080</v>
      </c>
      <c r="BJ29" s="147" t="s">
        <v>1080</v>
      </c>
      <c r="BK29" s="147" t="s">
        <v>1080</v>
      </c>
      <c r="BL29" s="147" t="s">
        <v>1080</v>
      </c>
      <c r="BM29" s="147" t="s">
        <v>1080</v>
      </c>
      <c r="BN29" s="147" t="s">
        <v>1080</v>
      </c>
      <c r="BO29" s="147" t="s">
        <v>1080</v>
      </c>
      <c r="BP29" s="144" t="s">
        <v>1081</v>
      </c>
      <c r="BQ29" s="147" t="s">
        <v>1080</v>
      </c>
      <c r="BR29" s="147" t="s">
        <v>1080</v>
      </c>
      <c r="BS29" s="147" t="s">
        <v>1080</v>
      </c>
      <c r="BT29" s="147" t="s">
        <v>1080</v>
      </c>
      <c r="BU29" s="147" t="s">
        <v>1080</v>
      </c>
      <c r="BV29" s="147" t="s">
        <v>1080</v>
      </c>
      <c r="BW29" s="147" t="s">
        <v>1080</v>
      </c>
      <c r="BX29" s="147" t="s">
        <v>1080</v>
      </c>
      <c r="BY29" s="147" t="s">
        <v>1080</v>
      </c>
      <c r="BZ29" s="147" t="s">
        <v>1080</v>
      </c>
      <c r="CA29" s="147" t="s">
        <v>1080</v>
      </c>
      <c r="CB29" s="147" t="s">
        <v>1080</v>
      </c>
      <c r="CC29" s="147" t="s">
        <v>1080</v>
      </c>
      <c r="CD29" s="147" t="s">
        <v>1080</v>
      </c>
      <c r="CE29" s="147" t="s">
        <v>1080</v>
      </c>
      <c r="CF29" s="147" t="s">
        <v>1080</v>
      </c>
      <c r="CG29" s="147" t="s">
        <v>1080</v>
      </c>
      <c r="CH29" s="147" t="s">
        <v>1080</v>
      </c>
      <c r="CI29" s="147" t="s">
        <v>1080</v>
      </c>
      <c r="CJ29" s="147" t="s">
        <v>1080</v>
      </c>
      <c r="CK29" s="147" t="s">
        <v>1080</v>
      </c>
      <c r="CL29" s="147" t="s">
        <v>1080</v>
      </c>
      <c r="CM29" s="147" t="s">
        <v>1080</v>
      </c>
      <c r="CN29" s="147" t="s">
        <v>1080</v>
      </c>
      <c r="CO29" s="147" t="s">
        <v>1080</v>
      </c>
      <c r="CP29" s="147" t="s">
        <v>1080</v>
      </c>
      <c r="CQ29" s="147" t="s">
        <v>1080</v>
      </c>
      <c r="CR29" s="147" t="s">
        <v>1080</v>
      </c>
      <c r="CS29" s="147" t="s">
        <v>1080</v>
      </c>
      <c r="CT29" s="147" t="s">
        <v>1080</v>
      </c>
      <c r="CU29" s="147" t="s">
        <v>1080</v>
      </c>
      <c r="CV29" s="147" t="s">
        <v>1080</v>
      </c>
      <c r="CW29" s="147" t="s">
        <v>1080</v>
      </c>
      <c r="CX29" s="147" t="s">
        <v>1080</v>
      </c>
      <c r="CY29" s="147" t="s">
        <v>1080</v>
      </c>
      <c r="CZ29" s="147" t="s">
        <v>1080</v>
      </c>
      <c r="DA29" s="147" t="s">
        <v>1080</v>
      </c>
      <c r="DB29" s="147" t="s">
        <v>1080</v>
      </c>
      <c r="DC29" s="147" t="s">
        <v>1080</v>
      </c>
      <c r="DD29" s="147" t="s">
        <v>1080</v>
      </c>
      <c r="DE29" s="147" t="s">
        <v>1080</v>
      </c>
      <c r="DF29" s="147" t="s">
        <v>1080</v>
      </c>
      <c r="DG29" s="147" t="s">
        <v>1080</v>
      </c>
      <c r="DH29" s="147" t="s">
        <v>1080</v>
      </c>
      <c r="DI29" s="147" t="s">
        <v>1080</v>
      </c>
      <c r="DJ29" s="147" t="s">
        <v>1080</v>
      </c>
      <c r="DK29" s="147" t="s">
        <v>1080</v>
      </c>
      <c r="DL29" s="147" t="s">
        <v>1080</v>
      </c>
      <c r="DM29" s="147" t="s">
        <v>1080</v>
      </c>
      <c r="DN29" s="147" t="s">
        <v>1080</v>
      </c>
      <c r="DO29" s="147" t="s">
        <v>1080</v>
      </c>
      <c r="DP29" s="147" t="s">
        <v>1080</v>
      </c>
      <c r="DQ29" s="147" t="s">
        <v>1080</v>
      </c>
      <c r="DR29" s="147" t="s">
        <v>1080</v>
      </c>
      <c r="DS29" s="147" t="s">
        <v>1080</v>
      </c>
      <c r="DT29" s="147" t="s">
        <v>1080</v>
      </c>
      <c r="DU29" s="147" t="s">
        <v>1080</v>
      </c>
      <c r="DV29" s="147" t="s">
        <v>1080</v>
      </c>
      <c r="DW29" s="147" t="s">
        <v>1080</v>
      </c>
      <c r="DX29" s="147" t="s">
        <v>1080</v>
      </c>
      <c r="DY29" s="147" t="s">
        <v>1080</v>
      </c>
      <c r="DZ29" s="147" t="s">
        <v>1080</v>
      </c>
      <c r="EA29" s="147" t="s">
        <v>1080</v>
      </c>
      <c r="EB29" s="147" t="s">
        <v>1080</v>
      </c>
      <c r="EC29" s="147" t="s">
        <v>1080</v>
      </c>
      <c r="ED29" s="147" t="s">
        <v>1080</v>
      </c>
      <c r="EE29" s="147" t="s">
        <v>1080</v>
      </c>
      <c r="EF29" s="147" t="s">
        <v>1080</v>
      </c>
      <c r="EG29" s="147" t="s">
        <v>1080</v>
      </c>
      <c r="EH29" s="147" t="s">
        <v>1080</v>
      </c>
      <c r="EI29" s="147" t="s">
        <v>1080</v>
      </c>
      <c r="EJ29" s="147" t="s">
        <v>1080</v>
      </c>
      <c r="EK29" s="147" t="s">
        <v>1080</v>
      </c>
      <c r="EL29" s="147" t="s">
        <v>1080</v>
      </c>
      <c r="EM29" s="147" t="s">
        <v>1080</v>
      </c>
      <c r="EN29" s="147" t="s">
        <v>1080</v>
      </c>
      <c r="EO29" s="147" t="s">
        <v>1080</v>
      </c>
      <c r="EP29" s="147" t="s">
        <v>1080</v>
      </c>
      <c r="EQ29" s="147" t="s">
        <v>1080</v>
      </c>
      <c r="ER29" s="147" t="s">
        <v>1080</v>
      </c>
      <c r="ES29" s="147" t="s">
        <v>1080</v>
      </c>
      <c r="ET29" s="147" t="s">
        <v>1080</v>
      </c>
      <c r="EU29" s="147" t="s">
        <v>1080</v>
      </c>
      <c r="EV29" s="147" t="s">
        <v>1080</v>
      </c>
      <c r="EW29" s="147" t="s">
        <v>1080</v>
      </c>
      <c r="EX29" s="147" t="s">
        <v>1080</v>
      </c>
      <c r="EY29" s="147" t="s">
        <v>1080</v>
      </c>
      <c r="EZ29" s="147" t="s">
        <v>1080</v>
      </c>
      <c r="FA29" s="147" t="s">
        <v>1080</v>
      </c>
      <c r="FB29" s="147" t="s">
        <v>1080</v>
      </c>
      <c r="FC29" s="147" t="s">
        <v>1080</v>
      </c>
      <c r="FD29" s="147" t="s">
        <v>1080</v>
      </c>
      <c r="FE29" s="147" t="s">
        <v>1080</v>
      </c>
      <c r="FF29" s="147" t="s">
        <v>1080</v>
      </c>
      <c r="FG29" s="147" t="s">
        <v>1080</v>
      </c>
      <c r="FH29" s="147" t="s">
        <v>1080</v>
      </c>
      <c r="FI29" s="147" t="s">
        <v>1080</v>
      </c>
      <c r="FJ29" s="147" t="s">
        <v>1080</v>
      </c>
      <c r="FK29" s="147" t="s">
        <v>1080</v>
      </c>
      <c r="FL29" s="147" t="s">
        <v>1080</v>
      </c>
      <c r="FM29" s="147" t="s">
        <v>1080</v>
      </c>
      <c r="FN29" s="147" t="s">
        <v>1080</v>
      </c>
      <c r="FO29" s="147" t="s">
        <v>1080</v>
      </c>
      <c r="FP29" s="147" t="s">
        <v>1080</v>
      </c>
      <c r="FQ29" s="147" t="s">
        <v>1080</v>
      </c>
      <c r="FR29" s="147" t="s">
        <v>1080</v>
      </c>
      <c r="FS29" s="147" t="s">
        <v>1080</v>
      </c>
      <c r="FT29" s="147" t="s">
        <v>1080</v>
      </c>
      <c r="FU29" s="147" t="s">
        <v>1080</v>
      </c>
      <c r="FV29" s="147" t="s">
        <v>1080</v>
      </c>
      <c r="FW29" s="147" t="s">
        <v>1080</v>
      </c>
      <c r="FX29" s="147" t="s">
        <v>1080</v>
      </c>
      <c r="FY29" s="147" t="s">
        <v>1080</v>
      </c>
      <c r="FZ29" s="147" t="s">
        <v>1080</v>
      </c>
      <c r="GA29" s="147" t="s">
        <v>1080</v>
      </c>
      <c r="GB29" s="147" t="s">
        <v>1080</v>
      </c>
      <c r="GC29" s="147" t="s">
        <v>1080</v>
      </c>
      <c r="GD29" s="147" t="s">
        <v>1080</v>
      </c>
      <c r="GE29" s="147" t="s">
        <v>1080</v>
      </c>
      <c r="GF29" s="147" t="s">
        <v>1080</v>
      </c>
      <c r="GG29" s="147" t="s">
        <v>1080</v>
      </c>
      <c r="GH29" s="147" t="s">
        <v>1080</v>
      </c>
      <c r="GI29" s="147" t="s">
        <v>1080</v>
      </c>
      <c r="GJ29" s="147" t="s">
        <v>1080</v>
      </c>
      <c r="GK29" s="147" t="s">
        <v>1080</v>
      </c>
      <c r="GL29" s="147" t="s">
        <v>1080</v>
      </c>
      <c r="GM29" s="147" t="s">
        <v>1080</v>
      </c>
      <c r="GN29" s="147" t="s">
        <v>1080</v>
      </c>
      <c r="GO29" s="147" t="s">
        <v>1080</v>
      </c>
      <c r="GP29" s="147" t="s">
        <v>1080</v>
      </c>
      <c r="GQ29" s="147" t="s">
        <v>1080</v>
      </c>
      <c r="GR29" s="147" t="s">
        <v>1080</v>
      </c>
      <c r="GS29" s="147" t="s">
        <v>1080</v>
      </c>
      <c r="GT29" s="147" t="s">
        <v>1080</v>
      </c>
      <c r="GU29" s="147" t="s">
        <v>1080</v>
      </c>
      <c r="GV29" s="147" t="s">
        <v>1080</v>
      </c>
      <c r="GW29" s="147" t="s">
        <v>1080</v>
      </c>
      <c r="GX29" s="147" t="s">
        <v>1080</v>
      </c>
      <c r="GY29" s="147" t="s">
        <v>1080</v>
      </c>
      <c r="GZ29" s="147" t="s">
        <v>1080</v>
      </c>
      <c r="HA29" s="147" t="s">
        <v>1080</v>
      </c>
      <c r="HB29" s="147" t="s">
        <v>1080</v>
      </c>
      <c r="HC29" s="147" t="s">
        <v>1080</v>
      </c>
      <c r="HD29" s="147" t="s">
        <v>1080</v>
      </c>
      <c r="HE29" s="147" t="s">
        <v>1080</v>
      </c>
      <c r="HF29" s="147" t="s">
        <v>1080</v>
      </c>
      <c r="HG29" s="147" t="s">
        <v>1080</v>
      </c>
      <c r="HH29" s="147" t="s">
        <v>1080</v>
      </c>
      <c r="HI29" s="147" t="s">
        <v>1080</v>
      </c>
      <c r="HJ29" s="147" t="s">
        <v>1080</v>
      </c>
      <c r="HK29" s="147" t="s">
        <v>1080</v>
      </c>
      <c r="HL29" s="147" t="s">
        <v>1080</v>
      </c>
      <c r="HM29" s="147" t="s">
        <v>1080</v>
      </c>
      <c r="HN29" s="147" t="s">
        <v>1080</v>
      </c>
      <c r="HO29" s="147" t="s">
        <v>1080</v>
      </c>
      <c r="HP29" s="147" t="s">
        <v>1080</v>
      </c>
      <c r="HQ29" s="147" t="s">
        <v>1080</v>
      </c>
      <c r="HR29" s="147" t="s">
        <v>1080</v>
      </c>
      <c r="HS29" s="147" t="s">
        <v>1080</v>
      </c>
      <c r="HT29" s="147" t="s">
        <v>1080</v>
      </c>
      <c r="HU29" s="147" t="s">
        <v>1080</v>
      </c>
      <c r="HV29" s="147" t="s">
        <v>1080</v>
      </c>
      <c r="HW29" s="147" t="s">
        <v>1080</v>
      </c>
      <c r="HX29" s="147" t="s">
        <v>1080</v>
      </c>
      <c r="HY29" s="147" t="s">
        <v>1080</v>
      </c>
      <c r="HZ29" s="147" t="s">
        <v>1080</v>
      </c>
      <c r="IA29" s="147" t="s">
        <v>1080</v>
      </c>
      <c r="IB29" s="147" t="s">
        <v>1080</v>
      </c>
      <c r="IC29" s="147" t="s">
        <v>1080</v>
      </c>
      <c r="ID29" s="147" t="s">
        <v>1080</v>
      </c>
      <c r="IE29" s="147" t="s">
        <v>1080</v>
      </c>
      <c r="IF29" s="147" t="s">
        <v>1080</v>
      </c>
      <c r="IG29" s="147" t="s">
        <v>1080</v>
      </c>
      <c r="IH29" s="147" t="s">
        <v>1080</v>
      </c>
      <c r="II29" s="144" t="s">
        <v>1081</v>
      </c>
      <c r="IJ29" s="144" t="s">
        <v>1081</v>
      </c>
      <c r="IK29" s="147" t="s">
        <v>1080</v>
      </c>
      <c r="IL29" s="147" t="s">
        <v>1080</v>
      </c>
      <c r="IM29" s="147" t="s">
        <v>1080</v>
      </c>
      <c r="IN29" s="147" t="s">
        <v>1080</v>
      </c>
      <c r="IO29" s="147" t="s">
        <v>1080</v>
      </c>
      <c r="IP29" s="147" t="s">
        <v>1080</v>
      </c>
      <c r="IQ29" s="147" t="s">
        <v>1080</v>
      </c>
      <c r="IR29" s="147" t="s">
        <v>1080</v>
      </c>
      <c r="IS29" s="147" t="s">
        <v>1080</v>
      </c>
      <c r="IT29" s="147" t="s">
        <v>1080</v>
      </c>
      <c r="IU29" s="147" t="s">
        <v>1080</v>
      </c>
      <c r="IV29" s="144" t="s">
        <v>1081</v>
      </c>
      <c r="IW29" s="147" t="s">
        <v>1080</v>
      </c>
      <c r="IX29" s="144" t="s">
        <v>1081</v>
      </c>
      <c r="IY29" s="147" t="s">
        <v>1080</v>
      </c>
      <c r="IZ29" s="147" t="s">
        <v>1080</v>
      </c>
      <c r="JA29" s="147" t="s">
        <v>1080</v>
      </c>
      <c r="JB29" s="147" t="s">
        <v>1080</v>
      </c>
      <c r="JC29" s="147" t="s">
        <v>1080</v>
      </c>
      <c r="JD29" s="147" t="s">
        <v>1080</v>
      </c>
      <c r="JE29" s="147" t="s">
        <v>1080</v>
      </c>
      <c r="JF29" s="147" t="s">
        <v>1080</v>
      </c>
      <c r="JG29" s="147" t="s">
        <v>1080</v>
      </c>
      <c r="JH29" s="147" t="s">
        <v>1080</v>
      </c>
      <c r="JI29" s="147" t="s">
        <v>1080</v>
      </c>
      <c r="JJ29" s="147" t="s">
        <v>1080</v>
      </c>
      <c r="JK29" s="147" t="s">
        <v>1080</v>
      </c>
      <c r="JL29" s="147" t="s">
        <v>1080</v>
      </c>
      <c r="JM29" s="147" t="s">
        <v>1080</v>
      </c>
      <c r="JN29" s="147" t="s">
        <v>1080</v>
      </c>
      <c r="JO29" s="147" t="s">
        <v>1080</v>
      </c>
      <c r="JP29" s="147" t="s">
        <v>1080</v>
      </c>
      <c r="JQ29" s="147" t="s">
        <v>1080</v>
      </c>
      <c r="JR29" s="147" t="s">
        <v>1080</v>
      </c>
      <c r="JS29" s="147" t="s">
        <v>1080</v>
      </c>
      <c r="JT29" s="147" t="s">
        <v>1080</v>
      </c>
      <c r="JU29" s="147" t="s">
        <v>1080</v>
      </c>
      <c r="JV29" s="147" t="s">
        <v>1080</v>
      </c>
      <c r="JW29" s="147" t="s">
        <v>1080</v>
      </c>
      <c r="JX29" s="147" t="s">
        <v>1080</v>
      </c>
      <c r="JY29" s="147" t="s">
        <v>1080</v>
      </c>
      <c r="JZ29" s="147" t="s">
        <v>1080</v>
      </c>
      <c r="KA29" s="147" t="s">
        <v>1080</v>
      </c>
      <c r="KB29" s="147" t="s">
        <v>1080</v>
      </c>
      <c r="KC29" s="147" t="s">
        <v>1080</v>
      </c>
      <c r="KD29" s="147" t="s">
        <v>1080</v>
      </c>
      <c r="KE29" s="147" t="s">
        <v>1080</v>
      </c>
    </row>
    <row r="30" spans="1:291" s="88" customFormat="1" ht="12">
      <c r="A30" s="3">
        <v>192015</v>
      </c>
      <c r="B30" s="639" t="s">
        <v>997</v>
      </c>
      <c r="C30" s="147" t="s">
        <v>1080</v>
      </c>
      <c r="D30" s="147" t="s">
        <v>1080</v>
      </c>
      <c r="E30" s="147" t="s">
        <v>1080</v>
      </c>
      <c r="F30" s="147" t="s">
        <v>1080</v>
      </c>
      <c r="G30" s="147" t="s">
        <v>1080</v>
      </c>
      <c r="H30" s="147" t="s">
        <v>1080</v>
      </c>
      <c r="I30" s="147" t="s">
        <v>1080</v>
      </c>
      <c r="J30" s="147" t="s">
        <v>1080</v>
      </c>
      <c r="K30" s="147" t="s">
        <v>1080</v>
      </c>
      <c r="L30" s="147" t="s">
        <v>1080</v>
      </c>
      <c r="M30" s="147" t="s">
        <v>1080</v>
      </c>
      <c r="N30" s="147" t="s">
        <v>1080</v>
      </c>
      <c r="O30" s="147" t="s">
        <v>1080</v>
      </c>
      <c r="P30" s="147" t="s">
        <v>1080</v>
      </c>
      <c r="Q30" s="147" t="s">
        <v>1080</v>
      </c>
      <c r="R30" s="147" t="s">
        <v>1080</v>
      </c>
      <c r="S30" s="147" t="s">
        <v>1080</v>
      </c>
      <c r="T30" s="147" t="s">
        <v>1080</v>
      </c>
      <c r="U30" s="147" t="s">
        <v>1080</v>
      </c>
      <c r="V30" s="147" t="s">
        <v>1080</v>
      </c>
      <c r="W30" s="147" t="s">
        <v>1080</v>
      </c>
      <c r="X30" s="147" t="s">
        <v>1080</v>
      </c>
      <c r="Y30" s="147" t="s">
        <v>1080</v>
      </c>
      <c r="Z30" s="147" t="s">
        <v>1080</v>
      </c>
      <c r="AA30" s="147" t="s">
        <v>1080</v>
      </c>
      <c r="AB30" s="147" t="s">
        <v>1080</v>
      </c>
      <c r="AC30" s="147" t="s">
        <v>1080</v>
      </c>
      <c r="AD30" s="147" t="s">
        <v>1080</v>
      </c>
      <c r="AE30" s="147" t="s">
        <v>1080</v>
      </c>
      <c r="AF30" s="147" t="s">
        <v>1080</v>
      </c>
      <c r="AG30" s="147" t="s">
        <v>1080</v>
      </c>
      <c r="AH30" s="147" t="s">
        <v>1080</v>
      </c>
      <c r="AI30" s="147" t="s">
        <v>1080</v>
      </c>
      <c r="AJ30" s="147" t="s">
        <v>1080</v>
      </c>
      <c r="AK30" s="147" t="s">
        <v>1080</v>
      </c>
      <c r="AL30" s="147" t="s">
        <v>1080</v>
      </c>
      <c r="AM30" s="147" t="s">
        <v>1080</v>
      </c>
      <c r="AN30" s="147" t="s">
        <v>1080</v>
      </c>
      <c r="AO30" s="147" t="s">
        <v>1080</v>
      </c>
      <c r="AP30" s="147" t="s">
        <v>1080</v>
      </c>
      <c r="AQ30" s="147" t="s">
        <v>1080</v>
      </c>
      <c r="AR30" s="147" t="s">
        <v>1080</v>
      </c>
      <c r="AS30" s="147" t="s">
        <v>1080</v>
      </c>
      <c r="AT30" s="147" t="s">
        <v>1080</v>
      </c>
      <c r="AU30" s="147" t="s">
        <v>1080</v>
      </c>
      <c r="AV30" s="147" t="s">
        <v>1080</v>
      </c>
      <c r="AW30" s="147" t="s">
        <v>1080</v>
      </c>
      <c r="AX30" s="147" t="s">
        <v>1080</v>
      </c>
      <c r="AY30" s="147" t="s">
        <v>1080</v>
      </c>
      <c r="AZ30" s="147" t="s">
        <v>1080</v>
      </c>
      <c r="BA30" s="147" t="s">
        <v>1080</v>
      </c>
      <c r="BB30" s="147" t="s">
        <v>1080</v>
      </c>
      <c r="BC30" s="147" t="s">
        <v>1080</v>
      </c>
      <c r="BD30" s="147" t="s">
        <v>1080</v>
      </c>
      <c r="BE30" s="147" t="s">
        <v>1080</v>
      </c>
      <c r="BF30" s="147" t="s">
        <v>1080</v>
      </c>
      <c r="BG30" s="147" t="s">
        <v>1080</v>
      </c>
      <c r="BH30" s="147" t="s">
        <v>1080</v>
      </c>
      <c r="BI30" s="147" t="s">
        <v>1080</v>
      </c>
      <c r="BJ30" s="147" t="s">
        <v>1080</v>
      </c>
      <c r="BK30" s="147" t="s">
        <v>1080</v>
      </c>
      <c r="BL30" s="147" t="s">
        <v>1080</v>
      </c>
      <c r="BM30" s="147" t="s">
        <v>1080</v>
      </c>
      <c r="BN30" s="147" t="s">
        <v>1080</v>
      </c>
      <c r="BO30" s="147" t="s">
        <v>1080</v>
      </c>
      <c r="BP30" s="144" t="s">
        <v>1081</v>
      </c>
      <c r="BQ30" s="147" t="s">
        <v>1080</v>
      </c>
      <c r="BR30" s="147" t="s">
        <v>1080</v>
      </c>
      <c r="BS30" s="147" t="s">
        <v>1080</v>
      </c>
      <c r="BT30" s="147" t="s">
        <v>1080</v>
      </c>
      <c r="BU30" s="147" t="s">
        <v>1080</v>
      </c>
      <c r="BV30" s="147" t="s">
        <v>1080</v>
      </c>
      <c r="BW30" s="147" t="s">
        <v>1080</v>
      </c>
      <c r="BX30" s="147" t="s">
        <v>1080</v>
      </c>
      <c r="BY30" s="147" t="s">
        <v>1080</v>
      </c>
      <c r="BZ30" s="147" t="s">
        <v>1080</v>
      </c>
      <c r="CA30" s="147" t="s">
        <v>1080</v>
      </c>
      <c r="CB30" s="147" t="s">
        <v>1080</v>
      </c>
      <c r="CC30" s="147" t="s">
        <v>1080</v>
      </c>
      <c r="CD30" s="147" t="s">
        <v>1080</v>
      </c>
      <c r="CE30" s="147" t="s">
        <v>1080</v>
      </c>
      <c r="CF30" s="147" t="s">
        <v>1080</v>
      </c>
      <c r="CG30" s="147" t="s">
        <v>1080</v>
      </c>
      <c r="CH30" s="147" t="s">
        <v>1080</v>
      </c>
      <c r="CI30" s="147" t="s">
        <v>1080</v>
      </c>
      <c r="CJ30" s="147" t="s">
        <v>1080</v>
      </c>
      <c r="CK30" s="147" t="s">
        <v>1080</v>
      </c>
      <c r="CL30" s="147" t="s">
        <v>1080</v>
      </c>
      <c r="CM30" s="147" t="s">
        <v>1080</v>
      </c>
      <c r="CN30" s="147" t="s">
        <v>1080</v>
      </c>
      <c r="CO30" s="147" t="s">
        <v>1080</v>
      </c>
      <c r="CP30" s="147" t="s">
        <v>1080</v>
      </c>
      <c r="CQ30" s="147" t="s">
        <v>1080</v>
      </c>
      <c r="CR30" s="147" t="s">
        <v>1080</v>
      </c>
      <c r="CS30" s="147" t="s">
        <v>1080</v>
      </c>
      <c r="CT30" s="147" t="s">
        <v>1080</v>
      </c>
      <c r="CU30" s="147" t="s">
        <v>1080</v>
      </c>
      <c r="CV30" s="147" t="s">
        <v>1080</v>
      </c>
      <c r="CW30" s="147" t="s">
        <v>1080</v>
      </c>
      <c r="CX30" s="147" t="s">
        <v>1080</v>
      </c>
      <c r="CY30" s="147" t="s">
        <v>1080</v>
      </c>
      <c r="CZ30" s="147" t="s">
        <v>1080</v>
      </c>
      <c r="DA30" s="147" t="s">
        <v>1080</v>
      </c>
      <c r="DB30" s="147" t="s">
        <v>1080</v>
      </c>
      <c r="DC30" s="147" t="s">
        <v>1080</v>
      </c>
      <c r="DD30" s="147" t="s">
        <v>1080</v>
      </c>
      <c r="DE30" s="147" t="s">
        <v>1080</v>
      </c>
      <c r="DF30" s="147" t="s">
        <v>1080</v>
      </c>
      <c r="DG30" s="147" t="s">
        <v>1080</v>
      </c>
      <c r="DH30" s="147" t="s">
        <v>1080</v>
      </c>
      <c r="DI30" s="147" t="s">
        <v>1080</v>
      </c>
      <c r="DJ30" s="147" t="s">
        <v>1080</v>
      </c>
      <c r="DK30" s="147" t="s">
        <v>1080</v>
      </c>
      <c r="DL30" s="147" t="s">
        <v>1080</v>
      </c>
      <c r="DM30" s="147" t="s">
        <v>1080</v>
      </c>
      <c r="DN30" s="147" t="s">
        <v>1080</v>
      </c>
      <c r="DO30" s="147" t="s">
        <v>1080</v>
      </c>
      <c r="DP30" s="147" t="s">
        <v>1080</v>
      </c>
      <c r="DQ30" s="147" t="s">
        <v>1080</v>
      </c>
      <c r="DR30" s="147" t="s">
        <v>1080</v>
      </c>
      <c r="DS30" s="147" t="s">
        <v>1080</v>
      </c>
      <c r="DT30" s="147" t="s">
        <v>1080</v>
      </c>
      <c r="DU30" s="147" t="s">
        <v>1080</v>
      </c>
      <c r="DV30" s="147" t="s">
        <v>1080</v>
      </c>
      <c r="DW30" s="147" t="s">
        <v>1080</v>
      </c>
      <c r="DX30" s="147" t="s">
        <v>1080</v>
      </c>
      <c r="DY30" s="147" t="s">
        <v>1080</v>
      </c>
      <c r="DZ30" s="147" t="s">
        <v>1080</v>
      </c>
      <c r="EA30" s="147" t="s">
        <v>1080</v>
      </c>
      <c r="EB30" s="147" t="s">
        <v>1080</v>
      </c>
      <c r="EC30" s="147" t="s">
        <v>1080</v>
      </c>
      <c r="ED30" s="147" t="s">
        <v>1080</v>
      </c>
      <c r="EE30" s="147" t="s">
        <v>1080</v>
      </c>
      <c r="EF30" s="147" t="s">
        <v>1080</v>
      </c>
      <c r="EG30" s="147" t="s">
        <v>1080</v>
      </c>
      <c r="EH30" s="147" t="s">
        <v>1080</v>
      </c>
      <c r="EI30" s="147" t="s">
        <v>1080</v>
      </c>
      <c r="EJ30" s="147" t="s">
        <v>1080</v>
      </c>
      <c r="EK30" s="147" t="s">
        <v>1080</v>
      </c>
      <c r="EL30" s="147" t="s">
        <v>1080</v>
      </c>
      <c r="EM30" s="147" t="s">
        <v>1080</v>
      </c>
      <c r="EN30" s="147" t="s">
        <v>1080</v>
      </c>
      <c r="EO30" s="147" t="s">
        <v>1080</v>
      </c>
      <c r="EP30" s="147" t="s">
        <v>1080</v>
      </c>
      <c r="EQ30" s="147" t="s">
        <v>1080</v>
      </c>
      <c r="ER30" s="147" t="s">
        <v>1080</v>
      </c>
      <c r="ES30" s="147" t="s">
        <v>1080</v>
      </c>
      <c r="ET30" s="147" t="s">
        <v>1080</v>
      </c>
      <c r="EU30" s="147" t="s">
        <v>1080</v>
      </c>
      <c r="EV30" s="147" t="s">
        <v>1080</v>
      </c>
      <c r="EW30" s="147" t="s">
        <v>1080</v>
      </c>
      <c r="EX30" s="147" t="s">
        <v>1080</v>
      </c>
      <c r="EY30" s="147" t="s">
        <v>1080</v>
      </c>
      <c r="EZ30" s="147" t="s">
        <v>1080</v>
      </c>
      <c r="FA30" s="147" t="s">
        <v>1080</v>
      </c>
      <c r="FB30" s="147" t="s">
        <v>1080</v>
      </c>
      <c r="FC30" s="147" t="s">
        <v>1080</v>
      </c>
      <c r="FD30" s="147" t="s">
        <v>1080</v>
      </c>
      <c r="FE30" s="147" t="s">
        <v>1080</v>
      </c>
      <c r="FF30" s="147" t="s">
        <v>1080</v>
      </c>
      <c r="FG30" s="147" t="s">
        <v>1080</v>
      </c>
      <c r="FH30" s="147" t="s">
        <v>1080</v>
      </c>
      <c r="FI30" s="147" t="s">
        <v>1080</v>
      </c>
      <c r="FJ30" s="147" t="s">
        <v>1080</v>
      </c>
      <c r="FK30" s="147" t="s">
        <v>1080</v>
      </c>
      <c r="FL30" s="147" t="s">
        <v>1080</v>
      </c>
      <c r="FM30" s="147" t="s">
        <v>1080</v>
      </c>
      <c r="FN30" s="147" t="s">
        <v>1080</v>
      </c>
      <c r="FO30" s="147" t="s">
        <v>1080</v>
      </c>
      <c r="FP30" s="147" t="s">
        <v>1080</v>
      </c>
      <c r="FQ30" s="147" t="s">
        <v>1080</v>
      </c>
      <c r="FR30" s="147" t="s">
        <v>1080</v>
      </c>
      <c r="FS30" s="147" t="s">
        <v>1080</v>
      </c>
      <c r="FT30" s="147" t="s">
        <v>1080</v>
      </c>
      <c r="FU30" s="147" t="s">
        <v>1080</v>
      </c>
      <c r="FV30" s="147" t="s">
        <v>1080</v>
      </c>
      <c r="FW30" s="147" t="s">
        <v>1080</v>
      </c>
      <c r="FX30" s="147" t="s">
        <v>1080</v>
      </c>
      <c r="FY30" s="147" t="s">
        <v>1080</v>
      </c>
      <c r="FZ30" s="147" t="s">
        <v>1080</v>
      </c>
      <c r="GA30" s="147" t="s">
        <v>1080</v>
      </c>
      <c r="GB30" s="147" t="s">
        <v>1080</v>
      </c>
      <c r="GC30" s="147" t="s">
        <v>1080</v>
      </c>
      <c r="GD30" s="147" t="s">
        <v>1080</v>
      </c>
      <c r="GE30" s="147" t="s">
        <v>1080</v>
      </c>
      <c r="GF30" s="147" t="s">
        <v>1080</v>
      </c>
      <c r="GG30" s="147" t="s">
        <v>1080</v>
      </c>
      <c r="GH30" s="147" t="s">
        <v>1080</v>
      </c>
      <c r="GI30" s="147" t="s">
        <v>1080</v>
      </c>
      <c r="GJ30" s="147" t="s">
        <v>1080</v>
      </c>
      <c r="GK30" s="147" t="s">
        <v>1080</v>
      </c>
      <c r="GL30" s="147" t="s">
        <v>1080</v>
      </c>
      <c r="GM30" s="147" t="s">
        <v>1080</v>
      </c>
      <c r="GN30" s="147" t="s">
        <v>1080</v>
      </c>
      <c r="GO30" s="147" t="s">
        <v>1080</v>
      </c>
      <c r="GP30" s="147" t="s">
        <v>1080</v>
      </c>
      <c r="GQ30" s="147" t="s">
        <v>1080</v>
      </c>
      <c r="GR30" s="147" t="s">
        <v>1080</v>
      </c>
      <c r="GS30" s="147" t="s">
        <v>1080</v>
      </c>
      <c r="GT30" s="147" t="s">
        <v>1080</v>
      </c>
      <c r="GU30" s="147" t="s">
        <v>1080</v>
      </c>
      <c r="GV30" s="147" t="s">
        <v>1080</v>
      </c>
      <c r="GW30" s="147" t="s">
        <v>1080</v>
      </c>
      <c r="GX30" s="147" t="s">
        <v>1080</v>
      </c>
      <c r="GY30" s="147" t="s">
        <v>1080</v>
      </c>
      <c r="GZ30" s="147" t="s">
        <v>1080</v>
      </c>
      <c r="HA30" s="147" t="s">
        <v>1080</v>
      </c>
      <c r="HB30" s="147" t="s">
        <v>1080</v>
      </c>
      <c r="HC30" s="147" t="s">
        <v>1080</v>
      </c>
      <c r="HD30" s="147" t="s">
        <v>1080</v>
      </c>
      <c r="HE30" s="147" t="s">
        <v>1080</v>
      </c>
      <c r="HF30" s="147" t="s">
        <v>1080</v>
      </c>
      <c r="HG30" s="147" t="s">
        <v>1080</v>
      </c>
      <c r="HH30" s="147" t="s">
        <v>1080</v>
      </c>
      <c r="HI30" s="147" t="s">
        <v>1080</v>
      </c>
      <c r="HJ30" s="147" t="s">
        <v>1080</v>
      </c>
      <c r="HK30" s="147" t="s">
        <v>1080</v>
      </c>
      <c r="HL30" s="147" t="s">
        <v>1080</v>
      </c>
      <c r="HM30" s="147" t="s">
        <v>1080</v>
      </c>
      <c r="HN30" s="147" t="s">
        <v>1080</v>
      </c>
      <c r="HO30" s="147" t="s">
        <v>1080</v>
      </c>
      <c r="HP30" s="147" t="s">
        <v>1080</v>
      </c>
      <c r="HQ30" s="147" t="s">
        <v>1080</v>
      </c>
      <c r="HR30" s="147" t="s">
        <v>1080</v>
      </c>
      <c r="HS30" s="147" t="s">
        <v>1080</v>
      </c>
      <c r="HT30" s="147" t="s">
        <v>1080</v>
      </c>
      <c r="HU30" s="147" t="s">
        <v>1080</v>
      </c>
      <c r="HV30" s="147" t="s">
        <v>1080</v>
      </c>
      <c r="HW30" s="147" t="s">
        <v>1080</v>
      </c>
      <c r="HX30" s="147" t="s">
        <v>1080</v>
      </c>
      <c r="HY30" s="147" t="s">
        <v>1080</v>
      </c>
      <c r="HZ30" s="147" t="s">
        <v>1080</v>
      </c>
      <c r="IA30" s="147" t="s">
        <v>1080</v>
      </c>
      <c r="IB30" s="147" t="s">
        <v>1080</v>
      </c>
      <c r="IC30" s="147" t="s">
        <v>1080</v>
      </c>
      <c r="ID30" s="147" t="s">
        <v>1080</v>
      </c>
      <c r="IE30" s="147" t="s">
        <v>1080</v>
      </c>
      <c r="IF30" s="147" t="s">
        <v>1080</v>
      </c>
      <c r="IG30" s="147" t="s">
        <v>1080</v>
      </c>
      <c r="IH30" s="147" t="s">
        <v>1080</v>
      </c>
      <c r="II30" s="144" t="s">
        <v>1081</v>
      </c>
      <c r="IJ30" s="144" t="s">
        <v>1081</v>
      </c>
      <c r="IK30" s="147" t="s">
        <v>1080</v>
      </c>
      <c r="IL30" s="147" t="s">
        <v>1080</v>
      </c>
      <c r="IM30" s="147" t="s">
        <v>1080</v>
      </c>
      <c r="IN30" s="147" t="s">
        <v>1080</v>
      </c>
      <c r="IO30" s="147" t="s">
        <v>1080</v>
      </c>
      <c r="IP30" s="147" t="s">
        <v>1080</v>
      </c>
      <c r="IQ30" s="147" t="s">
        <v>1080</v>
      </c>
      <c r="IR30" s="147" t="s">
        <v>1080</v>
      </c>
      <c r="IS30" s="147" t="s">
        <v>1080</v>
      </c>
      <c r="IT30" s="147" t="s">
        <v>1080</v>
      </c>
      <c r="IU30" s="147" t="s">
        <v>1080</v>
      </c>
      <c r="IV30" s="144" t="s">
        <v>1081</v>
      </c>
      <c r="IW30" s="147" t="s">
        <v>1080</v>
      </c>
      <c r="IX30" s="144" t="s">
        <v>1081</v>
      </c>
      <c r="IY30" s="147" t="s">
        <v>1080</v>
      </c>
      <c r="IZ30" s="147" t="s">
        <v>1080</v>
      </c>
      <c r="JA30" s="147" t="s">
        <v>1080</v>
      </c>
      <c r="JB30" s="147" t="s">
        <v>1080</v>
      </c>
      <c r="JC30" s="147" t="s">
        <v>1080</v>
      </c>
      <c r="JD30" s="147" t="s">
        <v>1080</v>
      </c>
      <c r="JE30" s="147" t="s">
        <v>1080</v>
      </c>
      <c r="JF30" s="147" t="s">
        <v>1080</v>
      </c>
      <c r="JG30" s="147" t="s">
        <v>1080</v>
      </c>
      <c r="JH30" s="147" t="s">
        <v>1080</v>
      </c>
      <c r="JI30" s="147" t="s">
        <v>1080</v>
      </c>
      <c r="JJ30" s="147" t="s">
        <v>1080</v>
      </c>
      <c r="JK30" s="147" t="s">
        <v>1080</v>
      </c>
      <c r="JL30" s="147" t="s">
        <v>1080</v>
      </c>
      <c r="JM30" s="147" t="s">
        <v>1080</v>
      </c>
      <c r="JN30" s="147" t="s">
        <v>1080</v>
      </c>
      <c r="JO30" s="147" t="s">
        <v>1080</v>
      </c>
      <c r="JP30" s="147" t="s">
        <v>1080</v>
      </c>
      <c r="JQ30" s="147" t="s">
        <v>1080</v>
      </c>
      <c r="JR30" s="147" t="s">
        <v>1080</v>
      </c>
      <c r="JS30" s="147" t="s">
        <v>1080</v>
      </c>
      <c r="JT30" s="147" t="s">
        <v>1080</v>
      </c>
      <c r="JU30" s="147" t="s">
        <v>1080</v>
      </c>
      <c r="JV30" s="147" t="s">
        <v>1080</v>
      </c>
      <c r="JW30" s="147" t="s">
        <v>1080</v>
      </c>
      <c r="JX30" s="147" t="s">
        <v>1080</v>
      </c>
      <c r="JY30" s="147" t="s">
        <v>1080</v>
      </c>
      <c r="JZ30" s="147" t="s">
        <v>1080</v>
      </c>
      <c r="KA30" s="147" t="s">
        <v>1080</v>
      </c>
      <c r="KB30" s="147" t="s">
        <v>1080</v>
      </c>
      <c r="KC30" s="147" t="s">
        <v>1080</v>
      </c>
      <c r="KD30" s="147" t="s">
        <v>1080</v>
      </c>
      <c r="KE30" s="147" t="s">
        <v>1080</v>
      </c>
    </row>
    <row r="31" spans="1:291" ht="12">
      <c r="A31" s="547">
        <v>202011</v>
      </c>
      <c r="B31" s="546" t="s">
        <v>923</v>
      </c>
      <c r="C31" s="147">
        <v>834.81</v>
      </c>
      <c r="D31" s="144">
        <v>380473</v>
      </c>
      <c r="E31" s="146">
        <v>13</v>
      </c>
      <c r="F31" s="146">
        <v>58.5</v>
      </c>
      <c r="G31" s="146">
        <v>28.5</v>
      </c>
      <c r="H31" s="223">
        <v>18188</v>
      </c>
      <c r="I31" s="223">
        <v>38468</v>
      </c>
      <c r="J31" s="223">
        <v>60727</v>
      </c>
      <c r="K31" s="224">
        <v>56469</v>
      </c>
      <c r="L31" s="220">
        <v>159371</v>
      </c>
      <c r="M31" s="220">
        <v>3518</v>
      </c>
      <c r="N31" s="220">
        <v>10895</v>
      </c>
      <c r="O31" s="220">
        <v>11124</v>
      </c>
      <c r="P31" s="223">
        <v>374426</v>
      </c>
      <c r="Q31" s="225">
        <v>377598</v>
      </c>
      <c r="R31" s="225">
        <v>391343</v>
      </c>
      <c r="S31" s="224">
        <v>1195754</v>
      </c>
      <c r="T31" s="224">
        <v>1573988</v>
      </c>
      <c r="U31" s="224">
        <v>536375</v>
      </c>
      <c r="V31" s="225">
        <v>1015045</v>
      </c>
      <c r="W31" s="225" t="s">
        <v>608</v>
      </c>
      <c r="X31" s="225">
        <v>93</v>
      </c>
      <c r="Y31" s="225">
        <v>54</v>
      </c>
      <c r="Z31" s="226">
        <v>8767</v>
      </c>
      <c r="AA31" s="226">
        <v>7136.47</v>
      </c>
      <c r="AB31" s="225">
        <v>1996.84</v>
      </c>
      <c r="AC31" s="225">
        <v>3467</v>
      </c>
      <c r="AD31" s="224">
        <v>426474</v>
      </c>
      <c r="AE31" s="224">
        <v>2173</v>
      </c>
      <c r="AF31" s="225">
        <v>23</v>
      </c>
      <c r="AG31" s="225">
        <v>2972</v>
      </c>
      <c r="AH31" s="225">
        <v>54</v>
      </c>
      <c r="AI31" s="225">
        <v>19503</v>
      </c>
      <c r="AJ31" s="224">
        <v>1142</v>
      </c>
      <c r="AK31" s="224">
        <v>75</v>
      </c>
      <c r="AL31" s="225">
        <v>25</v>
      </c>
      <c r="AM31" s="225">
        <v>9838</v>
      </c>
      <c r="AN31" s="224">
        <v>785</v>
      </c>
      <c r="AO31" s="224">
        <v>2</v>
      </c>
      <c r="AP31" s="224">
        <v>285</v>
      </c>
      <c r="AQ31" s="224">
        <v>11</v>
      </c>
      <c r="AR31" s="270">
        <v>64</v>
      </c>
      <c r="AS31" s="227">
        <v>99.75186104218362</v>
      </c>
      <c r="AT31" s="227">
        <v>120.1</v>
      </c>
      <c r="AU31" s="227">
        <v>110.1</v>
      </c>
      <c r="AV31" s="225">
        <v>8</v>
      </c>
      <c r="AW31" s="228">
        <v>14</v>
      </c>
      <c r="AX31" s="228">
        <v>6</v>
      </c>
      <c r="AY31" s="225">
        <v>8</v>
      </c>
      <c r="AZ31" s="225">
        <v>8</v>
      </c>
      <c r="BA31" s="228">
        <v>18</v>
      </c>
      <c r="BB31" s="228">
        <v>6</v>
      </c>
      <c r="BC31" s="225">
        <v>5</v>
      </c>
      <c r="BD31" s="225">
        <v>36080</v>
      </c>
      <c r="BE31" s="225">
        <v>1</v>
      </c>
      <c r="BF31" s="225">
        <v>42944</v>
      </c>
      <c r="BG31" s="225">
        <v>1</v>
      </c>
      <c r="BH31" s="225">
        <v>37900</v>
      </c>
      <c r="BI31" s="225">
        <v>11</v>
      </c>
      <c r="BJ31" s="225">
        <v>10439</v>
      </c>
      <c r="BK31" s="229">
        <v>55.9</v>
      </c>
      <c r="BL31" s="225">
        <v>3</v>
      </c>
      <c r="BM31" s="225">
        <v>3</v>
      </c>
      <c r="BN31" s="225">
        <v>1065</v>
      </c>
      <c r="BO31" s="225">
        <v>3780</v>
      </c>
      <c r="BP31" s="144" t="s">
        <v>1081</v>
      </c>
      <c r="BQ31" s="230">
        <v>1.61</v>
      </c>
      <c r="BR31" s="229">
        <v>53.9</v>
      </c>
      <c r="BS31" s="230">
        <v>3.2614312201744697</v>
      </c>
      <c r="BT31" s="227">
        <v>62.135415027227801</v>
      </c>
      <c r="BU31" s="225">
        <v>26</v>
      </c>
      <c r="BV31" s="225">
        <v>5025</v>
      </c>
      <c r="BW31" s="225">
        <v>297</v>
      </c>
      <c r="BX31" s="225">
        <v>957</v>
      </c>
      <c r="BY31" s="225">
        <v>4153</v>
      </c>
      <c r="BZ31" s="225">
        <v>1128</v>
      </c>
      <c r="CA31" s="225">
        <v>424</v>
      </c>
      <c r="CB31" s="225">
        <v>641</v>
      </c>
      <c r="CC31" s="230">
        <v>1.55</v>
      </c>
      <c r="CD31" s="230" t="s">
        <v>608</v>
      </c>
      <c r="CE31" s="225">
        <v>4</v>
      </c>
      <c r="CF31" s="225">
        <v>23</v>
      </c>
      <c r="CG31" s="225">
        <v>12</v>
      </c>
      <c r="CH31" s="225">
        <v>2</v>
      </c>
      <c r="CI31" s="225">
        <v>150</v>
      </c>
      <c r="CJ31" s="225">
        <v>42</v>
      </c>
      <c r="CK31" s="225">
        <v>2185</v>
      </c>
      <c r="CL31" s="225">
        <v>13</v>
      </c>
      <c r="CM31" s="225">
        <v>1289</v>
      </c>
      <c r="CN31" s="225">
        <v>42</v>
      </c>
      <c r="CO31" s="225">
        <v>727</v>
      </c>
      <c r="CP31" s="225">
        <v>13</v>
      </c>
      <c r="CQ31" s="225">
        <v>126</v>
      </c>
      <c r="CR31" s="225">
        <v>8</v>
      </c>
      <c r="CS31" s="225">
        <v>216</v>
      </c>
      <c r="CT31" s="225">
        <v>12498</v>
      </c>
      <c r="CU31" s="225">
        <v>3556</v>
      </c>
      <c r="CV31" s="225">
        <v>2854</v>
      </c>
      <c r="CW31" s="225">
        <v>1059859.6529999999</v>
      </c>
      <c r="CX31" s="225">
        <v>547232.06499999994</v>
      </c>
      <c r="CY31" s="225">
        <v>742098.97600000002</v>
      </c>
      <c r="CZ31" s="225">
        <v>108101</v>
      </c>
      <c r="DA31" s="225">
        <v>19</v>
      </c>
      <c r="DB31" s="225">
        <v>21005</v>
      </c>
      <c r="DC31" s="225">
        <v>2877</v>
      </c>
      <c r="DD31" s="225">
        <v>1903</v>
      </c>
      <c r="DE31" s="225">
        <v>1261</v>
      </c>
      <c r="DF31" s="225">
        <v>2030</v>
      </c>
      <c r="DG31" s="225">
        <v>17778</v>
      </c>
      <c r="DH31" s="237">
        <v>16332</v>
      </c>
      <c r="DI31" s="271">
        <v>3273</v>
      </c>
      <c r="DJ31" s="271">
        <v>3181</v>
      </c>
      <c r="DK31" s="271">
        <v>520</v>
      </c>
      <c r="DL31" s="271">
        <v>270</v>
      </c>
      <c r="DM31" s="271">
        <v>7</v>
      </c>
      <c r="DN31" s="271">
        <v>2126</v>
      </c>
      <c r="DO31" s="271">
        <v>50</v>
      </c>
      <c r="DP31" s="271">
        <v>16819</v>
      </c>
      <c r="DQ31" s="225">
        <v>90</v>
      </c>
      <c r="DR31" s="225">
        <v>10026</v>
      </c>
      <c r="DS31" s="225">
        <v>9113</v>
      </c>
      <c r="DT31" s="225">
        <v>0</v>
      </c>
      <c r="DU31" s="225">
        <v>1102</v>
      </c>
      <c r="DV31" s="225">
        <v>82</v>
      </c>
      <c r="DW31" s="225">
        <v>79</v>
      </c>
      <c r="DX31" s="231">
        <v>29.9</v>
      </c>
      <c r="DY31" s="225">
        <v>55</v>
      </c>
      <c r="DZ31" s="225">
        <v>110</v>
      </c>
      <c r="EA31" s="225">
        <v>1433</v>
      </c>
      <c r="EB31" s="226">
        <v>407</v>
      </c>
      <c r="EC31" s="226">
        <v>70</v>
      </c>
      <c r="ED31" s="226">
        <v>2627</v>
      </c>
      <c r="EE31" s="226">
        <v>2952</v>
      </c>
      <c r="EF31" s="229">
        <v>94.5</v>
      </c>
      <c r="EG31" s="229">
        <v>93.2</v>
      </c>
      <c r="EH31" s="226">
        <v>109</v>
      </c>
      <c r="EI31" s="227">
        <v>8.4</v>
      </c>
      <c r="EJ31" s="226">
        <v>82692</v>
      </c>
      <c r="EK31" s="229">
        <v>47.3</v>
      </c>
      <c r="EL31" s="226">
        <v>355997</v>
      </c>
      <c r="EM31" s="429">
        <v>1.25</v>
      </c>
      <c r="EN31" s="225">
        <v>581</v>
      </c>
      <c r="EO31" s="225">
        <v>8</v>
      </c>
      <c r="EP31" s="148">
        <v>9184</v>
      </c>
      <c r="EQ31" s="225">
        <v>84</v>
      </c>
      <c r="ER31" s="225">
        <v>2412</v>
      </c>
      <c r="ES31" s="227">
        <v>100</v>
      </c>
      <c r="ET31" s="225">
        <v>127683</v>
      </c>
      <c r="EU31" s="225">
        <v>5160</v>
      </c>
      <c r="EV31" s="225">
        <v>575</v>
      </c>
      <c r="EW31" s="225">
        <v>110723</v>
      </c>
      <c r="EX31" s="225">
        <v>87581</v>
      </c>
      <c r="EY31" s="225">
        <v>18155</v>
      </c>
      <c r="EZ31" s="225">
        <v>4987</v>
      </c>
      <c r="FA31" s="225">
        <v>11800</v>
      </c>
      <c r="FB31" s="227">
        <v>25.3</v>
      </c>
      <c r="FC31" s="225">
        <v>201</v>
      </c>
      <c r="FD31" s="227">
        <v>7.6</v>
      </c>
      <c r="FE31" s="225">
        <v>8231</v>
      </c>
      <c r="FF31" s="225">
        <v>58</v>
      </c>
      <c r="FG31" s="225">
        <v>100</v>
      </c>
      <c r="FH31" s="225">
        <v>521</v>
      </c>
      <c r="FI31" s="233">
        <v>26</v>
      </c>
      <c r="FJ31" s="233">
        <v>692</v>
      </c>
      <c r="FK31" s="230">
        <v>64.898408432539014</v>
      </c>
      <c r="FL31" s="227">
        <v>99.9</v>
      </c>
      <c r="FM31" s="227">
        <v>89.3</v>
      </c>
      <c r="FN31" s="227">
        <v>93.6</v>
      </c>
      <c r="FO31" s="231">
        <v>33.200000000000003</v>
      </c>
      <c r="FP31" s="225">
        <v>124</v>
      </c>
      <c r="FQ31" s="225">
        <v>18</v>
      </c>
      <c r="FR31" s="225">
        <v>96</v>
      </c>
      <c r="FS31" s="225">
        <v>1501</v>
      </c>
      <c r="FT31" s="225">
        <v>17</v>
      </c>
      <c r="FU31" s="225">
        <v>2130</v>
      </c>
      <c r="FV31" s="225">
        <v>1396</v>
      </c>
      <c r="FW31" s="225">
        <v>3</v>
      </c>
      <c r="FX31" s="225">
        <v>11090300</v>
      </c>
      <c r="FY31" s="225">
        <v>6172</v>
      </c>
      <c r="FZ31" s="225" t="s">
        <v>608</v>
      </c>
      <c r="GA31" s="225" t="s">
        <v>608</v>
      </c>
      <c r="GB31" s="225">
        <v>19872</v>
      </c>
      <c r="GC31" s="225">
        <v>122</v>
      </c>
      <c r="GD31" s="225">
        <v>3238</v>
      </c>
      <c r="GE31" s="225">
        <v>16512</v>
      </c>
      <c r="GF31" s="225">
        <v>183861</v>
      </c>
      <c r="GG31" s="225">
        <v>1676</v>
      </c>
      <c r="GH31" s="225">
        <v>35710</v>
      </c>
      <c r="GI31" s="225">
        <v>146475</v>
      </c>
      <c r="GJ31" s="225">
        <v>1085</v>
      </c>
      <c r="GK31" s="225">
        <v>10105</v>
      </c>
      <c r="GL31" s="225">
        <v>1063519</v>
      </c>
      <c r="GM31" s="225">
        <v>2538</v>
      </c>
      <c r="GN31" s="225">
        <v>19788</v>
      </c>
      <c r="GO31" s="225">
        <v>429004</v>
      </c>
      <c r="GP31" s="225">
        <v>516</v>
      </c>
      <c r="GQ31" s="225">
        <v>18913</v>
      </c>
      <c r="GR31" s="224">
        <v>438835</v>
      </c>
      <c r="GS31" s="225">
        <v>506</v>
      </c>
      <c r="GT31" s="271">
        <v>12729</v>
      </c>
      <c r="GU31" s="271">
        <v>244223</v>
      </c>
      <c r="GV31" s="233">
        <v>110.68</v>
      </c>
      <c r="GW31" s="271" t="s">
        <v>608</v>
      </c>
      <c r="GX31" s="225">
        <v>11782</v>
      </c>
      <c r="GY31" s="225">
        <v>5160</v>
      </c>
      <c r="GZ31" s="222">
        <v>282</v>
      </c>
      <c r="HA31" s="225">
        <v>1055</v>
      </c>
      <c r="HB31" s="225">
        <v>4377761</v>
      </c>
      <c r="HC31" s="225">
        <v>20373901</v>
      </c>
      <c r="HD31" s="225">
        <v>2017592</v>
      </c>
      <c r="HE31" s="225">
        <v>3580626</v>
      </c>
      <c r="HF31" s="225">
        <v>316888</v>
      </c>
      <c r="HG31" s="225">
        <v>18510</v>
      </c>
      <c r="HH31" s="278">
        <v>4795</v>
      </c>
      <c r="HI31" s="225">
        <v>261740</v>
      </c>
      <c r="HJ31" s="225">
        <v>152330</v>
      </c>
      <c r="HK31" s="220">
        <v>42498</v>
      </c>
      <c r="HL31" s="220">
        <v>8008239</v>
      </c>
      <c r="HM31" s="292">
        <v>67660</v>
      </c>
      <c r="HN31" s="220">
        <v>174</v>
      </c>
      <c r="HO31" s="292">
        <v>25</v>
      </c>
      <c r="HP31" s="220">
        <v>67</v>
      </c>
      <c r="HQ31" s="292">
        <v>0</v>
      </c>
      <c r="HR31" s="292">
        <v>91487</v>
      </c>
      <c r="HS31" s="225">
        <v>233384</v>
      </c>
      <c r="HT31" s="223">
        <v>9027</v>
      </c>
      <c r="HU31" s="237">
        <v>0</v>
      </c>
      <c r="HV31" s="230">
        <v>48.87</v>
      </c>
      <c r="HW31" s="225">
        <v>255665</v>
      </c>
      <c r="HX31" s="426">
        <v>14.5</v>
      </c>
      <c r="HY31" s="230">
        <v>5.85</v>
      </c>
      <c r="HZ31" s="230">
        <v>5.85</v>
      </c>
      <c r="IA31" s="225">
        <v>917</v>
      </c>
      <c r="IB31" s="225">
        <v>914.5</v>
      </c>
      <c r="IC31" s="225">
        <v>46296</v>
      </c>
      <c r="ID31" s="227">
        <v>75.599999999999994</v>
      </c>
      <c r="IE31" s="227">
        <v>52.2</v>
      </c>
      <c r="IF31" s="227">
        <v>37.4</v>
      </c>
      <c r="IG31" s="227">
        <v>61.1</v>
      </c>
      <c r="IH31" s="227">
        <v>14.8</v>
      </c>
      <c r="II31" s="144" t="s">
        <v>1081</v>
      </c>
      <c r="IJ31" s="144" t="s">
        <v>1081</v>
      </c>
      <c r="IK31" s="225">
        <v>96.47</v>
      </c>
      <c r="IL31" s="154">
        <v>0.72</v>
      </c>
      <c r="IM31" s="153">
        <v>89.8</v>
      </c>
      <c r="IN31" s="285">
        <v>2.1</v>
      </c>
      <c r="IO31" s="153">
        <v>2.2999999999999998</v>
      </c>
      <c r="IP31" s="143">
        <v>152778145</v>
      </c>
      <c r="IQ31" s="286">
        <v>52.488110771425589</v>
      </c>
      <c r="IR31" s="286">
        <v>45.211545855075997</v>
      </c>
      <c r="IS31" s="245" t="s">
        <v>608</v>
      </c>
      <c r="IT31" s="245" t="s">
        <v>608</v>
      </c>
      <c r="IU31" s="286">
        <v>33.799999999999997</v>
      </c>
      <c r="IV31" s="144" t="s">
        <v>1081</v>
      </c>
      <c r="IW31" s="143">
        <v>2821</v>
      </c>
      <c r="IX31" s="144" t="s">
        <v>1081</v>
      </c>
      <c r="IY31" s="286">
        <v>15.7</v>
      </c>
      <c r="IZ31" s="276">
        <v>66006</v>
      </c>
      <c r="JA31" s="276">
        <v>1103</v>
      </c>
      <c r="JB31" s="276">
        <v>935</v>
      </c>
      <c r="JC31" s="276">
        <v>4988</v>
      </c>
      <c r="JD31" s="276">
        <v>6687</v>
      </c>
      <c r="JE31" s="276">
        <v>6953</v>
      </c>
      <c r="JF31" s="276">
        <v>8772</v>
      </c>
      <c r="JG31" s="276">
        <v>11307</v>
      </c>
      <c r="JH31" s="276">
        <v>10453</v>
      </c>
      <c r="JI31" s="276">
        <v>9747</v>
      </c>
      <c r="JJ31" s="276">
        <v>8510</v>
      </c>
      <c r="JK31" s="276">
        <v>7194</v>
      </c>
      <c r="JL31" s="276">
        <v>5470</v>
      </c>
      <c r="JM31" s="276">
        <v>3131</v>
      </c>
      <c r="JN31" s="276">
        <v>1886</v>
      </c>
      <c r="JO31" s="276">
        <v>1102</v>
      </c>
      <c r="JP31" s="276">
        <v>625</v>
      </c>
      <c r="JQ31" s="276">
        <v>8238</v>
      </c>
      <c r="JR31" s="276">
        <v>6652</v>
      </c>
      <c r="JS31" s="276">
        <v>8142</v>
      </c>
      <c r="JT31" s="276">
        <v>9601</v>
      </c>
      <c r="JU31" s="276">
        <v>11706</v>
      </c>
      <c r="JV31" s="276">
        <v>14056</v>
      </c>
      <c r="JW31" s="276">
        <v>12695</v>
      </c>
      <c r="JX31" s="276">
        <v>11942</v>
      </c>
      <c r="JY31" s="276">
        <v>11459</v>
      </c>
      <c r="JZ31" s="276">
        <v>12511</v>
      </c>
      <c r="KA31" s="276">
        <v>14285</v>
      </c>
      <c r="KB31" s="276">
        <v>11992</v>
      </c>
      <c r="KC31" s="276">
        <v>10445</v>
      </c>
      <c r="KD31" s="276">
        <v>9447</v>
      </c>
      <c r="KE31" s="276">
        <v>12872</v>
      </c>
    </row>
    <row r="32" spans="1:291" ht="12">
      <c r="A32" s="547">
        <v>210005</v>
      </c>
      <c r="B32" s="2" t="s">
        <v>925</v>
      </c>
      <c r="C32" s="147">
        <v>203.6</v>
      </c>
      <c r="D32" s="144">
        <v>412254</v>
      </c>
      <c r="E32" s="146">
        <v>12.8</v>
      </c>
      <c r="F32" s="146">
        <v>59.5</v>
      </c>
      <c r="G32" s="146">
        <v>27.7</v>
      </c>
      <c r="H32" s="220">
        <v>19680</v>
      </c>
      <c r="I32" s="220">
        <v>41119</v>
      </c>
      <c r="J32" s="220">
        <v>64883</v>
      </c>
      <c r="K32" s="225">
        <v>57050</v>
      </c>
      <c r="L32" s="220">
        <v>177102</v>
      </c>
      <c r="M32" s="220">
        <v>8894</v>
      </c>
      <c r="N32" s="220">
        <v>15281</v>
      </c>
      <c r="O32" s="220">
        <v>15148</v>
      </c>
      <c r="P32" s="223">
        <v>404352</v>
      </c>
      <c r="Q32" s="220">
        <v>406735</v>
      </c>
      <c r="R32" s="220">
        <v>420442</v>
      </c>
      <c r="S32" s="225">
        <v>905049</v>
      </c>
      <c r="T32" s="225">
        <v>2457128</v>
      </c>
      <c r="U32" s="225">
        <v>930251</v>
      </c>
      <c r="V32" s="225">
        <v>741606</v>
      </c>
      <c r="W32" s="225">
        <v>69</v>
      </c>
      <c r="X32" s="225">
        <v>94</v>
      </c>
      <c r="Y32" s="225">
        <v>52</v>
      </c>
      <c r="Z32" s="225">
        <v>9326</v>
      </c>
      <c r="AA32" s="147">
        <v>2062</v>
      </c>
      <c r="AB32" s="230">
        <v>1305</v>
      </c>
      <c r="AC32" s="225">
        <v>6030</v>
      </c>
      <c r="AD32" s="225">
        <v>319998</v>
      </c>
      <c r="AE32" s="225">
        <v>1208</v>
      </c>
      <c r="AF32" s="225">
        <v>38</v>
      </c>
      <c r="AG32" s="225">
        <v>6647</v>
      </c>
      <c r="AH32" s="225">
        <v>46</v>
      </c>
      <c r="AI32" s="225">
        <v>20461</v>
      </c>
      <c r="AJ32" s="225">
        <v>1051</v>
      </c>
      <c r="AK32" s="225">
        <v>159</v>
      </c>
      <c r="AL32" s="225">
        <v>22</v>
      </c>
      <c r="AM32" s="225">
        <v>10506</v>
      </c>
      <c r="AN32" s="225">
        <v>639</v>
      </c>
      <c r="AO32" s="225">
        <v>3</v>
      </c>
      <c r="AP32" s="225">
        <v>400</v>
      </c>
      <c r="AQ32" s="225">
        <v>40</v>
      </c>
      <c r="AR32" s="225">
        <v>124</v>
      </c>
      <c r="AS32" s="227">
        <v>100</v>
      </c>
      <c r="AT32" s="227">
        <v>125.9</v>
      </c>
      <c r="AU32" s="227">
        <v>115.3</v>
      </c>
      <c r="AV32" s="225">
        <v>68</v>
      </c>
      <c r="AW32" s="225">
        <v>21</v>
      </c>
      <c r="AX32" s="225">
        <v>27</v>
      </c>
      <c r="AY32" s="225">
        <v>4</v>
      </c>
      <c r="AZ32" s="225">
        <v>4</v>
      </c>
      <c r="BA32" s="225">
        <v>0</v>
      </c>
      <c r="BB32" s="225">
        <v>6</v>
      </c>
      <c r="BC32" s="225">
        <v>10</v>
      </c>
      <c r="BD32" s="225">
        <v>27987</v>
      </c>
      <c r="BE32" s="225">
        <v>0</v>
      </c>
      <c r="BF32" s="225">
        <v>0</v>
      </c>
      <c r="BG32" s="225">
        <v>3</v>
      </c>
      <c r="BH32" s="225">
        <v>34800</v>
      </c>
      <c r="BI32" s="225">
        <v>3</v>
      </c>
      <c r="BJ32" s="225">
        <v>2008</v>
      </c>
      <c r="BK32" s="227">
        <v>29.3</v>
      </c>
      <c r="BL32" s="225">
        <v>4</v>
      </c>
      <c r="BM32" s="225">
        <v>4</v>
      </c>
      <c r="BN32" s="225">
        <v>1910</v>
      </c>
      <c r="BO32" s="225">
        <v>10149</v>
      </c>
      <c r="BP32" s="144" t="s">
        <v>1081</v>
      </c>
      <c r="BQ32" s="230">
        <v>1.98</v>
      </c>
      <c r="BR32" s="227">
        <v>33.299999999999997</v>
      </c>
      <c r="BS32" s="230">
        <v>3.6216111165095719</v>
      </c>
      <c r="BT32" s="227">
        <v>60.476063149914935</v>
      </c>
      <c r="BU32" s="225">
        <v>32</v>
      </c>
      <c r="BV32" s="225">
        <v>6672</v>
      </c>
      <c r="BW32" s="225">
        <v>404</v>
      </c>
      <c r="BX32" s="225">
        <v>1659</v>
      </c>
      <c r="BY32" s="225">
        <v>4273</v>
      </c>
      <c r="BZ32" s="225">
        <v>1196</v>
      </c>
      <c r="CA32" s="225">
        <v>363</v>
      </c>
      <c r="CB32" s="225">
        <v>704</v>
      </c>
      <c r="CC32" s="241">
        <v>1.5</v>
      </c>
      <c r="CD32" s="225" t="s">
        <v>608</v>
      </c>
      <c r="CE32" s="225">
        <v>5</v>
      </c>
      <c r="CF32" s="225">
        <v>79</v>
      </c>
      <c r="CG32" s="225">
        <v>9</v>
      </c>
      <c r="CH32" s="225">
        <v>2</v>
      </c>
      <c r="CI32" s="225">
        <v>200</v>
      </c>
      <c r="CJ32" s="225">
        <v>22</v>
      </c>
      <c r="CK32" s="225">
        <v>1706</v>
      </c>
      <c r="CL32" s="225">
        <v>16</v>
      </c>
      <c r="CM32" s="225">
        <v>1413</v>
      </c>
      <c r="CN32" s="225">
        <v>54</v>
      </c>
      <c r="CO32" s="225">
        <v>864</v>
      </c>
      <c r="CP32" s="225">
        <v>15</v>
      </c>
      <c r="CQ32" s="225">
        <v>143</v>
      </c>
      <c r="CR32" s="225">
        <v>18</v>
      </c>
      <c r="CS32" s="225">
        <v>506</v>
      </c>
      <c r="CT32" s="225">
        <v>12829</v>
      </c>
      <c r="CU32" s="225">
        <v>2460</v>
      </c>
      <c r="CV32" s="225">
        <v>2880</v>
      </c>
      <c r="CW32" s="225">
        <v>1338160.4080000001</v>
      </c>
      <c r="CX32" s="225">
        <v>402451.19300000003</v>
      </c>
      <c r="CY32" s="225">
        <v>736255.48499999999</v>
      </c>
      <c r="CZ32" s="225">
        <v>114367</v>
      </c>
      <c r="DA32" s="225">
        <v>18</v>
      </c>
      <c r="DB32" s="225">
        <v>21597</v>
      </c>
      <c r="DC32" s="225">
        <v>2297</v>
      </c>
      <c r="DD32" s="225">
        <v>2029</v>
      </c>
      <c r="DE32" s="225">
        <v>161</v>
      </c>
      <c r="DF32" s="225">
        <v>1854</v>
      </c>
      <c r="DG32" s="225">
        <v>26173</v>
      </c>
      <c r="DH32" s="220">
        <v>16840</v>
      </c>
      <c r="DI32" s="225">
        <v>3745</v>
      </c>
      <c r="DJ32" s="225">
        <v>3427</v>
      </c>
      <c r="DK32" s="225">
        <v>228</v>
      </c>
      <c r="DL32" s="225">
        <v>421</v>
      </c>
      <c r="DM32" s="225">
        <v>8</v>
      </c>
      <c r="DN32" s="225">
        <v>2132</v>
      </c>
      <c r="DO32" s="225">
        <v>61</v>
      </c>
      <c r="DP32" s="225">
        <v>13506</v>
      </c>
      <c r="DQ32" s="225">
        <v>62</v>
      </c>
      <c r="DR32" s="225">
        <v>5761</v>
      </c>
      <c r="DS32" s="225">
        <v>5523</v>
      </c>
      <c r="DT32" s="225">
        <v>0</v>
      </c>
      <c r="DU32" s="225">
        <v>522</v>
      </c>
      <c r="DV32" s="225">
        <v>57</v>
      </c>
      <c r="DW32" s="225">
        <v>37</v>
      </c>
      <c r="DX32" s="272">
        <v>27.3</v>
      </c>
      <c r="DY32" s="225">
        <v>61</v>
      </c>
      <c r="DZ32" s="225">
        <v>159</v>
      </c>
      <c r="EA32" s="225">
        <v>1028</v>
      </c>
      <c r="EB32" s="225">
        <v>439</v>
      </c>
      <c r="EC32" s="225">
        <v>53</v>
      </c>
      <c r="ED32" s="225">
        <v>3064</v>
      </c>
      <c r="EE32" s="225">
        <v>3241</v>
      </c>
      <c r="EF32" s="227">
        <v>93</v>
      </c>
      <c r="EG32" s="227">
        <v>94.4</v>
      </c>
      <c r="EH32" s="225">
        <v>119</v>
      </c>
      <c r="EI32" s="227">
        <v>15.9</v>
      </c>
      <c r="EJ32" s="225">
        <v>105465</v>
      </c>
      <c r="EK32" s="227">
        <v>34.700000000000003</v>
      </c>
      <c r="EL32" s="225">
        <v>361828</v>
      </c>
      <c r="EM32" s="429">
        <v>0.83</v>
      </c>
      <c r="EN32" s="225">
        <v>632</v>
      </c>
      <c r="EO32" s="225">
        <v>28</v>
      </c>
      <c r="EP32" s="248">
        <v>8854</v>
      </c>
      <c r="EQ32" s="225">
        <v>198</v>
      </c>
      <c r="ER32" s="225">
        <v>2237</v>
      </c>
      <c r="ES32" s="227">
        <v>100</v>
      </c>
      <c r="ET32" s="225">
        <v>143015</v>
      </c>
      <c r="EU32" s="225">
        <v>6419</v>
      </c>
      <c r="EV32" s="225">
        <v>171</v>
      </c>
      <c r="EW32" s="225">
        <v>128367</v>
      </c>
      <c r="EX32" s="225">
        <v>115412</v>
      </c>
      <c r="EY32" s="225">
        <v>10080</v>
      </c>
      <c r="EZ32" s="225">
        <v>2875</v>
      </c>
      <c r="FA32" s="225">
        <v>8229</v>
      </c>
      <c r="FB32" s="227">
        <v>13.1</v>
      </c>
      <c r="FC32" s="225">
        <v>383</v>
      </c>
      <c r="FD32" s="227">
        <v>8.9</v>
      </c>
      <c r="FE32" s="225">
        <v>5159</v>
      </c>
      <c r="FF32" s="225">
        <v>32</v>
      </c>
      <c r="FG32" s="225">
        <v>575</v>
      </c>
      <c r="FH32" s="225">
        <v>331</v>
      </c>
      <c r="FI32" s="245">
        <v>30</v>
      </c>
      <c r="FJ32" s="245">
        <v>974</v>
      </c>
      <c r="FK32" s="230">
        <v>64.135342502779707</v>
      </c>
      <c r="FL32" s="227">
        <v>85.5</v>
      </c>
      <c r="FM32" s="227">
        <v>74.8</v>
      </c>
      <c r="FN32" s="227">
        <v>93.3</v>
      </c>
      <c r="FO32" s="227">
        <v>25</v>
      </c>
      <c r="FP32" s="225">
        <v>123</v>
      </c>
      <c r="FQ32" s="225">
        <v>15</v>
      </c>
      <c r="FR32" s="225">
        <v>68</v>
      </c>
      <c r="FS32" s="225">
        <v>1704</v>
      </c>
      <c r="FT32" s="225">
        <v>16</v>
      </c>
      <c r="FU32" s="225">
        <v>4220</v>
      </c>
      <c r="FV32" s="225">
        <v>3300</v>
      </c>
      <c r="FW32" s="225">
        <v>5</v>
      </c>
      <c r="FX32" s="225">
        <v>8088095</v>
      </c>
      <c r="FY32" s="225">
        <v>3957</v>
      </c>
      <c r="FZ32" s="225">
        <v>51937496</v>
      </c>
      <c r="GA32" s="225">
        <v>11058306</v>
      </c>
      <c r="GB32" s="225">
        <v>22058</v>
      </c>
      <c r="GC32" s="225">
        <v>42</v>
      </c>
      <c r="GD32" s="225">
        <v>3557</v>
      </c>
      <c r="GE32" s="225">
        <v>18459</v>
      </c>
      <c r="GF32" s="225">
        <v>193850</v>
      </c>
      <c r="GG32" s="225">
        <v>687</v>
      </c>
      <c r="GH32" s="225">
        <v>29742</v>
      </c>
      <c r="GI32" s="225">
        <v>163421</v>
      </c>
      <c r="GJ32" s="225">
        <v>1578</v>
      </c>
      <c r="GK32" s="225">
        <v>14630</v>
      </c>
      <c r="GL32" s="225">
        <v>1113010</v>
      </c>
      <c r="GM32" s="225">
        <v>2877</v>
      </c>
      <c r="GN32" s="225">
        <v>20539</v>
      </c>
      <c r="GO32" s="225">
        <v>415026</v>
      </c>
      <c r="GP32" s="225">
        <v>592</v>
      </c>
      <c r="GQ32" s="225">
        <v>18736</v>
      </c>
      <c r="GR32" s="224">
        <v>264194</v>
      </c>
      <c r="GS32" s="225">
        <v>591</v>
      </c>
      <c r="GT32" s="225">
        <v>11488</v>
      </c>
      <c r="GU32" s="225">
        <v>264194</v>
      </c>
      <c r="GV32" s="242" t="s">
        <v>974</v>
      </c>
      <c r="GW32" s="225">
        <v>6387</v>
      </c>
      <c r="GX32" s="225">
        <v>5807</v>
      </c>
      <c r="GY32" s="225">
        <v>3051</v>
      </c>
      <c r="GZ32" s="222">
        <v>134</v>
      </c>
      <c r="HA32" s="225">
        <v>2</v>
      </c>
      <c r="HB32" s="225">
        <v>2568306</v>
      </c>
      <c r="HC32" s="225">
        <v>14826867</v>
      </c>
      <c r="HD32" s="225">
        <v>1336637</v>
      </c>
      <c r="HE32" s="225">
        <v>2479195</v>
      </c>
      <c r="HF32" s="225">
        <v>321161</v>
      </c>
      <c r="HG32" s="225">
        <v>11280</v>
      </c>
      <c r="HH32" s="225">
        <v>15610</v>
      </c>
      <c r="HI32" s="225">
        <v>316200</v>
      </c>
      <c r="HJ32" s="225">
        <v>191890</v>
      </c>
      <c r="HK32" s="220" t="s">
        <v>608</v>
      </c>
      <c r="HL32" s="220">
        <v>17213088</v>
      </c>
      <c r="HM32" s="220">
        <v>0</v>
      </c>
      <c r="HN32" s="220">
        <v>327</v>
      </c>
      <c r="HO32" s="220">
        <v>0</v>
      </c>
      <c r="HP32" s="220">
        <v>130</v>
      </c>
      <c r="HQ32" s="220">
        <v>0</v>
      </c>
      <c r="HR32" s="220">
        <v>267196</v>
      </c>
      <c r="HS32" s="220">
        <v>245497</v>
      </c>
      <c r="HT32" s="220">
        <v>260</v>
      </c>
      <c r="HU32" s="225">
        <v>0</v>
      </c>
      <c r="HV32" s="230">
        <v>54.98</v>
      </c>
      <c r="HW32" s="220">
        <v>286484</v>
      </c>
      <c r="HX32" s="426">
        <v>-8.4700000000000006</v>
      </c>
      <c r="HY32" s="230">
        <v>4.75</v>
      </c>
      <c r="HZ32" s="230">
        <v>3.3</v>
      </c>
      <c r="IA32" s="225">
        <v>2522</v>
      </c>
      <c r="IB32" s="225">
        <v>2518</v>
      </c>
      <c r="IC32" s="225">
        <v>25264</v>
      </c>
      <c r="ID32" s="227">
        <v>71.900000000000006</v>
      </c>
      <c r="IE32" s="227">
        <v>58.1</v>
      </c>
      <c r="IF32" s="227">
        <v>40.4</v>
      </c>
      <c r="IG32" s="227">
        <v>62.3</v>
      </c>
      <c r="IH32" s="227">
        <v>25.3</v>
      </c>
      <c r="II32" s="144" t="s">
        <v>1081</v>
      </c>
      <c r="IJ32" s="144" t="s">
        <v>1081</v>
      </c>
      <c r="IK32" s="225">
        <v>62.2</v>
      </c>
      <c r="IL32" s="154">
        <v>0.85</v>
      </c>
      <c r="IM32" s="153">
        <v>93.9</v>
      </c>
      <c r="IN32" s="285">
        <v>4.5999999999999996</v>
      </c>
      <c r="IO32" s="153">
        <v>8.8000000000000007</v>
      </c>
      <c r="IP32" s="143">
        <v>132913185</v>
      </c>
      <c r="IQ32" s="286">
        <v>60.981470520109518</v>
      </c>
      <c r="IR32" s="286">
        <v>50.423388158830839</v>
      </c>
      <c r="IS32" s="245" t="s">
        <v>608</v>
      </c>
      <c r="IT32" s="245" t="s">
        <v>608</v>
      </c>
      <c r="IU32" s="286" t="s">
        <v>608</v>
      </c>
      <c r="IV32" s="144" t="s">
        <v>1081</v>
      </c>
      <c r="IW32" s="143">
        <v>3868</v>
      </c>
      <c r="IX32" s="144" t="s">
        <v>1081</v>
      </c>
      <c r="IY32" s="286">
        <v>26.4</v>
      </c>
      <c r="IZ32" s="276">
        <v>76624</v>
      </c>
      <c r="JA32" s="276">
        <v>1298</v>
      </c>
      <c r="JB32" s="276">
        <v>1588</v>
      </c>
      <c r="JC32" s="276">
        <v>6735</v>
      </c>
      <c r="JD32" s="276">
        <v>7507</v>
      </c>
      <c r="JE32" s="276">
        <v>7201</v>
      </c>
      <c r="JF32" s="276">
        <v>8780</v>
      </c>
      <c r="JG32" s="276">
        <v>11835</v>
      </c>
      <c r="JH32" s="276">
        <v>11207</v>
      </c>
      <c r="JI32" s="276">
        <v>10152</v>
      </c>
      <c r="JJ32" s="276">
        <v>8479</v>
      </c>
      <c r="JK32" s="276">
        <v>7276</v>
      </c>
      <c r="JL32" s="276">
        <v>6338</v>
      </c>
      <c r="JM32" s="276">
        <v>3284</v>
      </c>
      <c r="JN32" s="276">
        <v>1515</v>
      </c>
      <c r="JO32" s="276">
        <v>621</v>
      </c>
      <c r="JP32" s="276">
        <v>306</v>
      </c>
      <c r="JQ32" s="276">
        <v>9772</v>
      </c>
      <c r="JR32" s="276">
        <v>9870</v>
      </c>
      <c r="JS32" s="276">
        <v>9303</v>
      </c>
      <c r="JT32" s="276">
        <v>10222</v>
      </c>
      <c r="JU32" s="276">
        <v>12178</v>
      </c>
      <c r="JV32" s="276">
        <v>15341</v>
      </c>
      <c r="JW32" s="276">
        <v>14095</v>
      </c>
      <c r="JX32" s="276">
        <v>12990</v>
      </c>
      <c r="JY32" s="276">
        <v>11803</v>
      </c>
      <c r="JZ32" s="276">
        <v>13034</v>
      </c>
      <c r="KA32" s="276">
        <v>16156</v>
      </c>
      <c r="KB32" s="276">
        <v>14004</v>
      </c>
      <c r="KC32" s="276">
        <v>12074</v>
      </c>
      <c r="KD32" s="276">
        <v>9785</v>
      </c>
      <c r="KE32" s="276">
        <v>10309</v>
      </c>
    </row>
    <row r="33" spans="1:291" ht="12">
      <c r="A33" s="547">
        <v>232017</v>
      </c>
      <c r="B33" s="2" t="s">
        <v>926</v>
      </c>
      <c r="C33" s="147">
        <v>261.86</v>
      </c>
      <c r="D33" s="144">
        <v>376886</v>
      </c>
      <c r="E33" s="146">
        <v>13.9</v>
      </c>
      <c r="F33" s="146">
        <v>61.6</v>
      </c>
      <c r="G33" s="146">
        <v>24.5</v>
      </c>
      <c r="H33" s="220">
        <v>19988</v>
      </c>
      <c r="I33" s="220">
        <v>41125</v>
      </c>
      <c r="J33" s="220">
        <v>64041</v>
      </c>
      <c r="K33" s="225">
        <v>43094</v>
      </c>
      <c r="L33" s="220">
        <v>154732</v>
      </c>
      <c r="M33" s="220">
        <v>14956</v>
      </c>
      <c r="N33" s="220">
        <v>11931</v>
      </c>
      <c r="O33" s="220">
        <v>12070</v>
      </c>
      <c r="P33" s="223">
        <v>373266</v>
      </c>
      <c r="Q33" s="220">
        <v>374765</v>
      </c>
      <c r="R33" s="220">
        <v>363899</v>
      </c>
      <c r="S33" s="225">
        <v>1971071</v>
      </c>
      <c r="T33" s="225">
        <v>1814629</v>
      </c>
      <c r="U33" s="225">
        <v>570704</v>
      </c>
      <c r="V33" s="225">
        <v>1003918</v>
      </c>
      <c r="W33" s="225">
        <v>52</v>
      </c>
      <c r="X33" s="225">
        <v>85</v>
      </c>
      <c r="Y33" s="225">
        <v>6</v>
      </c>
      <c r="Z33" s="225">
        <v>171396</v>
      </c>
      <c r="AA33" s="147">
        <v>184.68</v>
      </c>
      <c r="AB33" s="230">
        <v>1385.98</v>
      </c>
      <c r="AC33" s="225">
        <v>5220</v>
      </c>
      <c r="AD33" s="225">
        <v>690026</v>
      </c>
      <c r="AE33" s="225" t="s">
        <v>608</v>
      </c>
      <c r="AF33" s="225">
        <v>25</v>
      </c>
      <c r="AG33" s="225">
        <v>3275</v>
      </c>
      <c r="AH33" s="225">
        <v>52</v>
      </c>
      <c r="AI33" s="225">
        <v>20830</v>
      </c>
      <c r="AJ33" s="225">
        <v>1064</v>
      </c>
      <c r="AK33" s="225">
        <v>130</v>
      </c>
      <c r="AL33" s="225">
        <v>22</v>
      </c>
      <c r="AM33" s="225">
        <v>10801</v>
      </c>
      <c r="AN33" s="225">
        <v>639</v>
      </c>
      <c r="AO33" s="225">
        <v>5</v>
      </c>
      <c r="AP33" s="225">
        <v>375</v>
      </c>
      <c r="AQ33" s="225">
        <v>26</v>
      </c>
      <c r="AR33" s="225">
        <v>1461</v>
      </c>
      <c r="AS33" s="227">
        <v>100</v>
      </c>
      <c r="AT33" s="227">
        <v>97.7</v>
      </c>
      <c r="AU33" s="227">
        <v>113.7</v>
      </c>
      <c r="AV33" s="225">
        <v>13</v>
      </c>
      <c r="AW33" s="225">
        <v>13</v>
      </c>
      <c r="AX33" s="225">
        <v>10</v>
      </c>
      <c r="AY33" s="225">
        <v>4</v>
      </c>
      <c r="AZ33" s="225">
        <v>4</v>
      </c>
      <c r="BA33" s="225">
        <v>13</v>
      </c>
      <c r="BB33" s="225">
        <v>10</v>
      </c>
      <c r="BC33" s="225">
        <v>12</v>
      </c>
      <c r="BD33" s="225">
        <v>27326.19</v>
      </c>
      <c r="BE33" s="225">
        <v>1</v>
      </c>
      <c r="BF33" s="225">
        <v>27438</v>
      </c>
      <c r="BG33" s="225">
        <v>3</v>
      </c>
      <c r="BH33" s="225">
        <v>67483</v>
      </c>
      <c r="BI33" s="225">
        <v>2</v>
      </c>
      <c r="BJ33" s="225">
        <v>2480</v>
      </c>
      <c r="BK33" s="227">
        <v>44.1</v>
      </c>
      <c r="BL33" s="225">
        <v>2</v>
      </c>
      <c r="BM33" s="225">
        <v>3</v>
      </c>
      <c r="BN33" s="225">
        <v>596</v>
      </c>
      <c r="BO33" s="225">
        <v>5639</v>
      </c>
      <c r="BP33" s="144" t="s">
        <v>1081</v>
      </c>
      <c r="BQ33" s="230">
        <v>1.52</v>
      </c>
      <c r="BR33" s="227">
        <v>36.299999999999997</v>
      </c>
      <c r="BS33" s="230">
        <v>3.4424549038407597</v>
      </c>
      <c r="BT33" s="227">
        <v>63.530856437456066</v>
      </c>
      <c r="BU33" s="225">
        <v>21</v>
      </c>
      <c r="BV33" s="225">
        <v>5288</v>
      </c>
      <c r="BW33" s="225">
        <v>256</v>
      </c>
      <c r="BX33" s="225">
        <v>767</v>
      </c>
      <c r="BY33" s="225">
        <v>3405</v>
      </c>
      <c r="BZ33" s="225">
        <v>958</v>
      </c>
      <c r="CA33" s="225">
        <v>280</v>
      </c>
      <c r="CB33" s="225">
        <v>382</v>
      </c>
      <c r="CC33" s="241">
        <v>1.58</v>
      </c>
      <c r="CD33" s="225" t="s">
        <v>608</v>
      </c>
      <c r="CE33" s="225">
        <v>5</v>
      </c>
      <c r="CF33" s="225">
        <v>63</v>
      </c>
      <c r="CG33" s="225">
        <v>5</v>
      </c>
      <c r="CH33" s="225">
        <v>1</v>
      </c>
      <c r="CI33" s="225">
        <v>60</v>
      </c>
      <c r="CJ33" s="225">
        <v>18</v>
      </c>
      <c r="CK33" s="225">
        <v>964</v>
      </c>
      <c r="CL33" s="225">
        <v>7</v>
      </c>
      <c r="CM33" s="225">
        <v>736</v>
      </c>
      <c r="CN33" s="225">
        <v>24</v>
      </c>
      <c r="CO33" s="225">
        <v>459</v>
      </c>
      <c r="CP33" s="225">
        <v>14</v>
      </c>
      <c r="CQ33" s="225">
        <v>111</v>
      </c>
      <c r="CR33" s="225">
        <v>3</v>
      </c>
      <c r="CS33" s="225">
        <v>87</v>
      </c>
      <c r="CT33" s="225">
        <v>9021</v>
      </c>
      <c r="CU33" s="225">
        <v>2027</v>
      </c>
      <c r="CV33" s="225">
        <v>1794</v>
      </c>
      <c r="CW33" s="225">
        <v>794747.48600000003</v>
      </c>
      <c r="CX33" s="225">
        <v>311823.45199999999</v>
      </c>
      <c r="CY33" s="225">
        <v>490498.57199999999</v>
      </c>
      <c r="CZ33" s="225">
        <v>92563</v>
      </c>
      <c r="DA33" s="225">
        <v>18</v>
      </c>
      <c r="DB33" s="225">
        <v>13824</v>
      </c>
      <c r="DC33" s="225">
        <v>1643</v>
      </c>
      <c r="DD33" s="225">
        <v>1215</v>
      </c>
      <c r="DE33" s="225">
        <v>156</v>
      </c>
      <c r="DF33" s="225">
        <v>1568</v>
      </c>
      <c r="DG33" s="225">
        <v>16709</v>
      </c>
      <c r="DH33" s="225">
        <v>11739</v>
      </c>
      <c r="DI33" s="225">
        <v>2801</v>
      </c>
      <c r="DJ33" s="225">
        <v>2825</v>
      </c>
      <c r="DK33" s="225">
        <v>290</v>
      </c>
      <c r="DL33" s="225">
        <v>254</v>
      </c>
      <c r="DM33" s="225">
        <v>2</v>
      </c>
      <c r="DN33" s="225">
        <v>1795</v>
      </c>
      <c r="DO33" s="225">
        <v>44</v>
      </c>
      <c r="DP33" s="225">
        <v>16440</v>
      </c>
      <c r="DQ33" s="225">
        <v>59</v>
      </c>
      <c r="DR33" s="225">
        <v>10555</v>
      </c>
      <c r="DS33" s="225">
        <v>9482</v>
      </c>
      <c r="DT33" s="225">
        <v>0</v>
      </c>
      <c r="DU33" s="225">
        <v>957</v>
      </c>
      <c r="DV33" s="225">
        <v>57</v>
      </c>
      <c r="DW33" s="225">
        <v>31</v>
      </c>
      <c r="DX33" s="227">
        <v>46.9</v>
      </c>
      <c r="DY33" s="225">
        <v>42</v>
      </c>
      <c r="DZ33" s="225">
        <v>273</v>
      </c>
      <c r="EA33" s="225">
        <v>1307</v>
      </c>
      <c r="EB33" s="225">
        <v>347</v>
      </c>
      <c r="EC33" s="225">
        <v>190</v>
      </c>
      <c r="ED33" s="225">
        <v>2283</v>
      </c>
      <c r="EE33" s="225">
        <v>3236</v>
      </c>
      <c r="EF33" s="227">
        <v>96.6</v>
      </c>
      <c r="EG33" s="227">
        <v>95.4</v>
      </c>
      <c r="EH33" s="225">
        <v>205</v>
      </c>
      <c r="EI33" s="227">
        <v>5.88</v>
      </c>
      <c r="EJ33" s="225">
        <v>86723</v>
      </c>
      <c r="EK33" s="227">
        <v>33.200000000000003</v>
      </c>
      <c r="EL33" s="225">
        <v>314707</v>
      </c>
      <c r="EM33" s="429">
        <v>1.84</v>
      </c>
      <c r="EN33" s="225">
        <v>369</v>
      </c>
      <c r="EO33" s="225">
        <v>45</v>
      </c>
      <c r="EP33" s="248">
        <v>8197</v>
      </c>
      <c r="EQ33" s="225">
        <v>343</v>
      </c>
      <c r="ER33" s="225">
        <v>5400</v>
      </c>
      <c r="ES33" s="227">
        <v>100</v>
      </c>
      <c r="ET33" s="225">
        <v>136778</v>
      </c>
      <c r="EU33" s="225">
        <v>21303</v>
      </c>
      <c r="EV33" s="225">
        <v>2837</v>
      </c>
      <c r="EW33" s="225">
        <v>107752</v>
      </c>
      <c r="EX33" s="225">
        <v>93119</v>
      </c>
      <c r="EY33" s="225">
        <v>10092</v>
      </c>
      <c r="EZ33" s="225">
        <v>4541</v>
      </c>
      <c r="FA33" s="225">
        <v>7723</v>
      </c>
      <c r="FB33" s="227">
        <v>18</v>
      </c>
      <c r="FC33" s="225">
        <v>397</v>
      </c>
      <c r="FD33" s="227">
        <v>10</v>
      </c>
      <c r="FE33" s="225">
        <v>6901</v>
      </c>
      <c r="FF33" s="225">
        <v>76</v>
      </c>
      <c r="FG33" s="225">
        <v>283</v>
      </c>
      <c r="FH33" s="225">
        <v>395</v>
      </c>
      <c r="FI33" s="245">
        <v>9</v>
      </c>
      <c r="FJ33" s="245">
        <v>308</v>
      </c>
      <c r="FK33" s="230">
        <v>63.747521009002838</v>
      </c>
      <c r="FL33" s="227">
        <v>99.7</v>
      </c>
      <c r="FM33" s="227">
        <v>93</v>
      </c>
      <c r="FN33" s="227">
        <v>79.900000000000006</v>
      </c>
      <c r="FO33" s="227">
        <v>68.400000000000006</v>
      </c>
      <c r="FP33" s="225">
        <v>91</v>
      </c>
      <c r="FQ33" s="225">
        <v>8</v>
      </c>
      <c r="FR33" s="225">
        <v>50</v>
      </c>
      <c r="FS33" s="225">
        <v>2655</v>
      </c>
      <c r="FT33" s="225">
        <v>15</v>
      </c>
      <c r="FU33" s="225">
        <v>2653</v>
      </c>
      <c r="FV33" s="225">
        <v>2345</v>
      </c>
      <c r="FW33" s="225">
        <v>20</v>
      </c>
      <c r="FX33" s="225">
        <v>3563173</v>
      </c>
      <c r="FY33" s="225">
        <v>2721</v>
      </c>
      <c r="FZ33" s="225" t="s">
        <v>608</v>
      </c>
      <c r="GA33" s="225" t="s">
        <v>608</v>
      </c>
      <c r="GB33" s="225">
        <v>15829</v>
      </c>
      <c r="GC33" s="225">
        <v>113</v>
      </c>
      <c r="GD33" s="225">
        <v>3212</v>
      </c>
      <c r="GE33" s="225">
        <v>12504</v>
      </c>
      <c r="GF33" s="225">
        <v>166391</v>
      </c>
      <c r="GG33" s="225">
        <v>1032</v>
      </c>
      <c r="GH33" s="225">
        <v>48269</v>
      </c>
      <c r="GI33" s="225">
        <v>117090</v>
      </c>
      <c r="GJ33" s="225">
        <v>877</v>
      </c>
      <c r="GK33" s="225">
        <v>8738</v>
      </c>
      <c r="GL33" s="225">
        <v>878109</v>
      </c>
      <c r="GM33" s="225">
        <v>2168</v>
      </c>
      <c r="GN33" s="225">
        <v>16520</v>
      </c>
      <c r="GO33" s="225">
        <v>331485</v>
      </c>
      <c r="GP33" s="225">
        <v>747</v>
      </c>
      <c r="GQ33" s="225">
        <v>11488</v>
      </c>
      <c r="GR33" s="224">
        <v>1236730</v>
      </c>
      <c r="GS33" s="225">
        <v>728</v>
      </c>
      <c r="GT33" s="225">
        <v>19050</v>
      </c>
      <c r="GU33" s="225">
        <v>596776</v>
      </c>
      <c r="GV33" s="242">
        <v>89.02</v>
      </c>
      <c r="GW33" s="225">
        <v>7073</v>
      </c>
      <c r="GX33" s="225">
        <v>4779</v>
      </c>
      <c r="GY33" s="225">
        <v>3423</v>
      </c>
      <c r="GZ33" s="222">
        <v>643</v>
      </c>
      <c r="HA33" s="225">
        <v>900</v>
      </c>
      <c r="HB33" s="225">
        <v>3458260</v>
      </c>
      <c r="HC33" s="225">
        <v>18400312</v>
      </c>
      <c r="HD33" s="225">
        <v>2062582</v>
      </c>
      <c r="HE33" s="225">
        <v>2770034</v>
      </c>
      <c r="HF33" s="225">
        <v>353996</v>
      </c>
      <c r="HG33" s="225">
        <v>17140</v>
      </c>
      <c r="HH33" s="225">
        <v>17140</v>
      </c>
      <c r="HI33" s="225">
        <v>265820</v>
      </c>
      <c r="HJ33" s="225">
        <v>182159</v>
      </c>
      <c r="HK33" s="220">
        <v>38387</v>
      </c>
      <c r="HL33" s="220">
        <v>5526000</v>
      </c>
      <c r="HM33" s="220"/>
      <c r="HN33" s="220">
        <v>106</v>
      </c>
      <c r="HO33" s="220"/>
      <c r="HP33" s="220">
        <v>44</v>
      </c>
      <c r="HQ33" s="220"/>
      <c r="HR33" s="220">
        <v>59335</v>
      </c>
      <c r="HS33" s="220">
        <v>230644</v>
      </c>
      <c r="HT33" s="220">
        <v>6350</v>
      </c>
      <c r="HU33" s="225" t="s">
        <v>608</v>
      </c>
      <c r="HV33" s="230">
        <v>44.54</v>
      </c>
      <c r="HW33" s="220">
        <v>265822</v>
      </c>
      <c r="HX33" s="426">
        <v>-14.4</v>
      </c>
      <c r="HY33" s="230">
        <v>1.5</v>
      </c>
      <c r="HZ33" s="230">
        <v>0</v>
      </c>
      <c r="IA33" s="225">
        <v>2235.83</v>
      </c>
      <c r="IB33" s="225">
        <v>2201.17</v>
      </c>
      <c r="IC33" s="225">
        <v>29645</v>
      </c>
      <c r="ID33" s="227">
        <v>59.5</v>
      </c>
      <c r="IE33" s="227">
        <v>64.599999999999994</v>
      </c>
      <c r="IF33" s="227">
        <v>41.5</v>
      </c>
      <c r="IG33" s="227">
        <v>68.900000000000006</v>
      </c>
      <c r="IH33" s="227">
        <v>23.2</v>
      </c>
      <c r="II33" s="144" t="s">
        <v>1081</v>
      </c>
      <c r="IJ33" s="144" t="s">
        <v>1081</v>
      </c>
      <c r="IK33" s="225">
        <v>69.900000000000006</v>
      </c>
      <c r="IL33" s="154">
        <v>0.97</v>
      </c>
      <c r="IM33" s="153">
        <v>89.8</v>
      </c>
      <c r="IN33" s="285">
        <v>5.5</v>
      </c>
      <c r="IO33" s="153">
        <v>4.9000000000000004</v>
      </c>
      <c r="IP33" s="143">
        <v>96837314</v>
      </c>
      <c r="IQ33" s="286">
        <v>64.520293209261425</v>
      </c>
      <c r="IR33" s="286">
        <v>52.602289745051259</v>
      </c>
      <c r="IS33" s="245" t="s">
        <v>608</v>
      </c>
      <c r="IT33" s="245" t="s">
        <v>608</v>
      </c>
      <c r="IU33" s="286">
        <v>48</v>
      </c>
      <c r="IV33" s="144" t="s">
        <v>1081</v>
      </c>
      <c r="IW33" s="143">
        <v>3619</v>
      </c>
      <c r="IX33" s="144" t="s">
        <v>1081</v>
      </c>
      <c r="IY33" s="286">
        <v>29.6</v>
      </c>
      <c r="IZ33" s="276">
        <v>75945</v>
      </c>
      <c r="JA33" s="276">
        <v>1238</v>
      </c>
      <c r="JB33" s="276">
        <v>1469</v>
      </c>
      <c r="JC33" s="276">
        <v>6046</v>
      </c>
      <c r="JD33" s="276">
        <v>6772</v>
      </c>
      <c r="JE33" s="276">
        <v>7066</v>
      </c>
      <c r="JF33" s="276">
        <v>8442</v>
      </c>
      <c r="JG33" s="276">
        <v>10860</v>
      </c>
      <c r="JH33" s="276">
        <v>9379</v>
      </c>
      <c r="JI33" s="276">
        <v>8719</v>
      </c>
      <c r="JJ33" s="276">
        <v>7486</v>
      </c>
      <c r="JK33" s="276">
        <v>6460</v>
      </c>
      <c r="JL33" s="276">
        <v>5333</v>
      </c>
      <c r="JM33" s="276">
        <v>2734</v>
      </c>
      <c r="JN33" s="276">
        <v>1398</v>
      </c>
      <c r="JO33" s="276">
        <v>621</v>
      </c>
      <c r="JP33" s="276">
        <v>276</v>
      </c>
      <c r="JQ33" s="276">
        <v>9081</v>
      </c>
      <c r="JR33" s="276">
        <v>8062</v>
      </c>
      <c r="JS33" s="276">
        <v>8726</v>
      </c>
      <c r="JT33" s="276">
        <v>10168</v>
      </c>
      <c r="JU33" s="276">
        <v>11651</v>
      </c>
      <c r="JV33" s="276">
        <v>13817</v>
      </c>
      <c r="JW33" s="276">
        <v>11903</v>
      </c>
      <c r="JX33" s="276">
        <v>11352</v>
      </c>
      <c r="JY33" s="276">
        <v>10551</v>
      </c>
      <c r="JZ33" s="276">
        <v>11486</v>
      </c>
      <c r="KA33" s="276">
        <v>13744</v>
      </c>
      <c r="KB33" s="276">
        <v>11063</v>
      </c>
      <c r="KC33" s="276">
        <v>8782</v>
      </c>
      <c r="KD33" s="276">
        <v>7260</v>
      </c>
      <c r="KE33" s="276">
        <v>8113</v>
      </c>
    </row>
    <row r="34" spans="1:291" ht="12">
      <c r="A34" s="3">
        <v>232025</v>
      </c>
      <c r="B34" s="2" t="s">
        <v>927</v>
      </c>
      <c r="C34" s="147">
        <v>387.2</v>
      </c>
      <c r="D34" s="144">
        <v>384950</v>
      </c>
      <c r="E34" s="146">
        <v>14.77</v>
      </c>
      <c r="F34" s="146">
        <v>63.13</v>
      </c>
      <c r="G34" s="146">
        <v>22.1</v>
      </c>
      <c r="H34" s="220">
        <v>22608</v>
      </c>
      <c r="I34" s="220">
        <v>45531</v>
      </c>
      <c r="J34" s="220">
        <v>68575</v>
      </c>
      <c r="K34" s="225">
        <v>38364</v>
      </c>
      <c r="L34" s="220">
        <v>157966</v>
      </c>
      <c r="M34" s="220">
        <v>9860</v>
      </c>
      <c r="N34" s="220">
        <v>16222</v>
      </c>
      <c r="O34" s="220">
        <v>15185</v>
      </c>
      <c r="P34" s="223">
        <v>384950</v>
      </c>
      <c r="Q34" s="220">
        <v>381051</v>
      </c>
      <c r="R34" s="220">
        <v>356372</v>
      </c>
      <c r="S34" s="225">
        <v>203812</v>
      </c>
      <c r="T34" s="225">
        <v>2299897</v>
      </c>
      <c r="U34" s="225">
        <v>902640</v>
      </c>
      <c r="V34" s="225">
        <v>961917</v>
      </c>
      <c r="W34" s="225">
        <v>67</v>
      </c>
      <c r="X34" s="225">
        <v>42</v>
      </c>
      <c r="Y34" s="225">
        <v>28</v>
      </c>
      <c r="Z34" s="225">
        <v>245288</v>
      </c>
      <c r="AA34" s="147">
        <v>2569</v>
      </c>
      <c r="AB34" s="242">
        <v>1631.4</v>
      </c>
      <c r="AC34" s="225">
        <v>2108</v>
      </c>
      <c r="AD34" s="225">
        <v>133917</v>
      </c>
      <c r="AE34" s="225">
        <v>0</v>
      </c>
      <c r="AF34" s="225">
        <v>22</v>
      </c>
      <c r="AG34" s="225">
        <v>5260</v>
      </c>
      <c r="AH34" s="225">
        <v>47</v>
      </c>
      <c r="AI34" s="225">
        <v>22177</v>
      </c>
      <c r="AJ34" s="225">
        <v>1225</v>
      </c>
      <c r="AK34" s="225" t="s">
        <v>608</v>
      </c>
      <c r="AL34" s="225">
        <v>20</v>
      </c>
      <c r="AM34" s="225">
        <v>10758</v>
      </c>
      <c r="AN34" s="225">
        <v>726</v>
      </c>
      <c r="AO34" s="225">
        <v>11</v>
      </c>
      <c r="AP34" s="225" t="s">
        <v>608</v>
      </c>
      <c r="AQ34" s="225">
        <v>20</v>
      </c>
      <c r="AR34" s="225">
        <v>416</v>
      </c>
      <c r="AS34" s="227">
        <v>100</v>
      </c>
      <c r="AT34" s="227">
        <v>144</v>
      </c>
      <c r="AU34" s="227">
        <v>122</v>
      </c>
      <c r="AV34" s="225">
        <v>1</v>
      </c>
      <c r="AW34" s="225">
        <v>12</v>
      </c>
      <c r="AX34" s="225">
        <v>11</v>
      </c>
      <c r="AY34" s="225">
        <v>4</v>
      </c>
      <c r="AZ34" s="225">
        <v>4</v>
      </c>
      <c r="BA34" s="225">
        <v>12</v>
      </c>
      <c r="BB34" s="225">
        <v>11</v>
      </c>
      <c r="BC34" s="225">
        <v>6</v>
      </c>
      <c r="BD34" s="225">
        <v>40397</v>
      </c>
      <c r="BE34" s="225">
        <v>0</v>
      </c>
      <c r="BF34" s="225">
        <v>0</v>
      </c>
      <c r="BG34" s="225">
        <v>1</v>
      </c>
      <c r="BH34" s="225">
        <v>30703</v>
      </c>
      <c r="BI34" s="225">
        <v>2</v>
      </c>
      <c r="BJ34" s="225">
        <v>1107</v>
      </c>
      <c r="BK34" s="227">
        <v>50.1</v>
      </c>
      <c r="BL34" s="225">
        <v>2</v>
      </c>
      <c r="BM34" s="225">
        <v>4</v>
      </c>
      <c r="BN34" s="225">
        <v>1266</v>
      </c>
      <c r="BO34" s="225">
        <v>2353</v>
      </c>
      <c r="BP34" s="144" t="s">
        <v>1081</v>
      </c>
      <c r="BQ34" s="230">
        <v>1.67</v>
      </c>
      <c r="BR34" s="227">
        <v>30.2</v>
      </c>
      <c r="BS34" s="230">
        <v>3.0801704647766153</v>
      </c>
      <c r="BT34" s="227">
        <v>63.513706702925596</v>
      </c>
      <c r="BU34" s="225">
        <v>14</v>
      </c>
      <c r="BV34" s="225">
        <v>2727</v>
      </c>
      <c r="BW34" s="225">
        <v>232</v>
      </c>
      <c r="BX34" s="225">
        <v>530</v>
      </c>
      <c r="BY34" s="225">
        <v>2808</v>
      </c>
      <c r="BZ34" s="225">
        <v>840</v>
      </c>
      <c r="CA34" s="225">
        <v>255</v>
      </c>
      <c r="CB34" s="225">
        <v>421</v>
      </c>
      <c r="CC34" s="241">
        <v>1.67</v>
      </c>
      <c r="CD34" s="225" t="s">
        <v>608</v>
      </c>
      <c r="CE34" s="225">
        <v>2</v>
      </c>
      <c r="CF34" s="225">
        <v>83</v>
      </c>
      <c r="CG34" s="225">
        <v>6</v>
      </c>
      <c r="CH34" s="225">
        <v>1</v>
      </c>
      <c r="CI34" s="225">
        <v>70</v>
      </c>
      <c r="CJ34" s="225">
        <v>19</v>
      </c>
      <c r="CK34" s="225">
        <v>1039</v>
      </c>
      <c r="CL34" s="225">
        <v>7</v>
      </c>
      <c r="CM34" s="225">
        <v>806</v>
      </c>
      <c r="CN34" s="225">
        <v>19</v>
      </c>
      <c r="CO34" s="225">
        <v>342</v>
      </c>
      <c r="CP34" s="225">
        <v>12</v>
      </c>
      <c r="CQ34" s="225">
        <v>118</v>
      </c>
      <c r="CR34" s="225">
        <v>3</v>
      </c>
      <c r="CS34" s="225">
        <v>78</v>
      </c>
      <c r="CT34" s="225">
        <v>9343</v>
      </c>
      <c r="CU34" s="225">
        <v>1965</v>
      </c>
      <c r="CV34" s="225">
        <v>1718</v>
      </c>
      <c r="CW34" s="225">
        <v>846074.39199999999</v>
      </c>
      <c r="CX34" s="225">
        <v>283520.48599999998</v>
      </c>
      <c r="CY34" s="225">
        <v>454692.81800000003</v>
      </c>
      <c r="CZ34" s="225">
        <v>85319</v>
      </c>
      <c r="DA34" s="225">
        <v>21</v>
      </c>
      <c r="DB34" s="225">
        <v>13949</v>
      </c>
      <c r="DC34" s="225">
        <v>1482</v>
      </c>
      <c r="DD34" s="225">
        <v>948</v>
      </c>
      <c r="DE34" s="225">
        <v>80</v>
      </c>
      <c r="DF34" s="225">
        <v>1096</v>
      </c>
      <c r="DG34" s="225">
        <v>20931</v>
      </c>
      <c r="DH34" s="220">
        <v>11415</v>
      </c>
      <c r="DI34" s="225">
        <v>2655</v>
      </c>
      <c r="DJ34" s="225">
        <v>3167</v>
      </c>
      <c r="DK34" s="225">
        <v>113</v>
      </c>
      <c r="DL34" s="225">
        <v>210</v>
      </c>
      <c r="DM34" s="225">
        <v>0</v>
      </c>
      <c r="DN34" s="225">
        <v>1587</v>
      </c>
      <c r="DO34" s="225">
        <v>43</v>
      </c>
      <c r="DP34" s="225">
        <v>14160</v>
      </c>
      <c r="DQ34" s="225">
        <v>56</v>
      </c>
      <c r="DR34" s="225">
        <v>8630</v>
      </c>
      <c r="DS34" s="225">
        <v>7876</v>
      </c>
      <c r="DT34" s="225">
        <v>0</v>
      </c>
      <c r="DU34" s="225">
        <v>522</v>
      </c>
      <c r="DV34" s="225">
        <v>53</v>
      </c>
      <c r="DW34" s="225">
        <v>41</v>
      </c>
      <c r="DX34" s="227">
        <v>40.299999999999997</v>
      </c>
      <c r="DY34" s="225">
        <v>53</v>
      </c>
      <c r="DZ34" s="225">
        <v>192</v>
      </c>
      <c r="EA34" s="225">
        <v>1168</v>
      </c>
      <c r="EB34" s="225">
        <v>148</v>
      </c>
      <c r="EC34" s="225">
        <v>81</v>
      </c>
      <c r="ED34" s="225">
        <v>3029</v>
      </c>
      <c r="EE34" s="225">
        <v>3677</v>
      </c>
      <c r="EF34" s="227">
        <v>99.2</v>
      </c>
      <c r="EG34" s="227">
        <v>96.8</v>
      </c>
      <c r="EH34" s="225">
        <v>88</v>
      </c>
      <c r="EI34" s="227">
        <v>5.2</v>
      </c>
      <c r="EJ34" s="225">
        <v>82626</v>
      </c>
      <c r="EK34" s="227">
        <v>46.2</v>
      </c>
      <c r="EL34" s="225">
        <v>314298</v>
      </c>
      <c r="EM34" s="429">
        <v>1.67</v>
      </c>
      <c r="EN34" s="225">
        <v>442</v>
      </c>
      <c r="EO34" s="225">
        <v>21</v>
      </c>
      <c r="EP34" s="243">
        <v>6540</v>
      </c>
      <c r="EQ34" s="225">
        <v>347</v>
      </c>
      <c r="ER34" s="225">
        <v>1954</v>
      </c>
      <c r="ES34" s="227">
        <v>100</v>
      </c>
      <c r="ET34" s="225">
        <v>135837</v>
      </c>
      <c r="EU34" s="225">
        <v>17952</v>
      </c>
      <c r="EV34" s="225">
        <v>17</v>
      </c>
      <c r="EW34" s="225">
        <v>109888</v>
      </c>
      <c r="EX34" s="225">
        <v>97845</v>
      </c>
      <c r="EY34" s="225">
        <v>8240</v>
      </c>
      <c r="EZ34" s="225">
        <v>3803</v>
      </c>
      <c r="FA34" s="225">
        <v>7997</v>
      </c>
      <c r="FB34" s="227">
        <v>21.7</v>
      </c>
      <c r="FC34" s="225">
        <v>244</v>
      </c>
      <c r="FD34" s="227">
        <v>10.65</v>
      </c>
      <c r="FE34" s="225">
        <v>4577</v>
      </c>
      <c r="FF34" s="225">
        <v>0</v>
      </c>
      <c r="FG34" s="225">
        <v>105</v>
      </c>
      <c r="FH34" s="225">
        <v>162</v>
      </c>
      <c r="FI34" s="245">
        <v>16</v>
      </c>
      <c r="FJ34" s="245">
        <v>534</v>
      </c>
      <c r="FK34" s="230">
        <v>66.583187771394094</v>
      </c>
      <c r="FL34" s="227">
        <v>98.93</v>
      </c>
      <c r="FM34" s="227">
        <v>97.77</v>
      </c>
      <c r="FN34" s="227">
        <v>88.2</v>
      </c>
      <c r="FO34" s="227">
        <v>85.5</v>
      </c>
      <c r="FP34" s="225">
        <v>94</v>
      </c>
      <c r="FQ34" s="225">
        <v>10</v>
      </c>
      <c r="FR34" s="225">
        <v>73</v>
      </c>
      <c r="FS34" s="225">
        <v>2030</v>
      </c>
      <c r="FT34" s="225">
        <v>10</v>
      </c>
      <c r="FU34" s="225">
        <v>2517</v>
      </c>
      <c r="FV34" s="225">
        <v>2221</v>
      </c>
      <c r="FW34" s="225">
        <v>5</v>
      </c>
      <c r="FX34" s="225">
        <v>5892761</v>
      </c>
      <c r="FY34" s="225">
        <v>1591</v>
      </c>
      <c r="FZ34" s="225" t="s">
        <v>608</v>
      </c>
      <c r="GA34" s="225" t="s">
        <v>608</v>
      </c>
      <c r="GB34" s="225">
        <v>14453</v>
      </c>
      <c r="GC34" s="225">
        <v>31</v>
      </c>
      <c r="GD34" s="225">
        <v>3077</v>
      </c>
      <c r="GE34" s="225">
        <v>11345</v>
      </c>
      <c r="GF34" s="225">
        <v>158854</v>
      </c>
      <c r="GG34" s="225">
        <v>383</v>
      </c>
      <c r="GH34" s="225">
        <v>52373</v>
      </c>
      <c r="GI34" s="225">
        <v>106098</v>
      </c>
      <c r="GJ34" s="225">
        <v>673</v>
      </c>
      <c r="GK34" s="225">
        <v>5660</v>
      </c>
      <c r="GL34" s="225">
        <v>519765</v>
      </c>
      <c r="GM34" s="225">
        <v>2118</v>
      </c>
      <c r="GN34" s="225">
        <v>17245</v>
      </c>
      <c r="GO34" s="225">
        <v>367828</v>
      </c>
      <c r="GP34" s="225">
        <v>730</v>
      </c>
      <c r="GQ34" s="225">
        <v>32081</v>
      </c>
      <c r="GR34" s="224">
        <v>1755807</v>
      </c>
      <c r="GS34" s="225">
        <v>705</v>
      </c>
      <c r="GT34" s="225">
        <v>14653</v>
      </c>
      <c r="GU34" s="225">
        <v>344785</v>
      </c>
      <c r="GV34" s="242">
        <v>37.9</v>
      </c>
      <c r="GW34" s="225">
        <v>1831.8</v>
      </c>
      <c r="GX34" s="225">
        <v>3644</v>
      </c>
      <c r="GY34" s="225">
        <v>1518</v>
      </c>
      <c r="GZ34" s="222">
        <v>133</v>
      </c>
      <c r="HA34" s="225">
        <v>84</v>
      </c>
      <c r="HB34" s="225">
        <v>2120080</v>
      </c>
      <c r="HC34" s="225">
        <v>12310001</v>
      </c>
      <c r="HD34" s="225">
        <v>1425580</v>
      </c>
      <c r="HE34" s="225">
        <v>1826970</v>
      </c>
      <c r="HF34" s="225">
        <v>316662</v>
      </c>
      <c r="HG34" s="225">
        <v>6660</v>
      </c>
      <c r="HH34" s="225">
        <v>8580</v>
      </c>
      <c r="HI34" s="225">
        <v>240500</v>
      </c>
      <c r="HJ34" s="225">
        <v>189543</v>
      </c>
      <c r="HK34" s="220">
        <v>25134</v>
      </c>
      <c r="HL34" s="220">
        <v>6628065</v>
      </c>
      <c r="HM34" s="220">
        <v>138780</v>
      </c>
      <c r="HN34" s="220">
        <v>112</v>
      </c>
      <c r="HO34" s="220">
        <v>8</v>
      </c>
      <c r="HP34" s="220">
        <v>44</v>
      </c>
      <c r="HQ34" s="220">
        <v>4</v>
      </c>
      <c r="HR34" s="220">
        <v>239931</v>
      </c>
      <c r="HS34" s="220">
        <v>231766</v>
      </c>
      <c r="HT34" s="220">
        <v>0</v>
      </c>
      <c r="HU34" s="225">
        <v>0</v>
      </c>
      <c r="HV34" s="230">
        <v>50.21</v>
      </c>
      <c r="HW34" s="220">
        <v>289249</v>
      </c>
      <c r="HX34" s="426" t="s">
        <v>608</v>
      </c>
      <c r="HY34" s="230">
        <v>4.0999999999999996</v>
      </c>
      <c r="HZ34" s="230">
        <v>4.0999999999999996</v>
      </c>
      <c r="IA34" s="225">
        <v>1731.4</v>
      </c>
      <c r="IB34" s="225">
        <v>1572.5</v>
      </c>
      <c r="IC34" s="225">
        <v>62774</v>
      </c>
      <c r="ID34" s="227">
        <v>73.599999999999994</v>
      </c>
      <c r="IE34" s="227">
        <v>65.400000000000006</v>
      </c>
      <c r="IF34" s="227">
        <v>44.9</v>
      </c>
      <c r="IG34" s="227">
        <v>68.3</v>
      </c>
      <c r="IH34" s="227">
        <v>26.4</v>
      </c>
      <c r="II34" s="144" t="s">
        <v>1081</v>
      </c>
      <c r="IJ34" s="144" t="s">
        <v>1081</v>
      </c>
      <c r="IK34" s="225">
        <v>90</v>
      </c>
      <c r="IL34" s="154">
        <v>1</v>
      </c>
      <c r="IM34" s="153">
        <v>86.9</v>
      </c>
      <c r="IN34" s="285">
        <v>-1.4</v>
      </c>
      <c r="IO34" s="153">
        <v>5.3</v>
      </c>
      <c r="IP34" s="143">
        <v>62031492</v>
      </c>
      <c r="IQ34" s="286">
        <v>70.390027813508325</v>
      </c>
      <c r="IR34" s="286">
        <v>44.770462772372611</v>
      </c>
      <c r="IS34" s="245" t="s">
        <v>608</v>
      </c>
      <c r="IT34" s="245" t="s">
        <v>608</v>
      </c>
      <c r="IU34" s="286" t="s">
        <v>608</v>
      </c>
      <c r="IV34" s="144" t="s">
        <v>1081</v>
      </c>
      <c r="IW34" s="143">
        <v>3709</v>
      </c>
      <c r="IX34" s="144" t="s">
        <v>1081</v>
      </c>
      <c r="IY34" s="286">
        <v>28.2</v>
      </c>
      <c r="IZ34" s="276">
        <v>82789</v>
      </c>
      <c r="JA34" s="276">
        <v>1159</v>
      </c>
      <c r="JB34" s="276">
        <v>1539</v>
      </c>
      <c r="JC34" s="276">
        <v>6575</v>
      </c>
      <c r="JD34" s="276">
        <v>7707</v>
      </c>
      <c r="JE34" s="276">
        <v>7526</v>
      </c>
      <c r="JF34" s="276">
        <v>8623</v>
      </c>
      <c r="JG34" s="276">
        <v>10666</v>
      </c>
      <c r="JH34" s="276">
        <v>9562</v>
      </c>
      <c r="JI34" s="276">
        <v>8556</v>
      </c>
      <c r="JJ34" s="276">
        <v>7148</v>
      </c>
      <c r="JK34" s="276">
        <v>5892</v>
      </c>
      <c r="JL34" s="276">
        <v>4277</v>
      </c>
      <c r="JM34" s="276">
        <v>1929</v>
      </c>
      <c r="JN34" s="276">
        <v>866</v>
      </c>
      <c r="JO34" s="276">
        <v>400</v>
      </c>
      <c r="JP34" s="276">
        <v>175</v>
      </c>
      <c r="JQ34" s="276">
        <v>9346</v>
      </c>
      <c r="JR34" s="276">
        <v>8873</v>
      </c>
      <c r="JS34" s="276">
        <v>10019</v>
      </c>
      <c r="JT34" s="276">
        <v>11411</v>
      </c>
      <c r="JU34" s="276">
        <v>12766</v>
      </c>
      <c r="JV34" s="276">
        <v>14478</v>
      </c>
      <c r="JW34" s="276">
        <v>12464</v>
      </c>
      <c r="JX34" s="276">
        <v>11389</v>
      </c>
      <c r="JY34" s="276">
        <v>10608</v>
      </c>
      <c r="JZ34" s="276">
        <v>11622</v>
      </c>
      <c r="KA34" s="276">
        <v>13115</v>
      </c>
      <c r="KB34" s="276">
        <v>9932</v>
      </c>
      <c r="KC34" s="276">
        <v>7538</v>
      </c>
      <c r="KD34" s="276">
        <v>6551</v>
      </c>
      <c r="KE34" s="276">
        <v>7243</v>
      </c>
    </row>
    <row r="35" spans="1:291" ht="12">
      <c r="A35" s="3">
        <v>232114</v>
      </c>
      <c r="B35" s="2" t="s">
        <v>928</v>
      </c>
      <c r="C35" s="147">
        <v>918.32</v>
      </c>
      <c r="D35" s="144">
        <v>423916</v>
      </c>
      <c r="E35" s="146">
        <v>14.3</v>
      </c>
      <c r="F35" s="146">
        <v>64</v>
      </c>
      <c r="G35" s="146">
        <v>21.7</v>
      </c>
      <c r="H35" s="220">
        <v>23216</v>
      </c>
      <c r="I35" s="220">
        <v>47857</v>
      </c>
      <c r="J35" s="220">
        <v>73681</v>
      </c>
      <c r="K35" s="225">
        <v>38990</v>
      </c>
      <c r="L35" s="220">
        <v>176123</v>
      </c>
      <c r="M35" s="220">
        <v>15341</v>
      </c>
      <c r="N35" s="220">
        <v>18567</v>
      </c>
      <c r="O35" s="220">
        <v>17584</v>
      </c>
      <c r="P35" s="223">
        <v>423936</v>
      </c>
      <c r="Q35" s="220">
        <v>422542</v>
      </c>
      <c r="R35" s="220">
        <v>466836</v>
      </c>
      <c r="S35" s="225">
        <v>2850773</v>
      </c>
      <c r="T35" s="225">
        <v>3310795</v>
      </c>
      <c r="U35" s="225">
        <v>1395369</v>
      </c>
      <c r="V35" s="225">
        <v>1762706</v>
      </c>
      <c r="W35" s="225">
        <v>25</v>
      </c>
      <c r="X35" s="225">
        <v>66</v>
      </c>
      <c r="Y35" s="225">
        <v>32</v>
      </c>
      <c r="Z35" s="225">
        <v>739315</v>
      </c>
      <c r="AA35" s="147">
        <v>4797.51</v>
      </c>
      <c r="AB35" s="230">
        <v>4110</v>
      </c>
      <c r="AC35" s="225">
        <v>2712</v>
      </c>
      <c r="AD35" s="225">
        <v>311089</v>
      </c>
      <c r="AE35" s="225" t="s">
        <v>608</v>
      </c>
      <c r="AF35" s="225">
        <v>23</v>
      </c>
      <c r="AG35" s="225">
        <v>2588</v>
      </c>
      <c r="AH35" s="225">
        <v>75</v>
      </c>
      <c r="AI35" s="225">
        <v>24404</v>
      </c>
      <c r="AJ35" s="225">
        <v>1537</v>
      </c>
      <c r="AK35" s="225">
        <v>119</v>
      </c>
      <c r="AL35" s="225">
        <v>28</v>
      </c>
      <c r="AM35" s="225">
        <v>12359</v>
      </c>
      <c r="AN35" s="225">
        <v>875</v>
      </c>
      <c r="AO35" s="225">
        <v>30</v>
      </c>
      <c r="AP35" s="225">
        <v>374</v>
      </c>
      <c r="AQ35" s="225">
        <v>32</v>
      </c>
      <c r="AR35" s="225">
        <v>817</v>
      </c>
      <c r="AS35" s="227">
        <v>100</v>
      </c>
      <c r="AT35" s="227">
        <v>116.5</v>
      </c>
      <c r="AU35" s="227">
        <v>112.8</v>
      </c>
      <c r="AV35" s="225">
        <v>19</v>
      </c>
      <c r="AW35" s="225">
        <v>19</v>
      </c>
      <c r="AX35" s="225">
        <v>13</v>
      </c>
      <c r="AY35" s="225">
        <v>8</v>
      </c>
      <c r="AZ35" s="225">
        <v>8</v>
      </c>
      <c r="BA35" s="225">
        <v>18</v>
      </c>
      <c r="BB35" s="225">
        <v>18</v>
      </c>
      <c r="BC35" s="225">
        <v>14</v>
      </c>
      <c r="BD35" s="225">
        <v>55138</v>
      </c>
      <c r="BE35" s="225">
        <v>1</v>
      </c>
      <c r="BF35" s="225">
        <v>28000</v>
      </c>
      <c r="BG35" s="225">
        <v>2</v>
      </c>
      <c r="BH35" s="225">
        <v>33870</v>
      </c>
      <c r="BI35" s="225">
        <v>7</v>
      </c>
      <c r="BJ35" s="225">
        <v>3476</v>
      </c>
      <c r="BK35" s="227">
        <v>56.2</v>
      </c>
      <c r="BL35" s="225">
        <v>0</v>
      </c>
      <c r="BM35" s="225">
        <v>4</v>
      </c>
      <c r="BN35" s="225">
        <v>0</v>
      </c>
      <c r="BO35" s="225">
        <v>11034</v>
      </c>
      <c r="BP35" s="144" t="s">
        <v>1081</v>
      </c>
      <c r="BQ35" s="230">
        <v>1.1000000000000001</v>
      </c>
      <c r="BR35" s="227">
        <v>27.47</v>
      </c>
      <c r="BS35" s="230">
        <v>2.8015969926049911</v>
      </c>
      <c r="BT35" s="227">
        <v>64.156949962150335</v>
      </c>
      <c r="BU35" s="225">
        <v>16</v>
      </c>
      <c r="BV35" s="225">
        <v>2921</v>
      </c>
      <c r="BW35" s="225">
        <v>231</v>
      </c>
      <c r="BX35" s="225">
        <v>697</v>
      </c>
      <c r="BY35" s="225">
        <v>3022</v>
      </c>
      <c r="BZ35" s="225">
        <v>915</v>
      </c>
      <c r="CA35" s="225">
        <v>211</v>
      </c>
      <c r="CB35" s="225">
        <v>296</v>
      </c>
      <c r="CC35" s="241">
        <v>1.62</v>
      </c>
      <c r="CD35" s="225" t="s">
        <v>608</v>
      </c>
      <c r="CE35" s="225">
        <v>3</v>
      </c>
      <c r="CF35" s="225">
        <v>15</v>
      </c>
      <c r="CG35" s="225">
        <v>2</v>
      </c>
      <c r="CH35" s="225">
        <v>1</v>
      </c>
      <c r="CI35" s="225">
        <v>50</v>
      </c>
      <c r="CJ35" s="225">
        <v>22</v>
      </c>
      <c r="CK35" s="225">
        <v>1230</v>
      </c>
      <c r="CL35" s="225">
        <v>8</v>
      </c>
      <c r="CM35" s="225">
        <v>674</v>
      </c>
      <c r="CN35" s="225">
        <v>28</v>
      </c>
      <c r="CO35" s="225">
        <v>447</v>
      </c>
      <c r="CP35" s="225">
        <v>12</v>
      </c>
      <c r="CQ35" s="225">
        <v>123</v>
      </c>
      <c r="CR35" s="225">
        <v>2</v>
      </c>
      <c r="CS35" s="225">
        <v>44</v>
      </c>
      <c r="CT35" s="225">
        <v>8455</v>
      </c>
      <c r="CU35" s="225">
        <v>1769</v>
      </c>
      <c r="CV35" s="225">
        <v>1824</v>
      </c>
      <c r="CW35" s="225">
        <v>787701.81599999999</v>
      </c>
      <c r="CX35" s="225">
        <v>285779.81400000001</v>
      </c>
      <c r="CY35" s="225">
        <v>470452.29399999999</v>
      </c>
      <c r="CZ35" s="225">
        <v>92371</v>
      </c>
      <c r="DA35" s="225">
        <v>27</v>
      </c>
      <c r="DB35" s="225">
        <v>13517</v>
      </c>
      <c r="DC35" s="225">
        <v>1614</v>
      </c>
      <c r="DD35" s="225">
        <v>1310</v>
      </c>
      <c r="DE35" s="225">
        <v>453</v>
      </c>
      <c r="DF35" s="225">
        <v>2241</v>
      </c>
      <c r="DG35" s="225">
        <v>27157</v>
      </c>
      <c r="DH35" s="225">
        <v>13068</v>
      </c>
      <c r="DI35" s="225">
        <v>3081</v>
      </c>
      <c r="DJ35" s="225">
        <v>2659</v>
      </c>
      <c r="DK35" s="225">
        <v>157</v>
      </c>
      <c r="DL35" s="225">
        <v>222</v>
      </c>
      <c r="DM35" s="225">
        <v>0</v>
      </c>
      <c r="DN35" s="225">
        <v>1345</v>
      </c>
      <c r="DO35" s="225">
        <v>48</v>
      </c>
      <c r="DP35" s="225">
        <v>18221</v>
      </c>
      <c r="DQ35" s="225">
        <v>78</v>
      </c>
      <c r="DR35" s="225">
        <v>12690</v>
      </c>
      <c r="DS35" s="225">
        <v>8118</v>
      </c>
      <c r="DT35" s="225">
        <v>0</v>
      </c>
      <c r="DU35" s="225">
        <v>1020</v>
      </c>
      <c r="DV35" s="225">
        <v>65</v>
      </c>
      <c r="DW35" s="225">
        <v>71</v>
      </c>
      <c r="DX35" s="227" t="s">
        <v>534</v>
      </c>
      <c r="DY35" s="225">
        <v>61</v>
      </c>
      <c r="DZ35" s="225">
        <v>171</v>
      </c>
      <c r="EA35" s="225">
        <v>1117</v>
      </c>
      <c r="EB35" s="225">
        <v>247</v>
      </c>
      <c r="EC35" s="225">
        <v>78</v>
      </c>
      <c r="ED35" s="225">
        <v>3696</v>
      </c>
      <c r="EE35" s="225">
        <v>3870</v>
      </c>
      <c r="EF35" s="227">
        <v>96.4</v>
      </c>
      <c r="EG35" s="227">
        <v>96.4</v>
      </c>
      <c r="EH35" s="225">
        <v>156</v>
      </c>
      <c r="EI35" s="227">
        <v>5.71</v>
      </c>
      <c r="EJ35" s="225">
        <v>89108</v>
      </c>
      <c r="EK35" s="227">
        <v>36</v>
      </c>
      <c r="EL35" s="225">
        <v>322981</v>
      </c>
      <c r="EM35" s="431">
        <v>-1.22</v>
      </c>
      <c r="EN35" s="225">
        <v>806</v>
      </c>
      <c r="EO35" s="225">
        <v>110</v>
      </c>
      <c r="EP35" s="243">
        <v>11324</v>
      </c>
      <c r="EQ35" s="225">
        <v>225</v>
      </c>
      <c r="ER35" s="225">
        <v>2465</v>
      </c>
      <c r="ES35" s="227">
        <v>89.5</v>
      </c>
      <c r="ET35" s="225">
        <v>148281</v>
      </c>
      <c r="EU35" s="225">
        <v>19670</v>
      </c>
      <c r="EV35" s="225">
        <v>7171</v>
      </c>
      <c r="EW35" s="225">
        <v>123501</v>
      </c>
      <c r="EX35" s="225">
        <v>104329</v>
      </c>
      <c r="EY35" s="225">
        <v>15423</v>
      </c>
      <c r="EZ35" s="225">
        <v>3749</v>
      </c>
      <c r="FA35" s="225">
        <v>5110</v>
      </c>
      <c r="FB35" s="227">
        <v>20.3</v>
      </c>
      <c r="FC35" s="225">
        <v>183</v>
      </c>
      <c r="FD35" s="227">
        <v>10.97</v>
      </c>
      <c r="FE35" s="225">
        <v>8377</v>
      </c>
      <c r="FF35" s="225">
        <v>155</v>
      </c>
      <c r="FG35" s="225">
        <v>136</v>
      </c>
      <c r="FH35" s="225">
        <v>323</v>
      </c>
      <c r="FI35" s="245">
        <v>9</v>
      </c>
      <c r="FJ35" s="245">
        <v>275</v>
      </c>
      <c r="FK35" s="230">
        <v>65.129234662259861</v>
      </c>
      <c r="FL35" s="227">
        <v>99.96</v>
      </c>
      <c r="FM35" s="227">
        <v>91.08</v>
      </c>
      <c r="FN35" s="227">
        <v>70.533077307768522</v>
      </c>
      <c r="FO35" s="227">
        <v>23.9</v>
      </c>
      <c r="FP35" s="225">
        <v>131</v>
      </c>
      <c r="FQ35" s="225">
        <v>16</v>
      </c>
      <c r="FR35" s="225">
        <v>108</v>
      </c>
      <c r="FS35" s="225">
        <v>2006</v>
      </c>
      <c r="FT35" s="225">
        <v>18</v>
      </c>
      <c r="FU35" s="225">
        <v>2910</v>
      </c>
      <c r="FV35" s="225">
        <v>2445</v>
      </c>
      <c r="FW35" s="225">
        <v>7</v>
      </c>
      <c r="FX35" s="225">
        <v>11320389</v>
      </c>
      <c r="FY35" s="225">
        <v>2988</v>
      </c>
      <c r="FZ35" s="225" t="s">
        <v>608</v>
      </c>
      <c r="GA35" s="225" t="s">
        <v>608</v>
      </c>
      <c r="GB35" s="225">
        <v>13981</v>
      </c>
      <c r="GC35" s="225">
        <v>72</v>
      </c>
      <c r="GD35" s="225">
        <v>3009</v>
      </c>
      <c r="GE35" s="225">
        <v>10900</v>
      </c>
      <c r="GF35" s="225">
        <v>253165</v>
      </c>
      <c r="GG35" s="225">
        <v>1007</v>
      </c>
      <c r="GH35" s="225">
        <v>123237</v>
      </c>
      <c r="GI35" s="225">
        <v>128921</v>
      </c>
      <c r="GJ35" s="225">
        <v>435</v>
      </c>
      <c r="GK35" s="225">
        <v>5470</v>
      </c>
      <c r="GL35" s="225">
        <v>1331115</v>
      </c>
      <c r="GM35" s="225">
        <v>1862</v>
      </c>
      <c r="GN35" s="225">
        <v>16288</v>
      </c>
      <c r="GO35" s="225">
        <v>341753</v>
      </c>
      <c r="GP35" s="225">
        <v>860</v>
      </c>
      <c r="GQ35" s="225">
        <v>37914</v>
      </c>
      <c r="GR35" s="224">
        <v>13084731</v>
      </c>
      <c r="GS35" s="225">
        <v>813</v>
      </c>
      <c r="GT35" s="225">
        <v>26940</v>
      </c>
      <c r="GU35" s="225">
        <v>874952</v>
      </c>
      <c r="GV35" s="230">
        <v>72.77</v>
      </c>
      <c r="GW35" s="225">
        <v>5139</v>
      </c>
      <c r="GX35" s="225">
        <v>6322</v>
      </c>
      <c r="GY35" s="225">
        <v>2581</v>
      </c>
      <c r="GZ35" s="222">
        <v>251</v>
      </c>
      <c r="HA35" s="225">
        <v>137</v>
      </c>
      <c r="HB35" s="225">
        <v>2543370</v>
      </c>
      <c r="HC35" s="225">
        <v>17001597</v>
      </c>
      <c r="HD35" s="225">
        <v>1900682</v>
      </c>
      <c r="HE35" s="225">
        <v>2395165</v>
      </c>
      <c r="HF35" s="225">
        <v>419837</v>
      </c>
      <c r="HG35" s="225">
        <v>9014</v>
      </c>
      <c r="HH35" s="225">
        <v>12804</v>
      </c>
      <c r="HI35" s="225">
        <v>307320</v>
      </c>
      <c r="HJ35" s="225">
        <v>198400</v>
      </c>
      <c r="HK35" s="220">
        <v>24923</v>
      </c>
      <c r="HL35" s="220">
        <v>2328777</v>
      </c>
      <c r="HM35" s="220">
        <v>2621527</v>
      </c>
      <c r="HN35" s="220">
        <v>55</v>
      </c>
      <c r="HO35" s="220">
        <v>53</v>
      </c>
      <c r="HP35" s="220">
        <v>22</v>
      </c>
      <c r="HQ35" s="220">
        <v>53</v>
      </c>
      <c r="HR35" s="220">
        <v>41980</v>
      </c>
      <c r="HS35" s="225">
        <v>282217</v>
      </c>
      <c r="HT35" s="220">
        <v>320</v>
      </c>
      <c r="HU35" s="225">
        <v>0</v>
      </c>
      <c r="HV35" s="230">
        <v>41.04</v>
      </c>
      <c r="HW35" s="225">
        <v>244914</v>
      </c>
      <c r="HX35" s="426">
        <v>1.81</v>
      </c>
      <c r="HY35" s="230">
        <v>7.4</v>
      </c>
      <c r="HZ35" s="230">
        <v>5.9</v>
      </c>
      <c r="IA35" s="225">
        <v>1150.7</v>
      </c>
      <c r="IB35" s="225">
        <v>1079.8</v>
      </c>
      <c r="IC35" s="225">
        <v>111749</v>
      </c>
      <c r="ID35" s="227">
        <v>65.599999999999994</v>
      </c>
      <c r="IE35" s="227">
        <v>68.599999999999994</v>
      </c>
      <c r="IF35" s="227">
        <v>44.8</v>
      </c>
      <c r="IG35" s="227">
        <v>71.599999999999994</v>
      </c>
      <c r="IH35" s="227">
        <v>24.9</v>
      </c>
      <c r="II35" s="144" t="s">
        <v>1081</v>
      </c>
      <c r="IJ35" s="144" t="s">
        <v>1081</v>
      </c>
      <c r="IK35" s="225">
        <v>81.260000000000005</v>
      </c>
      <c r="IL35" s="154">
        <v>1.3</v>
      </c>
      <c r="IM35" s="153">
        <v>66.5</v>
      </c>
      <c r="IN35" s="285">
        <v>3.9</v>
      </c>
      <c r="IO35" s="153">
        <v>3.5</v>
      </c>
      <c r="IP35" s="143">
        <v>64598456</v>
      </c>
      <c r="IQ35" s="286">
        <v>71.99006041380521</v>
      </c>
      <c r="IR35" s="286">
        <v>37.636579117519112</v>
      </c>
      <c r="IS35" s="245" t="s">
        <v>608</v>
      </c>
      <c r="IT35" s="245" t="s">
        <v>608</v>
      </c>
      <c r="IU35" s="286" t="s">
        <v>608</v>
      </c>
      <c r="IV35" s="144" t="s">
        <v>1081</v>
      </c>
      <c r="IW35" s="143">
        <v>3356</v>
      </c>
      <c r="IX35" s="144" t="s">
        <v>1081</v>
      </c>
      <c r="IY35" s="286">
        <v>24.6</v>
      </c>
      <c r="IZ35" s="276">
        <v>97819</v>
      </c>
      <c r="JA35" s="276">
        <v>1459</v>
      </c>
      <c r="JB35" s="276">
        <v>1602</v>
      </c>
      <c r="JC35" s="276">
        <v>7086</v>
      </c>
      <c r="JD35" s="276">
        <v>8202</v>
      </c>
      <c r="JE35" s="276">
        <v>7411</v>
      </c>
      <c r="JF35" s="276">
        <v>8758</v>
      </c>
      <c r="JG35" s="276">
        <v>11157</v>
      </c>
      <c r="JH35" s="276">
        <v>9925</v>
      </c>
      <c r="JI35" s="276">
        <v>8310</v>
      </c>
      <c r="JJ35" s="276">
        <v>7209</v>
      </c>
      <c r="JK35" s="276">
        <v>6149</v>
      </c>
      <c r="JL35" s="276">
        <v>4525</v>
      </c>
      <c r="JM35" s="276">
        <v>1974</v>
      </c>
      <c r="JN35" s="276">
        <v>873</v>
      </c>
      <c r="JO35" s="276">
        <v>372</v>
      </c>
      <c r="JP35" s="276">
        <v>182</v>
      </c>
      <c r="JQ35" s="276">
        <v>9929</v>
      </c>
      <c r="JR35" s="276">
        <v>9754</v>
      </c>
      <c r="JS35" s="276">
        <v>10657</v>
      </c>
      <c r="JT35" s="276">
        <v>11612</v>
      </c>
      <c r="JU35" s="276">
        <v>12969</v>
      </c>
      <c r="JV35" s="276">
        <v>15251</v>
      </c>
      <c r="JW35" s="276">
        <v>12976</v>
      </c>
      <c r="JX35" s="276">
        <v>11249</v>
      </c>
      <c r="JY35" s="276">
        <v>10892</v>
      </c>
      <c r="JZ35" s="276">
        <v>12523</v>
      </c>
      <c r="KA35" s="276">
        <v>14425</v>
      </c>
      <c r="KB35" s="276">
        <v>10856</v>
      </c>
      <c r="KC35" s="276">
        <v>7476</v>
      </c>
      <c r="KD35" s="276">
        <v>5594</v>
      </c>
      <c r="KE35" s="276">
        <v>6467</v>
      </c>
    </row>
    <row r="36" spans="1:291" ht="12">
      <c r="A36" s="3">
        <v>252018</v>
      </c>
      <c r="B36" s="2" t="s">
        <v>929</v>
      </c>
      <c r="C36" s="147">
        <v>464.51</v>
      </c>
      <c r="D36" s="144">
        <v>342154</v>
      </c>
      <c r="E36" s="146">
        <v>14.1</v>
      </c>
      <c r="F36" s="146">
        <v>60.6</v>
      </c>
      <c r="G36" s="146">
        <v>25.3</v>
      </c>
      <c r="H36" s="220">
        <v>18261</v>
      </c>
      <c r="I36" s="220">
        <v>37851</v>
      </c>
      <c r="J36" s="220">
        <v>58579</v>
      </c>
      <c r="K36" s="225">
        <v>40345</v>
      </c>
      <c r="L36" s="220">
        <v>145381</v>
      </c>
      <c r="M36" s="220">
        <v>4014</v>
      </c>
      <c r="N36" s="220">
        <v>11679</v>
      </c>
      <c r="O36" s="220">
        <v>11335</v>
      </c>
      <c r="P36" s="223">
        <v>340557</v>
      </c>
      <c r="Q36" s="220">
        <v>340973</v>
      </c>
      <c r="R36" s="220">
        <v>310543</v>
      </c>
      <c r="S36" s="225">
        <v>1002051</v>
      </c>
      <c r="T36" s="225">
        <v>1673642</v>
      </c>
      <c r="U36" s="225">
        <v>517087</v>
      </c>
      <c r="V36" s="225">
        <v>879203</v>
      </c>
      <c r="W36" s="225">
        <v>8</v>
      </c>
      <c r="X36" s="225">
        <v>46</v>
      </c>
      <c r="Y36" s="225" t="s">
        <v>608</v>
      </c>
      <c r="Z36" s="225" t="s">
        <v>608</v>
      </c>
      <c r="AA36" s="147">
        <v>1528</v>
      </c>
      <c r="AB36" s="230">
        <v>978</v>
      </c>
      <c r="AC36" s="225">
        <v>1839</v>
      </c>
      <c r="AD36" s="225">
        <v>110203</v>
      </c>
      <c r="AE36" s="225">
        <v>1848</v>
      </c>
      <c r="AF36" s="225">
        <v>41</v>
      </c>
      <c r="AG36" s="225">
        <v>2969</v>
      </c>
      <c r="AH36" s="225">
        <v>37</v>
      </c>
      <c r="AI36" s="225">
        <v>18631</v>
      </c>
      <c r="AJ36" s="225">
        <v>1076</v>
      </c>
      <c r="AK36" s="225">
        <v>100</v>
      </c>
      <c r="AL36" s="225">
        <v>18</v>
      </c>
      <c r="AM36" s="225">
        <v>9057</v>
      </c>
      <c r="AN36" s="225">
        <v>629</v>
      </c>
      <c r="AO36" s="225">
        <v>6</v>
      </c>
      <c r="AP36" s="225">
        <v>235</v>
      </c>
      <c r="AQ36" s="225">
        <v>14</v>
      </c>
      <c r="AR36" s="225">
        <v>34</v>
      </c>
      <c r="AS36" s="227">
        <v>100</v>
      </c>
      <c r="AT36" s="227">
        <v>84.6</v>
      </c>
      <c r="AU36" s="227">
        <v>66.2</v>
      </c>
      <c r="AV36" s="225">
        <v>3</v>
      </c>
      <c r="AW36" s="225">
        <v>3</v>
      </c>
      <c r="AX36" s="225">
        <v>6</v>
      </c>
      <c r="AY36" s="225">
        <v>3</v>
      </c>
      <c r="AZ36" s="225">
        <v>1</v>
      </c>
      <c r="BA36" s="225">
        <v>2</v>
      </c>
      <c r="BB36" s="225">
        <v>6</v>
      </c>
      <c r="BC36" s="225">
        <v>8</v>
      </c>
      <c r="BD36" s="225">
        <v>7062</v>
      </c>
      <c r="BE36" s="225">
        <v>1</v>
      </c>
      <c r="BF36" s="225">
        <v>31852</v>
      </c>
      <c r="BG36" s="225">
        <v>1</v>
      </c>
      <c r="BH36" s="225">
        <v>21446</v>
      </c>
      <c r="BI36" s="225">
        <v>12</v>
      </c>
      <c r="BJ36" s="225">
        <v>6029</v>
      </c>
      <c r="BK36" s="227">
        <v>48.1</v>
      </c>
      <c r="BL36" s="225">
        <v>1</v>
      </c>
      <c r="BM36" s="225">
        <v>5</v>
      </c>
      <c r="BN36" s="225">
        <v>599</v>
      </c>
      <c r="BO36" s="225">
        <v>10322</v>
      </c>
      <c r="BP36" s="144" t="s">
        <v>1081</v>
      </c>
      <c r="BQ36" s="230">
        <v>1.03</v>
      </c>
      <c r="BR36" s="227">
        <v>34.9</v>
      </c>
      <c r="BS36" s="230">
        <v>3.7948041340747021</v>
      </c>
      <c r="BT36" s="227">
        <v>58.239052163222297</v>
      </c>
      <c r="BU36" s="225">
        <v>15</v>
      </c>
      <c r="BV36" s="225">
        <v>4043</v>
      </c>
      <c r="BW36" s="225">
        <v>287</v>
      </c>
      <c r="BX36" s="225">
        <v>1216</v>
      </c>
      <c r="BY36" s="225">
        <v>2924</v>
      </c>
      <c r="BZ36" s="225">
        <v>915</v>
      </c>
      <c r="CA36" s="225">
        <v>240</v>
      </c>
      <c r="CB36" s="225">
        <v>451</v>
      </c>
      <c r="CC36" s="241">
        <v>1.46</v>
      </c>
      <c r="CD36" s="225" t="s">
        <v>608</v>
      </c>
      <c r="CE36" s="225">
        <v>1</v>
      </c>
      <c r="CF36" s="225">
        <v>8</v>
      </c>
      <c r="CG36" s="225">
        <v>5</v>
      </c>
      <c r="CH36" s="225">
        <v>2</v>
      </c>
      <c r="CI36" s="225">
        <v>165</v>
      </c>
      <c r="CJ36" s="225">
        <v>13</v>
      </c>
      <c r="CK36" s="225">
        <v>1104</v>
      </c>
      <c r="CL36" s="225">
        <v>8</v>
      </c>
      <c r="CM36" s="225">
        <v>549</v>
      </c>
      <c r="CN36" s="225">
        <v>38</v>
      </c>
      <c r="CO36" s="225">
        <v>648</v>
      </c>
      <c r="CP36" s="225">
        <v>14</v>
      </c>
      <c r="CQ36" s="225">
        <v>148</v>
      </c>
      <c r="CR36" s="225">
        <v>15</v>
      </c>
      <c r="CS36" s="225">
        <v>388</v>
      </c>
      <c r="CT36" s="225">
        <v>11344</v>
      </c>
      <c r="CU36" s="225">
        <v>2893</v>
      </c>
      <c r="CV36" s="225">
        <v>1834</v>
      </c>
      <c r="CW36" s="225">
        <v>998507.75600000005</v>
      </c>
      <c r="CX36" s="225">
        <v>383637.2</v>
      </c>
      <c r="CY36" s="225">
        <v>493135.27100000001</v>
      </c>
      <c r="CZ36" s="225">
        <v>86896</v>
      </c>
      <c r="DA36" s="225">
        <v>8</v>
      </c>
      <c r="DB36" s="225">
        <v>16306</v>
      </c>
      <c r="DC36" s="225">
        <v>1715</v>
      </c>
      <c r="DD36" s="225">
        <v>1317</v>
      </c>
      <c r="DE36" s="225">
        <v>130</v>
      </c>
      <c r="DF36" s="225">
        <v>1493</v>
      </c>
      <c r="DG36" s="225">
        <v>8942</v>
      </c>
      <c r="DH36" s="220">
        <v>14107</v>
      </c>
      <c r="DI36" s="220">
        <v>2823</v>
      </c>
      <c r="DJ36" s="220">
        <v>2268</v>
      </c>
      <c r="DK36" s="220">
        <v>269</v>
      </c>
      <c r="DL36" s="220">
        <v>175</v>
      </c>
      <c r="DM36" s="220">
        <v>4</v>
      </c>
      <c r="DN36" s="225">
        <v>1510</v>
      </c>
      <c r="DO36" s="225">
        <v>16</v>
      </c>
      <c r="DP36" s="225">
        <v>13160</v>
      </c>
      <c r="DQ36" s="225">
        <v>96</v>
      </c>
      <c r="DR36" s="225">
        <v>7903</v>
      </c>
      <c r="DS36" s="225">
        <v>8129</v>
      </c>
      <c r="DT36" s="225">
        <v>0</v>
      </c>
      <c r="DU36" s="225">
        <v>1172</v>
      </c>
      <c r="DV36" s="225">
        <v>94</v>
      </c>
      <c r="DW36" s="225">
        <v>94</v>
      </c>
      <c r="DX36" s="227">
        <v>26</v>
      </c>
      <c r="DY36" s="225">
        <v>57</v>
      </c>
      <c r="DZ36" s="225">
        <v>310</v>
      </c>
      <c r="EA36" s="225">
        <v>1447</v>
      </c>
      <c r="EB36" s="225">
        <v>391</v>
      </c>
      <c r="EC36" s="225">
        <v>314</v>
      </c>
      <c r="ED36" s="225">
        <v>2668</v>
      </c>
      <c r="EE36" s="225">
        <v>2803</v>
      </c>
      <c r="EF36" s="227">
        <v>95.4</v>
      </c>
      <c r="EG36" s="227">
        <v>90</v>
      </c>
      <c r="EH36" s="225">
        <v>171</v>
      </c>
      <c r="EI36" s="227">
        <v>12.2</v>
      </c>
      <c r="EJ36" s="225">
        <v>75546</v>
      </c>
      <c r="EK36" s="227">
        <v>37.4</v>
      </c>
      <c r="EL36" s="225">
        <v>363726</v>
      </c>
      <c r="EM36" s="429">
        <v>0.7</v>
      </c>
      <c r="EN36" s="225">
        <v>409</v>
      </c>
      <c r="EO36" s="225">
        <v>0</v>
      </c>
      <c r="EP36" s="243">
        <v>1448</v>
      </c>
      <c r="EQ36" s="225">
        <v>66</v>
      </c>
      <c r="ER36" s="225">
        <v>1505</v>
      </c>
      <c r="ES36" s="227">
        <v>100</v>
      </c>
      <c r="ET36" s="225">
        <v>103797</v>
      </c>
      <c r="EU36" s="225">
        <v>2737</v>
      </c>
      <c r="EV36" s="225">
        <v>0</v>
      </c>
      <c r="EW36" s="225">
        <v>92354</v>
      </c>
      <c r="EX36" s="225">
        <v>82301</v>
      </c>
      <c r="EY36" s="225">
        <v>6825</v>
      </c>
      <c r="EZ36" s="225">
        <v>3228</v>
      </c>
      <c r="FA36" s="225">
        <v>8706</v>
      </c>
      <c r="FB36" s="227">
        <v>16.899999999999999</v>
      </c>
      <c r="FC36" s="225">
        <v>243</v>
      </c>
      <c r="FD36" s="227">
        <v>10.518380612238934</v>
      </c>
      <c r="FE36" s="225">
        <v>6053</v>
      </c>
      <c r="FF36" s="225">
        <v>124</v>
      </c>
      <c r="FG36" s="225">
        <v>153</v>
      </c>
      <c r="FH36" s="225">
        <v>133</v>
      </c>
      <c r="FI36" s="245">
        <v>17</v>
      </c>
      <c r="FJ36" s="245">
        <v>469</v>
      </c>
      <c r="FK36" s="230">
        <v>73.044282369084385</v>
      </c>
      <c r="FL36" s="227">
        <v>99.97</v>
      </c>
      <c r="FM36" s="227">
        <v>94.4</v>
      </c>
      <c r="FN36" s="227">
        <v>98.3</v>
      </c>
      <c r="FO36" s="227">
        <v>73.3</v>
      </c>
      <c r="FP36" s="225">
        <v>89</v>
      </c>
      <c r="FQ36" s="225">
        <v>10</v>
      </c>
      <c r="FR36" s="225">
        <v>54</v>
      </c>
      <c r="FS36" s="225">
        <v>1055</v>
      </c>
      <c r="FT36" s="225">
        <v>9</v>
      </c>
      <c r="FU36" s="225">
        <v>2187</v>
      </c>
      <c r="FV36" s="225">
        <v>2692</v>
      </c>
      <c r="FW36" s="225">
        <v>6</v>
      </c>
      <c r="FX36" s="225">
        <v>13574200</v>
      </c>
      <c r="FY36" s="225">
        <v>3842</v>
      </c>
      <c r="FZ36" s="225" t="s">
        <v>608</v>
      </c>
      <c r="GA36" s="225" t="s">
        <v>608</v>
      </c>
      <c r="GB36" s="225">
        <v>11560</v>
      </c>
      <c r="GC36" s="225">
        <v>24</v>
      </c>
      <c r="GD36" s="225">
        <v>1695</v>
      </c>
      <c r="GE36" s="225">
        <v>9841</v>
      </c>
      <c r="GF36" s="225">
        <v>116977</v>
      </c>
      <c r="GG36" s="225">
        <v>243</v>
      </c>
      <c r="GH36" s="225">
        <v>20848</v>
      </c>
      <c r="GI36" s="225">
        <v>95886</v>
      </c>
      <c r="GJ36" s="225">
        <v>342</v>
      </c>
      <c r="GK36" s="225">
        <v>2940</v>
      </c>
      <c r="GL36" s="225">
        <v>267541</v>
      </c>
      <c r="GM36" s="225">
        <v>1486</v>
      </c>
      <c r="GN36" s="225">
        <v>13979</v>
      </c>
      <c r="GO36" s="225">
        <v>251402</v>
      </c>
      <c r="GP36" s="225">
        <v>222</v>
      </c>
      <c r="GQ36" s="225">
        <v>105996</v>
      </c>
      <c r="GR36" s="224">
        <v>337467</v>
      </c>
      <c r="GS36" s="225">
        <v>215</v>
      </c>
      <c r="GT36" s="225">
        <v>6438</v>
      </c>
      <c r="GU36" s="225">
        <v>155577</v>
      </c>
      <c r="GV36" s="242">
        <v>32.46</v>
      </c>
      <c r="GW36" s="225">
        <v>1040</v>
      </c>
      <c r="GX36" s="225">
        <v>2955</v>
      </c>
      <c r="GY36" s="225">
        <v>1588</v>
      </c>
      <c r="GZ36" s="222">
        <v>28</v>
      </c>
      <c r="HA36" s="225">
        <v>48</v>
      </c>
      <c r="HB36" s="225">
        <v>1457119</v>
      </c>
      <c r="HC36" s="225">
        <v>9995888</v>
      </c>
      <c r="HD36" s="225">
        <v>1042590.5</v>
      </c>
      <c r="HE36" s="225">
        <v>1395990.5</v>
      </c>
      <c r="HF36" s="225">
        <v>196519</v>
      </c>
      <c r="HG36" s="225">
        <v>4430</v>
      </c>
      <c r="HH36" s="225">
        <v>8010</v>
      </c>
      <c r="HI36" s="225">
        <v>202120</v>
      </c>
      <c r="HJ36" s="225">
        <v>71010</v>
      </c>
      <c r="HK36" s="220">
        <v>107466</v>
      </c>
      <c r="HL36" s="220">
        <v>10566099</v>
      </c>
      <c r="HM36" s="220"/>
      <c r="HN36" s="220">
        <v>211</v>
      </c>
      <c r="HO36" s="220"/>
      <c r="HP36" s="220">
        <v>92</v>
      </c>
      <c r="HQ36" s="220"/>
      <c r="HR36" s="220">
        <v>43530</v>
      </c>
      <c r="HS36" s="220">
        <v>153987</v>
      </c>
      <c r="HT36" s="220" t="s">
        <v>608</v>
      </c>
      <c r="HU36" s="220">
        <v>525</v>
      </c>
      <c r="HV36" s="230">
        <v>38.880000000000003</v>
      </c>
      <c r="HW36" s="220">
        <v>268627</v>
      </c>
      <c r="HX36" s="426">
        <v>-15.37</v>
      </c>
      <c r="HY36" s="230">
        <v>2.1</v>
      </c>
      <c r="HZ36" s="230">
        <v>2.1</v>
      </c>
      <c r="IA36" s="225">
        <v>854.17</v>
      </c>
      <c r="IB36" s="225">
        <v>805.2</v>
      </c>
      <c r="IC36" s="225">
        <v>33343</v>
      </c>
      <c r="ID36" s="227">
        <v>70.5</v>
      </c>
      <c r="IE36" s="227">
        <v>68</v>
      </c>
      <c r="IF36" s="227">
        <v>44.4</v>
      </c>
      <c r="IG36" s="227">
        <v>74</v>
      </c>
      <c r="IH36" s="227">
        <v>26.9</v>
      </c>
      <c r="II36" s="144" t="s">
        <v>1081</v>
      </c>
      <c r="IJ36" s="144" t="s">
        <v>1081</v>
      </c>
      <c r="IK36" s="225">
        <v>62</v>
      </c>
      <c r="IL36" s="154">
        <v>0.81</v>
      </c>
      <c r="IM36" s="153">
        <v>91.9</v>
      </c>
      <c r="IN36" s="285">
        <v>4.4000000000000004</v>
      </c>
      <c r="IO36" s="153">
        <v>1.3</v>
      </c>
      <c r="IP36" s="143">
        <v>116761972</v>
      </c>
      <c r="IQ36" s="286">
        <v>52.646149703700182</v>
      </c>
      <c r="IR36" s="286">
        <v>56.212481591790905</v>
      </c>
      <c r="IS36" s="245" t="s">
        <v>608</v>
      </c>
      <c r="IT36" s="245" t="s">
        <v>608</v>
      </c>
      <c r="IU36" s="286">
        <v>18.899999999999999</v>
      </c>
      <c r="IV36" s="144" t="s">
        <v>1081</v>
      </c>
      <c r="IW36" s="143">
        <v>2370</v>
      </c>
      <c r="IX36" s="144" t="s">
        <v>1081</v>
      </c>
      <c r="IY36" s="286">
        <v>28.6</v>
      </c>
      <c r="IZ36" s="276">
        <v>63674</v>
      </c>
      <c r="JA36" s="276">
        <v>1121</v>
      </c>
      <c r="JB36" s="276">
        <v>1150</v>
      </c>
      <c r="JC36" s="276">
        <v>4946</v>
      </c>
      <c r="JD36" s="276">
        <v>6031</v>
      </c>
      <c r="JE36" s="276">
        <v>6009</v>
      </c>
      <c r="JF36" s="276">
        <v>7192</v>
      </c>
      <c r="JG36" s="276">
        <v>9281</v>
      </c>
      <c r="JH36" s="276">
        <v>8634</v>
      </c>
      <c r="JI36" s="276">
        <v>7901</v>
      </c>
      <c r="JJ36" s="276">
        <v>6581</v>
      </c>
      <c r="JK36" s="276">
        <v>5116</v>
      </c>
      <c r="JL36" s="276">
        <v>3754</v>
      </c>
      <c r="JM36" s="276">
        <v>1496</v>
      </c>
      <c r="JN36" s="276">
        <v>686</v>
      </c>
      <c r="JO36" s="276">
        <v>280</v>
      </c>
      <c r="JP36" s="276">
        <v>137</v>
      </c>
      <c r="JQ36" s="276">
        <v>8148</v>
      </c>
      <c r="JR36" s="276">
        <v>7485</v>
      </c>
      <c r="JS36" s="276">
        <v>7494</v>
      </c>
      <c r="JT36" s="276">
        <v>8764</v>
      </c>
      <c r="JU36" s="276">
        <v>10612</v>
      </c>
      <c r="JV36" s="276">
        <v>12766</v>
      </c>
      <c r="JW36" s="276">
        <v>11361</v>
      </c>
      <c r="JX36" s="276">
        <v>10721</v>
      </c>
      <c r="JY36" s="276">
        <v>10057</v>
      </c>
      <c r="JZ36" s="276">
        <v>10815</v>
      </c>
      <c r="KA36" s="276">
        <v>13156</v>
      </c>
      <c r="KB36" s="276">
        <v>10014</v>
      </c>
      <c r="KC36" s="276">
        <v>7871</v>
      </c>
      <c r="KD36" s="276">
        <v>6604</v>
      </c>
      <c r="KE36" s="276">
        <v>7681</v>
      </c>
    </row>
    <row r="37" spans="1:291" ht="12">
      <c r="A37" s="3">
        <v>272035</v>
      </c>
      <c r="B37" s="2" t="s">
        <v>930</v>
      </c>
      <c r="C37" s="147">
        <v>36.6</v>
      </c>
      <c r="D37" s="144">
        <v>403952</v>
      </c>
      <c r="E37" s="146">
        <v>13.7</v>
      </c>
      <c r="F37" s="146">
        <v>60.9</v>
      </c>
      <c r="G37" s="146">
        <v>25.3</v>
      </c>
      <c r="H37" s="220">
        <v>22305</v>
      </c>
      <c r="I37" s="220">
        <v>44576</v>
      </c>
      <c r="J37" s="220">
        <v>67067</v>
      </c>
      <c r="K37" s="225">
        <v>50441</v>
      </c>
      <c r="L37" s="220">
        <v>187876</v>
      </c>
      <c r="M37" s="220">
        <v>5053</v>
      </c>
      <c r="N37" s="220">
        <v>20628</v>
      </c>
      <c r="O37" s="220">
        <v>19659</v>
      </c>
      <c r="P37" s="274">
        <v>396171</v>
      </c>
      <c r="Q37" s="220">
        <v>395479</v>
      </c>
      <c r="R37" s="220">
        <v>349896</v>
      </c>
      <c r="S37" s="225">
        <v>444967</v>
      </c>
      <c r="T37" s="225">
        <v>3668292</v>
      </c>
      <c r="U37" s="225">
        <v>1089797</v>
      </c>
      <c r="V37" s="225">
        <v>1096554</v>
      </c>
      <c r="W37" s="225">
        <v>39</v>
      </c>
      <c r="X37" s="225">
        <v>41</v>
      </c>
      <c r="Y37" s="225">
        <v>41</v>
      </c>
      <c r="Z37" s="225" t="s">
        <v>608</v>
      </c>
      <c r="AA37" s="147">
        <v>90</v>
      </c>
      <c r="AB37" s="230">
        <v>3849</v>
      </c>
      <c r="AC37" s="225">
        <v>1344</v>
      </c>
      <c r="AD37" s="225">
        <v>476811</v>
      </c>
      <c r="AE37" s="225" t="s">
        <v>608</v>
      </c>
      <c r="AF37" s="225">
        <v>22</v>
      </c>
      <c r="AG37" s="225">
        <v>4780</v>
      </c>
      <c r="AH37" s="225">
        <v>41</v>
      </c>
      <c r="AI37" s="225">
        <v>21619</v>
      </c>
      <c r="AJ37" s="225">
        <v>1281</v>
      </c>
      <c r="AK37" s="225">
        <v>119</v>
      </c>
      <c r="AL37" s="225">
        <v>18</v>
      </c>
      <c r="AM37" s="225">
        <v>9419</v>
      </c>
      <c r="AN37" s="225">
        <v>646</v>
      </c>
      <c r="AO37" s="225">
        <v>11</v>
      </c>
      <c r="AP37" s="225">
        <v>294</v>
      </c>
      <c r="AQ37" s="225">
        <v>0</v>
      </c>
      <c r="AR37" s="225">
        <v>86</v>
      </c>
      <c r="AS37" s="227">
        <v>98.480243161094222</v>
      </c>
      <c r="AT37" s="227">
        <v>114.4</v>
      </c>
      <c r="AU37" s="227">
        <v>111.1</v>
      </c>
      <c r="AV37" s="225">
        <v>12</v>
      </c>
      <c r="AW37" s="225">
        <v>12</v>
      </c>
      <c r="AX37" s="225">
        <v>5</v>
      </c>
      <c r="AY37" s="225">
        <v>2</v>
      </c>
      <c r="AZ37" s="225">
        <v>2</v>
      </c>
      <c r="BA37" s="225">
        <v>7</v>
      </c>
      <c r="BB37" s="225">
        <v>2</v>
      </c>
      <c r="BC37" s="225">
        <v>6</v>
      </c>
      <c r="BD37" s="225">
        <v>26870</v>
      </c>
      <c r="BE37" s="225">
        <v>0</v>
      </c>
      <c r="BF37" s="225">
        <v>0</v>
      </c>
      <c r="BG37" s="225">
        <v>4</v>
      </c>
      <c r="BH37" s="225">
        <v>40189</v>
      </c>
      <c r="BI37" s="225">
        <v>2</v>
      </c>
      <c r="BJ37" s="225">
        <v>1181</v>
      </c>
      <c r="BK37" s="227">
        <v>38.4</v>
      </c>
      <c r="BL37" s="225">
        <v>1</v>
      </c>
      <c r="BM37" s="225">
        <v>1</v>
      </c>
      <c r="BN37" s="225">
        <v>242</v>
      </c>
      <c r="BO37" s="225">
        <v>10348</v>
      </c>
      <c r="BP37" s="144" t="s">
        <v>1081</v>
      </c>
      <c r="BQ37" s="230">
        <v>0.93</v>
      </c>
      <c r="BR37" s="227">
        <v>26.7</v>
      </c>
      <c r="BS37" s="230">
        <v>4.4686681157288621</v>
      </c>
      <c r="BT37" s="227">
        <v>58.022150998501779</v>
      </c>
      <c r="BU37" s="225">
        <v>19</v>
      </c>
      <c r="BV37" s="225">
        <v>4062</v>
      </c>
      <c r="BW37" s="225">
        <v>425</v>
      </c>
      <c r="BX37" s="225">
        <v>869</v>
      </c>
      <c r="BY37" s="225">
        <v>3487</v>
      </c>
      <c r="BZ37" s="225">
        <v>1113</v>
      </c>
      <c r="CA37" s="225">
        <v>208</v>
      </c>
      <c r="CB37" s="225">
        <v>628</v>
      </c>
      <c r="CC37" s="241">
        <v>1.47</v>
      </c>
      <c r="CD37" s="225" t="s">
        <v>608</v>
      </c>
      <c r="CE37" s="225">
        <v>1</v>
      </c>
      <c r="CF37" s="225">
        <v>7</v>
      </c>
      <c r="CG37" s="225">
        <v>0</v>
      </c>
      <c r="CH37" s="225">
        <v>1</v>
      </c>
      <c r="CI37" s="225">
        <v>70</v>
      </c>
      <c r="CJ37" s="225">
        <v>14</v>
      </c>
      <c r="CK37" s="225">
        <v>1160</v>
      </c>
      <c r="CL37" s="225">
        <v>10</v>
      </c>
      <c r="CM37" s="225">
        <v>809</v>
      </c>
      <c r="CN37" s="225">
        <v>31</v>
      </c>
      <c r="CO37" s="225">
        <v>514</v>
      </c>
      <c r="CP37" s="225">
        <v>9</v>
      </c>
      <c r="CQ37" s="225">
        <v>66</v>
      </c>
      <c r="CR37" s="225">
        <v>22</v>
      </c>
      <c r="CS37" s="225">
        <v>550</v>
      </c>
      <c r="CT37" s="225">
        <v>14764</v>
      </c>
      <c r="CU37" s="225">
        <v>2487</v>
      </c>
      <c r="CV37" s="225">
        <v>1961</v>
      </c>
      <c r="CW37" s="225">
        <v>1484423.327</v>
      </c>
      <c r="CX37" s="225">
        <v>336480.978</v>
      </c>
      <c r="CY37" s="225">
        <v>522365.27100000001</v>
      </c>
      <c r="CZ37" s="225">
        <v>102534</v>
      </c>
      <c r="DA37" s="225">
        <v>14</v>
      </c>
      <c r="DB37" s="225">
        <v>21867</v>
      </c>
      <c r="DC37" s="225">
        <v>2205</v>
      </c>
      <c r="DD37" s="225">
        <v>1822</v>
      </c>
      <c r="DE37" s="225">
        <v>46</v>
      </c>
      <c r="DF37" s="225">
        <v>1732</v>
      </c>
      <c r="DG37" s="225">
        <v>9535</v>
      </c>
      <c r="DH37" s="220">
        <v>14229</v>
      </c>
      <c r="DI37" s="225">
        <v>2978</v>
      </c>
      <c r="DJ37" s="225">
        <v>3428</v>
      </c>
      <c r="DK37" s="225">
        <v>261</v>
      </c>
      <c r="DL37" s="225">
        <v>239</v>
      </c>
      <c r="DM37" s="225">
        <v>4</v>
      </c>
      <c r="DN37" s="225">
        <v>2092</v>
      </c>
      <c r="DO37" s="225">
        <v>66</v>
      </c>
      <c r="DP37" s="225">
        <v>6630</v>
      </c>
      <c r="DQ37" s="225">
        <v>94</v>
      </c>
      <c r="DR37" s="225">
        <v>9245</v>
      </c>
      <c r="DS37" s="225">
        <v>8809</v>
      </c>
      <c r="DT37" s="225">
        <v>121</v>
      </c>
      <c r="DU37" s="225">
        <v>1008</v>
      </c>
      <c r="DV37" s="225">
        <v>82</v>
      </c>
      <c r="DW37" s="225">
        <v>93</v>
      </c>
      <c r="DX37" s="227">
        <v>74.5</v>
      </c>
      <c r="DY37" s="225">
        <v>53</v>
      </c>
      <c r="DZ37" s="225">
        <v>337</v>
      </c>
      <c r="EA37" s="225">
        <v>1620</v>
      </c>
      <c r="EB37" s="225">
        <v>395</v>
      </c>
      <c r="EC37" s="225">
        <v>125</v>
      </c>
      <c r="ED37" s="225">
        <v>3277</v>
      </c>
      <c r="EE37" s="225">
        <v>3534</v>
      </c>
      <c r="EF37" s="227">
        <v>97.7</v>
      </c>
      <c r="EG37" s="227">
        <v>93.9</v>
      </c>
      <c r="EH37" s="225">
        <v>315</v>
      </c>
      <c r="EI37" s="227">
        <v>26.1</v>
      </c>
      <c r="EJ37" s="225">
        <v>92737</v>
      </c>
      <c r="EK37" s="227">
        <v>30.2</v>
      </c>
      <c r="EL37" s="225">
        <v>378993</v>
      </c>
      <c r="EM37" s="429">
        <v>-0.16</v>
      </c>
      <c r="EN37" s="225">
        <v>546</v>
      </c>
      <c r="EO37" s="225">
        <v>14</v>
      </c>
      <c r="EP37" s="243">
        <v>1063</v>
      </c>
      <c r="EQ37" s="225">
        <v>92</v>
      </c>
      <c r="ER37" s="225">
        <v>894</v>
      </c>
      <c r="ES37" s="227">
        <v>100</v>
      </c>
      <c r="ET37" s="225">
        <v>123971</v>
      </c>
      <c r="EU37" s="225">
        <v>5920</v>
      </c>
      <c r="EV37" s="225">
        <v>117</v>
      </c>
      <c r="EW37" s="225">
        <v>111990</v>
      </c>
      <c r="EX37" s="225">
        <v>94489</v>
      </c>
      <c r="EY37" s="225">
        <v>13557</v>
      </c>
      <c r="EZ37" s="225">
        <v>3944</v>
      </c>
      <c r="FA37" s="225">
        <v>6061</v>
      </c>
      <c r="FB37" s="227">
        <v>15.3</v>
      </c>
      <c r="FC37" s="225">
        <v>412</v>
      </c>
      <c r="FD37" s="227">
        <v>2.5</v>
      </c>
      <c r="FE37" s="225">
        <v>16714</v>
      </c>
      <c r="FF37" s="225">
        <v>225</v>
      </c>
      <c r="FG37" s="225">
        <v>64</v>
      </c>
      <c r="FH37" s="225">
        <v>578</v>
      </c>
      <c r="FI37" s="245">
        <v>27</v>
      </c>
      <c r="FJ37" s="245">
        <v>1210</v>
      </c>
      <c r="FK37" s="230">
        <v>55.44856363344568</v>
      </c>
      <c r="FL37" s="227">
        <v>100</v>
      </c>
      <c r="FM37" s="227">
        <v>96.5</v>
      </c>
      <c r="FN37" s="227">
        <v>99.9</v>
      </c>
      <c r="FO37" s="227">
        <v>81.8</v>
      </c>
      <c r="FP37" s="225">
        <v>92</v>
      </c>
      <c r="FQ37" s="225">
        <v>10</v>
      </c>
      <c r="FR37" s="225">
        <v>74</v>
      </c>
      <c r="FS37" s="225">
        <v>1035</v>
      </c>
      <c r="FT37" s="225">
        <v>6</v>
      </c>
      <c r="FU37" s="225">
        <v>3664</v>
      </c>
      <c r="FV37" s="225">
        <v>2876</v>
      </c>
      <c r="FW37" s="225">
        <v>7</v>
      </c>
      <c r="FX37" s="225" t="s">
        <v>534</v>
      </c>
      <c r="FY37" s="225">
        <v>1238</v>
      </c>
      <c r="FZ37" s="225" t="s">
        <v>608</v>
      </c>
      <c r="GA37" s="225" t="s">
        <v>608</v>
      </c>
      <c r="GB37" s="225">
        <v>13632</v>
      </c>
      <c r="GC37" s="225">
        <v>9</v>
      </c>
      <c r="GD37" s="225">
        <v>2123</v>
      </c>
      <c r="GE37" s="225">
        <v>11500</v>
      </c>
      <c r="GF37" s="225">
        <v>130814</v>
      </c>
      <c r="GG37" s="225">
        <v>57</v>
      </c>
      <c r="GH37" s="225">
        <v>21636</v>
      </c>
      <c r="GI37" s="225">
        <v>109121</v>
      </c>
      <c r="GJ37" s="225">
        <v>448</v>
      </c>
      <c r="GK37" s="225">
        <v>4300</v>
      </c>
      <c r="GL37" s="225">
        <v>965417</v>
      </c>
      <c r="GM37" s="225">
        <v>1612</v>
      </c>
      <c r="GN37" s="225">
        <v>13652</v>
      </c>
      <c r="GO37" s="225">
        <v>261511</v>
      </c>
      <c r="GP37" s="225">
        <v>532</v>
      </c>
      <c r="GQ37" s="225">
        <v>11223</v>
      </c>
      <c r="GR37" s="224">
        <v>254799</v>
      </c>
      <c r="GS37" s="225">
        <v>528</v>
      </c>
      <c r="GT37" s="225">
        <v>8226</v>
      </c>
      <c r="GU37" s="225">
        <v>18688</v>
      </c>
      <c r="GV37" s="242">
        <v>0.68</v>
      </c>
      <c r="GW37" s="225">
        <v>0</v>
      </c>
      <c r="GX37" s="225">
        <v>275</v>
      </c>
      <c r="GY37" s="225">
        <v>76</v>
      </c>
      <c r="GZ37" s="222">
        <v>0</v>
      </c>
      <c r="HA37" s="225">
        <v>0</v>
      </c>
      <c r="HB37" s="225">
        <v>622190</v>
      </c>
      <c r="HC37" s="225">
        <v>4149159</v>
      </c>
      <c r="HD37" s="225">
        <v>485155</v>
      </c>
      <c r="HE37" s="225">
        <v>613984</v>
      </c>
      <c r="HF37" s="225">
        <v>214045</v>
      </c>
      <c r="HG37" s="225">
        <v>2980</v>
      </c>
      <c r="HH37" s="225">
        <v>0</v>
      </c>
      <c r="HI37" s="225">
        <v>78340</v>
      </c>
      <c r="HJ37" s="225">
        <v>68516</v>
      </c>
      <c r="HK37" s="220">
        <v>74782</v>
      </c>
      <c r="HL37" s="220">
        <v>18725960</v>
      </c>
      <c r="HM37" s="220">
        <v>0</v>
      </c>
      <c r="HN37" s="220">
        <v>99</v>
      </c>
      <c r="HO37" s="220">
        <v>0</v>
      </c>
      <c r="HP37" s="220">
        <v>59</v>
      </c>
      <c r="HQ37" s="220">
        <v>0</v>
      </c>
      <c r="HR37" s="220">
        <v>29727</v>
      </c>
      <c r="HS37" s="220">
        <v>111174</v>
      </c>
      <c r="HT37" s="220">
        <v>1000</v>
      </c>
      <c r="HU37" s="225">
        <v>212</v>
      </c>
      <c r="HV37" s="230">
        <v>36.39</v>
      </c>
      <c r="HW37" s="220">
        <v>395479</v>
      </c>
      <c r="HX37" s="426" t="s">
        <v>608</v>
      </c>
      <c r="HY37" s="230">
        <v>3.5</v>
      </c>
      <c r="HZ37" s="230">
        <v>1.8</v>
      </c>
      <c r="IA37" s="225">
        <v>153.80000000000001</v>
      </c>
      <c r="IB37" s="225">
        <v>153.80000000000001</v>
      </c>
      <c r="IC37" s="225">
        <v>148317</v>
      </c>
      <c r="ID37" s="227">
        <v>72.900000000000006</v>
      </c>
      <c r="IE37" s="227">
        <v>65</v>
      </c>
      <c r="IF37" s="227">
        <v>37.200000000000003</v>
      </c>
      <c r="IG37" s="227">
        <v>68.599999999999994</v>
      </c>
      <c r="IH37" s="227">
        <v>28.5</v>
      </c>
      <c r="II37" s="144" t="s">
        <v>1081</v>
      </c>
      <c r="IJ37" s="144" t="s">
        <v>1081</v>
      </c>
      <c r="IK37" s="225">
        <v>42</v>
      </c>
      <c r="IL37" s="154">
        <v>0.91</v>
      </c>
      <c r="IM37" s="153">
        <v>94.7</v>
      </c>
      <c r="IN37" s="285">
        <v>6.4</v>
      </c>
      <c r="IO37" s="153">
        <v>0</v>
      </c>
      <c r="IP37" s="143">
        <v>86639004</v>
      </c>
      <c r="IQ37" s="286">
        <v>56.738791332994587</v>
      </c>
      <c r="IR37" s="286">
        <v>58.706351359970007</v>
      </c>
      <c r="IS37" s="245" t="s">
        <v>608</v>
      </c>
      <c r="IT37" s="245" t="s">
        <v>608</v>
      </c>
      <c r="IU37" s="286">
        <v>8.8000000000000007</v>
      </c>
      <c r="IV37" s="144" t="s">
        <v>1081</v>
      </c>
      <c r="IW37" s="143">
        <v>3594</v>
      </c>
      <c r="IX37" s="144" t="s">
        <v>1081</v>
      </c>
      <c r="IY37" s="286">
        <v>28.3</v>
      </c>
      <c r="IZ37" s="276">
        <v>72032</v>
      </c>
      <c r="JA37" s="276">
        <v>1276</v>
      </c>
      <c r="JB37" s="276">
        <v>1200</v>
      </c>
      <c r="JC37" s="276">
        <v>5279</v>
      </c>
      <c r="JD37" s="276">
        <v>7094</v>
      </c>
      <c r="JE37" s="276">
        <v>7198</v>
      </c>
      <c r="JF37" s="276">
        <v>8140</v>
      </c>
      <c r="JG37" s="276">
        <v>10539</v>
      </c>
      <c r="JH37" s="276">
        <v>10390</v>
      </c>
      <c r="JI37" s="276">
        <v>9086</v>
      </c>
      <c r="JJ37" s="276">
        <v>6762</v>
      </c>
      <c r="JK37" s="276">
        <v>5517</v>
      </c>
      <c r="JL37" s="276">
        <v>4480</v>
      </c>
      <c r="JM37" s="276">
        <v>2359</v>
      </c>
      <c r="JN37" s="276">
        <v>1052</v>
      </c>
      <c r="JO37" s="276">
        <v>500</v>
      </c>
      <c r="JP37" s="276">
        <v>198</v>
      </c>
      <c r="JQ37" s="276">
        <v>8745</v>
      </c>
      <c r="JR37" s="276">
        <v>8242</v>
      </c>
      <c r="JS37" s="276">
        <v>9013</v>
      </c>
      <c r="JT37" s="276">
        <v>10764</v>
      </c>
      <c r="JU37" s="276">
        <v>13052</v>
      </c>
      <c r="JV37" s="276">
        <v>15896</v>
      </c>
      <c r="JW37" s="276">
        <v>14647</v>
      </c>
      <c r="JX37" s="276">
        <v>12715</v>
      </c>
      <c r="JY37" s="276">
        <v>10541</v>
      </c>
      <c r="JZ37" s="276">
        <v>11330</v>
      </c>
      <c r="KA37" s="276">
        <v>14554</v>
      </c>
      <c r="KB37" s="276">
        <v>13046</v>
      </c>
      <c r="KC37" s="276">
        <v>10588</v>
      </c>
      <c r="KD37" s="276">
        <v>8081</v>
      </c>
      <c r="KE37" s="276">
        <v>8193</v>
      </c>
    </row>
    <row r="38" spans="1:291" ht="12">
      <c r="A38" s="3">
        <v>272078</v>
      </c>
      <c r="B38" s="2" t="s">
        <v>931</v>
      </c>
      <c r="C38" s="147">
        <v>105.29</v>
      </c>
      <c r="D38" s="144">
        <v>353822</v>
      </c>
      <c r="E38" s="146">
        <v>12.9</v>
      </c>
      <c r="F38" s="146">
        <v>58.8</v>
      </c>
      <c r="G38" s="146">
        <v>28.3</v>
      </c>
      <c r="H38" s="220">
        <v>17303</v>
      </c>
      <c r="I38" s="220">
        <v>36335</v>
      </c>
      <c r="J38" s="220">
        <v>56529</v>
      </c>
      <c r="K38" s="225">
        <v>45707</v>
      </c>
      <c r="L38" s="220">
        <v>159138</v>
      </c>
      <c r="M38" s="220">
        <v>2951</v>
      </c>
      <c r="N38" s="220">
        <v>11117</v>
      </c>
      <c r="O38" s="220">
        <v>11529</v>
      </c>
      <c r="P38" s="275">
        <v>350427</v>
      </c>
      <c r="Q38" s="220">
        <v>351829</v>
      </c>
      <c r="R38" s="220">
        <v>309389</v>
      </c>
      <c r="S38" s="225">
        <v>600572</v>
      </c>
      <c r="T38" s="225">
        <v>3073597</v>
      </c>
      <c r="U38" s="225">
        <v>1023309</v>
      </c>
      <c r="V38" s="225">
        <v>1637607</v>
      </c>
      <c r="W38" s="225">
        <v>18</v>
      </c>
      <c r="X38" s="225">
        <v>66</v>
      </c>
      <c r="Y38" s="225">
        <v>30</v>
      </c>
      <c r="Z38" s="225" t="s">
        <v>608</v>
      </c>
      <c r="AA38" s="147">
        <v>1597.8</v>
      </c>
      <c r="AB38" s="230">
        <v>2175.75</v>
      </c>
      <c r="AC38" s="225">
        <v>1564</v>
      </c>
      <c r="AD38" s="225" t="s">
        <v>608</v>
      </c>
      <c r="AE38" s="225" t="s">
        <v>608</v>
      </c>
      <c r="AF38" s="225">
        <v>29</v>
      </c>
      <c r="AG38" s="225">
        <v>2907</v>
      </c>
      <c r="AH38" s="225">
        <v>41</v>
      </c>
      <c r="AI38" s="225">
        <v>18421</v>
      </c>
      <c r="AJ38" s="225">
        <v>1215</v>
      </c>
      <c r="AK38" s="225">
        <v>90</v>
      </c>
      <c r="AL38" s="225">
        <v>18</v>
      </c>
      <c r="AM38" s="225">
        <v>8965</v>
      </c>
      <c r="AN38" s="225">
        <v>653</v>
      </c>
      <c r="AO38" s="225">
        <v>7</v>
      </c>
      <c r="AP38" s="225">
        <v>254</v>
      </c>
      <c r="AQ38" s="225">
        <v>19</v>
      </c>
      <c r="AR38" s="225">
        <v>39</v>
      </c>
      <c r="AS38" s="227">
        <v>100</v>
      </c>
      <c r="AT38" s="227">
        <v>110.3</v>
      </c>
      <c r="AU38" s="227">
        <v>106.5</v>
      </c>
      <c r="AV38" s="225">
        <v>2</v>
      </c>
      <c r="AW38" s="225">
        <v>2</v>
      </c>
      <c r="AX38" s="225">
        <v>29</v>
      </c>
      <c r="AY38" s="225">
        <v>0</v>
      </c>
      <c r="AZ38" s="225">
        <v>0</v>
      </c>
      <c r="BA38" s="225">
        <v>0</v>
      </c>
      <c r="BB38" s="225">
        <v>0</v>
      </c>
      <c r="BC38" s="225">
        <v>3</v>
      </c>
      <c r="BD38" s="225">
        <v>14721</v>
      </c>
      <c r="BE38" s="225">
        <v>1</v>
      </c>
      <c r="BF38" s="225">
        <v>24719</v>
      </c>
      <c r="BG38" s="225">
        <v>2</v>
      </c>
      <c r="BH38" s="225">
        <v>26843</v>
      </c>
      <c r="BI38" s="225">
        <v>3</v>
      </c>
      <c r="BJ38" s="225">
        <v>2187</v>
      </c>
      <c r="BK38" s="227">
        <v>42.2</v>
      </c>
      <c r="BL38" s="225">
        <v>1</v>
      </c>
      <c r="BM38" s="225">
        <v>4</v>
      </c>
      <c r="BN38" s="225" t="s">
        <v>608</v>
      </c>
      <c r="BO38" s="225" t="s">
        <v>608</v>
      </c>
      <c r="BP38" s="144" t="s">
        <v>1081</v>
      </c>
      <c r="BQ38" s="230">
        <v>1.1100000000000001</v>
      </c>
      <c r="BR38" s="227">
        <v>16.899999999999999</v>
      </c>
      <c r="BS38" s="230">
        <v>4.6550892426435118</v>
      </c>
      <c r="BT38" s="227">
        <v>55.306197672581746</v>
      </c>
      <c r="BU38" s="225">
        <v>19</v>
      </c>
      <c r="BV38" s="225">
        <v>4387</v>
      </c>
      <c r="BW38" s="225">
        <v>285</v>
      </c>
      <c r="BX38" s="225">
        <v>1387</v>
      </c>
      <c r="BY38" s="225">
        <v>3246</v>
      </c>
      <c r="BZ38" s="225">
        <v>987</v>
      </c>
      <c r="CA38" s="225">
        <v>218</v>
      </c>
      <c r="CB38" s="225">
        <v>536</v>
      </c>
      <c r="CC38" s="241">
        <v>1.37181</v>
      </c>
      <c r="CD38" s="225">
        <v>32178390</v>
      </c>
      <c r="CE38" s="225">
        <v>3</v>
      </c>
      <c r="CF38" s="225">
        <v>16</v>
      </c>
      <c r="CG38" s="225">
        <v>5</v>
      </c>
      <c r="CH38" s="225">
        <v>2</v>
      </c>
      <c r="CI38" s="225">
        <v>100</v>
      </c>
      <c r="CJ38" s="225">
        <v>22</v>
      </c>
      <c r="CK38" s="225">
        <v>1458</v>
      </c>
      <c r="CL38" s="225">
        <v>8</v>
      </c>
      <c r="CM38" s="225">
        <v>742</v>
      </c>
      <c r="CN38" s="225">
        <v>28</v>
      </c>
      <c r="CO38" s="225">
        <v>416</v>
      </c>
      <c r="CP38" s="225">
        <v>9</v>
      </c>
      <c r="CQ38" s="225">
        <v>89</v>
      </c>
      <c r="CR38" s="225">
        <v>9</v>
      </c>
      <c r="CS38" s="225">
        <v>225</v>
      </c>
      <c r="CT38" s="225">
        <v>11545</v>
      </c>
      <c r="CU38" s="225">
        <v>1719</v>
      </c>
      <c r="CV38" s="225">
        <v>1771</v>
      </c>
      <c r="CW38" s="225">
        <v>1035830.6040000001</v>
      </c>
      <c r="CX38" s="225">
        <v>261994.00399999999</v>
      </c>
      <c r="CY38" s="225">
        <v>464551.42800000001</v>
      </c>
      <c r="CZ38" s="225">
        <v>100280</v>
      </c>
      <c r="DA38" s="225">
        <v>12</v>
      </c>
      <c r="DB38" s="225">
        <v>16592</v>
      </c>
      <c r="DC38" s="225">
        <v>1360</v>
      </c>
      <c r="DD38" s="225">
        <v>1189</v>
      </c>
      <c r="DE38" s="225">
        <v>71</v>
      </c>
      <c r="DF38" s="225">
        <v>1127</v>
      </c>
      <c r="DG38" s="225">
        <v>13775</v>
      </c>
      <c r="DH38" s="225">
        <v>12795</v>
      </c>
      <c r="DI38" s="225">
        <v>3091</v>
      </c>
      <c r="DJ38" s="225">
        <v>3072</v>
      </c>
      <c r="DK38" s="225">
        <v>304</v>
      </c>
      <c r="DL38" s="225">
        <v>219</v>
      </c>
      <c r="DM38" s="225">
        <v>6</v>
      </c>
      <c r="DN38" s="225">
        <v>1750</v>
      </c>
      <c r="DO38" s="225">
        <v>58</v>
      </c>
      <c r="DP38" s="225">
        <v>11775</v>
      </c>
      <c r="DQ38" s="225">
        <v>79</v>
      </c>
      <c r="DR38" s="225">
        <v>6356</v>
      </c>
      <c r="DS38" s="225">
        <v>6650</v>
      </c>
      <c r="DT38" s="225">
        <v>0</v>
      </c>
      <c r="DU38" s="225">
        <v>1057</v>
      </c>
      <c r="DV38" s="225">
        <v>71</v>
      </c>
      <c r="DW38" s="225">
        <v>58</v>
      </c>
      <c r="DX38" s="272">
        <v>35.6</v>
      </c>
      <c r="DY38" s="225">
        <v>37</v>
      </c>
      <c r="DZ38" s="225">
        <v>108</v>
      </c>
      <c r="EA38" s="225">
        <v>2046</v>
      </c>
      <c r="EB38" s="225">
        <v>549</v>
      </c>
      <c r="EC38" s="225">
        <v>291</v>
      </c>
      <c r="ED38" s="225">
        <v>2146</v>
      </c>
      <c r="EE38" s="225">
        <v>2686</v>
      </c>
      <c r="EF38" s="227">
        <v>97.3</v>
      </c>
      <c r="EG38" s="227">
        <v>95.5</v>
      </c>
      <c r="EH38" s="225">
        <v>565</v>
      </c>
      <c r="EI38" s="227">
        <v>17.399999999999999</v>
      </c>
      <c r="EJ38" s="225">
        <v>85093</v>
      </c>
      <c r="EK38" s="227">
        <v>41.1</v>
      </c>
      <c r="EL38" s="225">
        <v>400335</v>
      </c>
      <c r="EM38" s="429">
        <v>0.12</v>
      </c>
      <c r="EN38" s="225">
        <v>158</v>
      </c>
      <c r="EO38" s="225">
        <v>4</v>
      </c>
      <c r="EP38" s="243">
        <v>5301</v>
      </c>
      <c r="EQ38" s="225">
        <v>82</v>
      </c>
      <c r="ER38" s="225">
        <v>581</v>
      </c>
      <c r="ES38" s="227">
        <v>100</v>
      </c>
      <c r="ET38" s="225">
        <v>115472</v>
      </c>
      <c r="EU38" s="225">
        <v>5948</v>
      </c>
      <c r="EV38" s="225">
        <v>0</v>
      </c>
      <c r="EW38" s="225">
        <v>98683</v>
      </c>
      <c r="EX38" s="225">
        <v>87212</v>
      </c>
      <c r="EY38" s="225">
        <v>5002</v>
      </c>
      <c r="EZ38" s="225">
        <v>6469</v>
      </c>
      <c r="FA38" s="225">
        <v>10841</v>
      </c>
      <c r="FB38" s="227">
        <v>13.41710544547596</v>
      </c>
      <c r="FC38" s="225">
        <v>219</v>
      </c>
      <c r="FD38" s="227">
        <v>5.25</v>
      </c>
      <c r="FE38" s="225">
        <v>15050</v>
      </c>
      <c r="FF38" s="225">
        <v>0</v>
      </c>
      <c r="FG38" s="225">
        <v>3</v>
      </c>
      <c r="FH38" s="225">
        <v>89</v>
      </c>
      <c r="FI38" s="245">
        <v>10</v>
      </c>
      <c r="FJ38" s="245">
        <v>466</v>
      </c>
      <c r="FK38" s="230">
        <v>65.118339537631016</v>
      </c>
      <c r="FL38" s="227">
        <v>99.99</v>
      </c>
      <c r="FM38" s="227">
        <v>96.65</v>
      </c>
      <c r="FN38" s="227">
        <v>99.6</v>
      </c>
      <c r="FO38" s="227">
        <v>46.9</v>
      </c>
      <c r="FP38" s="225">
        <v>76</v>
      </c>
      <c r="FQ38" s="225">
        <v>9</v>
      </c>
      <c r="FR38" s="225">
        <v>55</v>
      </c>
      <c r="FS38" s="225">
        <v>1033</v>
      </c>
      <c r="FT38" s="225">
        <v>4</v>
      </c>
      <c r="FU38" s="225">
        <v>2826</v>
      </c>
      <c r="FV38" s="225">
        <v>3452</v>
      </c>
      <c r="FW38" s="225">
        <v>5</v>
      </c>
      <c r="FX38" s="225">
        <v>972321</v>
      </c>
      <c r="FY38" s="225">
        <v>374</v>
      </c>
      <c r="FZ38" s="225" t="s">
        <v>608</v>
      </c>
      <c r="GA38" s="225" t="s">
        <v>608</v>
      </c>
      <c r="GB38" s="225">
        <v>9680</v>
      </c>
      <c r="GC38" s="225">
        <v>14</v>
      </c>
      <c r="GD38" s="225">
        <v>1223</v>
      </c>
      <c r="GE38" s="225">
        <v>8443</v>
      </c>
      <c r="GF38" s="225">
        <v>104175</v>
      </c>
      <c r="GG38" s="225">
        <v>83</v>
      </c>
      <c r="GH38" s="225">
        <v>16948</v>
      </c>
      <c r="GI38" s="225">
        <v>87144</v>
      </c>
      <c r="GJ38" s="225">
        <v>235</v>
      </c>
      <c r="GK38" s="225">
        <v>2622</v>
      </c>
      <c r="GL38" s="225">
        <v>237814</v>
      </c>
      <c r="GM38" s="225">
        <v>1348</v>
      </c>
      <c r="GN38" s="225">
        <v>14310</v>
      </c>
      <c r="GO38" s="225">
        <v>278082</v>
      </c>
      <c r="GP38" s="225">
        <v>213</v>
      </c>
      <c r="GQ38" s="225">
        <v>10132</v>
      </c>
      <c r="GR38" s="224">
        <v>383785</v>
      </c>
      <c r="GS38" s="225">
        <v>206</v>
      </c>
      <c r="GT38" s="225">
        <v>6069</v>
      </c>
      <c r="GU38" s="225">
        <v>155877</v>
      </c>
      <c r="GV38" s="242">
        <v>6.56</v>
      </c>
      <c r="GW38" s="225">
        <v>43.4</v>
      </c>
      <c r="GX38" s="225">
        <v>1343</v>
      </c>
      <c r="GY38" s="225">
        <v>495</v>
      </c>
      <c r="GZ38" s="222">
        <v>6</v>
      </c>
      <c r="HA38" s="225">
        <v>0</v>
      </c>
      <c r="HB38" s="225">
        <v>884338</v>
      </c>
      <c r="HC38" s="225">
        <v>5492094</v>
      </c>
      <c r="HD38" s="225">
        <v>671157.4</v>
      </c>
      <c r="HE38" s="225">
        <v>799524.3</v>
      </c>
      <c r="HF38" s="225">
        <v>109832.9</v>
      </c>
      <c r="HG38" s="225">
        <v>5290</v>
      </c>
      <c r="HH38" s="225">
        <v>9630</v>
      </c>
      <c r="HI38" s="225">
        <v>102164</v>
      </c>
      <c r="HJ38" s="225">
        <v>54911</v>
      </c>
      <c r="HK38" s="220">
        <v>50095</v>
      </c>
      <c r="HL38" s="225">
        <v>6611929</v>
      </c>
      <c r="HM38" s="220">
        <v>19559679</v>
      </c>
      <c r="HN38" s="220">
        <v>55</v>
      </c>
      <c r="HO38" s="220">
        <v>164</v>
      </c>
      <c r="HP38" s="220">
        <v>32</v>
      </c>
      <c r="HQ38" s="220">
        <v>110</v>
      </c>
      <c r="HR38" s="220">
        <v>0</v>
      </c>
      <c r="HS38" s="220">
        <v>109058</v>
      </c>
      <c r="HT38" s="220">
        <v>3700</v>
      </c>
      <c r="HU38" s="225">
        <v>0</v>
      </c>
      <c r="HV38" s="230">
        <v>33</v>
      </c>
      <c r="HW38" s="220">
        <v>339094</v>
      </c>
      <c r="HX38" s="426">
        <v>-3.2</v>
      </c>
      <c r="HY38" s="230">
        <v>5.6</v>
      </c>
      <c r="HZ38" s="230">
        <v>5.6</v>
      </c>
      <c r="IA38" s="225">
        <v>21</v>
      </c>
      <c r="IB38" s="225">
        <v>21</v>
      </c>
      <c r="IC38" s="225">
        <v>38904</v>
      </c>
      <c r="ID38" s="227">
        <v>79.099999999999994</v>
      </c>
      <c r="IE38" s="227">
        <v>54.5</v>
      </c>
      <c r="IF38" s="227">
        <v>57.5</v>
      </c>
      <c r="IG38" s="227">
        <v>68.7</v>
      </c>
      <c r="IH38" s="227">
        <v>30.6</v>
      </c>
      <c r="II38" s="144" t="s">
        <v>1081</v>
      </c>
      <c r="IJ38" s="144" t="s">
        <v>1081</v>
      </c>
      <c r="IK38" s="225">
        <v>62.82</v>
      </c>
      <c r="IL38" s="154">
        <v>0.8</v>
      </c>
      <c r="IM38" s="153">
        <v>94.9</v>
      </c>
      <c r="IN38" s="285">
        <v>0.3</v>
      </c>
      <c r="IO38" s="153">
        <v>1.4</v>
      </c>
      <c r="IP38" s="143">
        <v>51867343</v>
      </c>
      <c r="IQ38" s="286">
        <v>50.988404717211367</v>
      </c>
      <c r="IR38" s="286">
        <v>55.174112362935816</v>
      </c>
      <c r="IS38" s="245" t="s">
        <v>608</v>
      </c>
      <c r="IT38" s="245" t="s">
        <v>608</v>
      </c>
      <c r="IU38" s="286" t="s">
        <v>608</v>
      </c>
      <c r="IV38" s="144" t="s">
        <v>1081</v>
      </c>
      <c r="IW38" s="143">
        <v>2538</v>
      </c>
      <c r="IX38" s="144" t="s">
        <v>1081</v>
      </c>
      <c r="IY38" s="286">
        <v>28.5</v>
      </c>
      <c r="IZ38" s="276">
        <v>62733</v>
      </c>
      <c r="JA38" s="276">
        <v>1145</v>
      </c>
      <c r="JB38" s="276">
        <v>1136</v>
      </c>
      <c r="JC38" s="276">
        <v>5097</v>
      </c>
      <c r="JD38" s="276">
        <v>6266</v>
      </c>
      <c r="JE38" s="276">
        <v>6530</v>
      </c>
      <c r="JF38" s="276">
        <v>7458</v>
      </c>
      <c r="JG38" s="276">
        <v>9855</v>
      </c>
      <c r="JH38" s="276">
        <v>8812</v>
      </c>
      <c r="JI38" s="276">
        <v>7055</v>
      </c>
      <c r="JJ38" s="276">
        <v>5612</v>
      </c>
      <c r="JK38" s="276">
        <v>4838</v>
      </c>
      <c r="JL38" s="276">
        <v>3571</v>
      </c>
      <c r="JM38" s="276">
        <v>1644</v>
      </c>
      <c r="JN38" s="276">
        <v>595</v>
      </c>
      <c r="JO38" s="276">
        <v>235</v>
      </c>
      <c r="JP38" s="276">
        <v>116</v>
      </c>
      <c r="JQ38" s="276">
        <v>7520</v>
      </c>
      <c r="JR38" s="276">
        <v>7623</v>
      </c>
      <c r="JS38" s="276">
        <v>7677</v>
      </c>
      <c r="JT38" s="276">
        <v>9032</v>
      </c>
      <c r="JU38" s="276">
        <v>10928</v>
      </c>
      <c r="JV38" s="276">
        <v>13836</v>
      </c>
      <c r="JW38" s="276">
        <v>12022</v>
      </c>
      <c r="JX38" s="276">
        <v>10033</v>
      </c>
      <c r="JY38" s="276">
        <v>9071</v>
      </c>
      <c r="JZ38" s="276">
        <v>11080</v>
      </c>
      <c r="KA38" s="276">
        <v>14778</v>
      </c>
      <c r="KB38" s="276">
        <v>13300</v>
      </c>
      <c r="KC38" s="276">
        <v>9917</v>
      </c>
      <c r="KD38" s="276">
        <v>7236</v>
      </c>
      <c r="KE38" s="276">
        <v>7221</v>
      </c>
    </row>
    <row r="39" spans="1:291" ht="12">
      <c r="A39" s="3">
        <v>272108</v>
      </c>
      <c r="B39" s="2" t="s">
        <v>932</v>
      </c>
      <c r="C39" s="147">
        <v>65.12</v>
      </c>
      <c r="D39" s="144">
        <v>404007</v>
      </c>
      <c r="E39" s="146">
        <v>13.1</v>
      </c>
      <c r="F39" s="146">
        <v>60.1</v>
      </c>
      <c r="G39" s="146">
        <v>26.8</v>
      </c>
      <c r="H39" s="220">
        <v>19087</v>
      </c>
      <c r="I39" s="220">
        <v>41332</v>
      </c>
      <c r="J39" s="220">
        <v>65472</v>
      </c>
      <c r="K39" s="225">
        <v>48906</v>
      </c>
      <c r="L39" s="220">
        <v>177934</v>
      </c>
      <c r="M39" s="220">
        <v>4240</v>
      </c>
      <c r="N39" s="220">
        <v>13045</v>
      </c>
      <c r="O39" s="220">
        <v>13757</v>
      </c>
      <c r="P39" s="275">
        <v>401688</v>
      </c>
      <c r="Q39" s="220">
        <v>404152</v>
      </c>
      <c r="R39" s="220">
        <v>359078</v>
      </c>
      <c r="S39" s="225">
        <v>831584</v>
      </c>
      <c r="T39" s="225">
        <v>3403142</v>
      </c>
      <c r="U39" s="225">
        <v>935372</v>
      </c>
      <c r="V39" s="225">
        <v>1275994</v>
      </c>
      <c r="W39" s="225">
        <v>19</v>
      </c>
      <c r="X39" s="225">
        <v>45</v>
      </c>
      <c r="Y39" s="225">
        <v>64</v>
      </c>
      <c r="Z39" s="225" t="s">
        <v>608</v>
      </c>
      <c r="AA39" s="147">
        <v>1381.09</v>
      </c>
      <c r="AB39" s="230">
        <v>4560.6099999999997</v>
      </c>
      <c r="AC39" s="225">
        <v>1448</v>
      </c>
      <c r="AD39" s="225">
        <v>275513</v>
      </c>
      <c r="AE39" s="225" t="s">
        <v>608</v>
      </c>
      <c r="AF39" s="225">
        <v>22</v>
      </c>
      <c r="AG39" s="225">
        <v>4104</v>
      </c>
      <c r="AH39" s="225">
        <v>45</v>
      </c>
      <c r="AI39" s="225">
        <v>21691</v>
      </c>
      <c r="AJ39" s="225">
        <v>1336</v>
      </c>
      <c r="AK39" s="225">
        <v>107</v>
      </c>
      <c r="AL39" s="225">
        <v>19</v>
      </c>
      <c r="AM39" s="225">
        <v>10517</v>
      </c>
      <c r="AN39" s="225">
        <v>703</v>
      </c>
      <c r="AO39" s="225">
        <v>9</v>
      </c>
      <c r="AP39" s="225">
        <v>365</v>
      </c>
      <c r="AQ39" s="225">
        <v>19</v>
      </c>
      <c r="AR39" s="225">
        <v>50</v>
      </c>
      <c r="AS39" s="227">
        <v>100</v>
      </c>
      <c r="AT39" s="227">
        <v>74.099999999999994</v>
      </c>
      <c r="AU39" s="227">
        <v>78.3</v>
      </c>
      <c r="AV39" s="225">
        <v>22</v>
      </c>
      <c r="AW39" s="225">
        <v>23</v>
      </c>
      <c r="AX39" s="225">
        <v>15</v>
      </c>
      <c r="AY39" s="225">
        <v>3</v>
      </c>
      <c r="AZ39" s="225">
        <v>3</v>
      </c>
      <c r="BA39" s="225">
        <v>6</v>
      </c>
      <c r="BB39" s="225">
        <v>5</v>
      </c>
      <c r="BC39" s="225">
        <v>4</v>
      </c>
      <c r="BD39" s="225">
        <v>17904</v>
      </c>
      <c r="BE39" s="225">
        <v>1</v>
      </c>
      <c r="BF39" s="225">
        <v>25462</v>
      </c>
      <c r="BG39" s="225">
        <v>4</v>
      </c>
      <c r="BH39" s="225">
        <v>37178</v>
      </c>
      <c r="BI39" s="225">
        <v>2</v>
      </c>
      <c r="BJ39" s="225">
        <v>2792</v>
      </c>
      <c r="BK39" s="227">
        <v>37.6</v>
      </c>
      <c r="BL39" s="225" t="s">
        <v>608</v>
      </c>
      <c r="BM39" s="225">
        <v>5</v>
      </c>
      <c r="BN39" s="225" t="s">
        <v>608</v>
      </c>
      <c r="BO39" s="225">
        <v>18000</v>
      </c>
      <c r="BP39" s="144" t="s">
        <v>1081</v>
      </c>
      <c r="BQ39" s="230">
        <v>0.72</v>
      </c>
      <c r="BR39" s="227">
        <v>31.6</v>
      </c>
      <c r="BS39" s="230">
        <v>4.7295391731062102</v>
      </c>
      <c r="BT39" s="227">
        <v>56.15187516034117</v>
      </c>
      <c r="BU39" s="225">
        <v>25</v>
      </c>
      <c r="BV39" s="225">
        <v>5594</v>
      </c>
      <c r="BW39" s="225">
        <v>278</v>
      </c>
      <c r="BX39" s="225">
        <v>1225</v>
      </c>
      <c r="BY39" s="225">
        <v>3420</v>
      </c>
      <c r="BZ39" s="225">
        <v>1087</v>
      </c>
      <c r="CA39" s="225">
        <v>249</v>
      </c>
      <c r="CB39" s="225">
        <v>568</v>
      </c>
      <c r="CC39" s="241">
        <v>1.29</v>
      </c>
      <c r="CD39" s="225" t="s">
        <v>608</v>
      </c>
      <c r="CE39" s="225">
        <v>2</v>
      </c>
      <c r="CF39" s="225">
        <v>21</v>
      </c>
      <c r="CG39" s="225">
        <v>2</v>
      </c>
      <c r="CH39" s="225">
        <v>1</v>
      </c>
      <c r="CI39" s="225">
        <v>100</v>
      </c>
      <c r="CJ39" s="225">
        <v>21</v>
      </c>
      <c r="CK39" s="225">
        <v>1284</v>
      </c>
      <c r="CL39" s="225">
        <v>9</v>
      </c>
      <c r="CM39" s="225">
        <v>973</v>
      </c>
      <c r="CN39" s="225">
        <v>34</v>
      </c>
      <c r="CO39" s="225">
        <v>443</v>
      </c>
      <c r="CP39" s="225">
        <v>10</v>
      </c>
      <c r="CQ39" s="225">
        <v>40</v>
      </c>
      <c r="CR39" s="225">
        <v>8</v>
      </c>
      <c r="CS39" s="225">
        <v>162</v>
      </c>
      <c r="CT39" s="225">
        <v>13550</v>
      </c>
      <c r="CU39" s="225">
        <v>1976</v>
      </c>
      <c r="CV39" s="225">
        <v>1976</v>
      </c>
      <c r="CW39" s="225">
        <v>1349912.638</v>
      </c>
      <c r="CX39" s="225">
        <v>267893.84100000001</v>
      </c>
      <c r="CY39" s="225">
        <v>536138.18700000003</v>
      </c>
      <c r="CZ39" s="225">
        <v>108231</v>
      </c>
      <c r="DA39" s="225">
        <v>13</v>
      </c>
      <c r="DB39" s="225">
        <v>20242</v>
      </c>
      <c r="DC39" s="225">
        <v>2043</v>
      </c>
      <c r="DD39" s="225">
        <v>1703</v>
      </c>
      <c r="DE39" s="225">
        <v>85</v>
      </c>
      <c r="DF39" s="225">
        <v>2559</v>
      </c>
      <c r="DG39" s="225">
        <v>13420</v>
      </c>
      <c r="DH39" s="225">
        <v>15007</v>
      </c>
      <c r="DI39" s="225">
        <v>3168</v>
      </c>
      <c r="DJ39" s="225">
        <v>3055</v>
      </c>
      <c r="DK39" s="225">
        <v>332</v>
      </c>
      <c r="DL39" s="225">
        <v>197</v>
      </c>
      <c r="DM39" s="225">
        <v>7</v>
      </c>
      <c r="DN39" s="225">
        <v>1874</v>
      </c>
      <c r="DO39" s="225">
        <v>47</v>
      </c>
      <c r="DP39" s="225">
        <v>11366</v>
      </c>
      <c r="DQ39" s="225">
        <v>69</v>
      </c>
      <c r="DR39" s="225">
        <v>8930</v>
      </c>
      <c r="DS39" s="225">
        <v>9043</v>
      </c>
      <c r="DT39" s="225">
        <v>9</v>
      </c>
      <c r="DU39" s="225">
        <v>1218</v>
      </c>
      <c r="DV39" s="225">
        <v>58</v>
      </c>
      <c r="DW39" s="225">
        <v>64</v>
      </c>
      <c r="DX39" s="227">
        <v>39.950000000000003</v>
      </c>
      <c r="DY39" s="225">
        <v>54</v>
      </c>
      <c r="DZ39" s="225">
        <v>199</v>
      </c>
      <c r="EA39" s="225">
        <v>1499</v>
      </c>
      <c r="EB39" s="225">
        <v>278</v>
      </c>
      <c r="EC39" s="225">
        <v>92</v>
      </c>
      <c r="ED39" s="225">
        <v>2564</v>
      </c>
      <c r="EE39" s="225">
        <v>2905</v>
      </c>
      <c r="EF39" s="227">
        <v>96.1</v>
      </c>
      <c r="EG39" s="227">
        <v>86.6</v>
      </c>
      <c r="EH39" s="225">
        <v>276</v>
      </c>
      <c r="EI39" s="227">
        <v>19.8</v>
      </c>
      <c r="EJ39" s="225">
        <v>97034</v>
      </c>
      <c r="EK39" s="227">
        <v>33.5</v>
      </c>
      <c r="EL39" s="225">
        <v>375962</v>
      </c>
      <c r="EM39" s="429">
        <v>0.43</v>
      </c>
      <c r="EN39" s="225">
        <v>280</v>
      </c>
      <c r="EO39" s="225">
        <v>10</v>
      </c>
      <c r="EP39" s="243">
        <v>1994</v>
      </c>
      <c r="EQ39" s="225">
        <v>77</v>
      </c>
      <c r="ER39" s="225">
        <v>979</v>
      </c>
      <c r="ES39" s="227">
        <v>100</v>
      </c>
      <c r="ET39" s="225">
        <v>125182</v>
      </c>
      <c r="EU39" s="225">
        <v>1004</v>
      </c>
      <c r="EV39" s="225">
        <v>0</v>
      </c>
      <c r="EW39" s="225">
        <v>107797</v>
      </c>
      <c r="EX39" s="225">
        <v>93339</v>
      </c>
      <c r="EY39" s="225">
        <v>8251</v>
      </c>
      <c r="EZ39" s="225">
        <v>6207</v>
      </c>
      <c r="FA39" s="225">
        <v>16381</v>
      </c>
      <c r="FB39" s="227">
        <v>20.399999999999999</v>
      </c>
      <c r="FC39" s="225">
        <v>503</v>
      </c>
      <c r="FD39" s="227">
        <v>5.34</v>
      </c>
      <c r="FE39" s="225">
        <v>14932</v>
      </c>
      <c r="FF39" s="225" t="s">
        <v>608</v>
      </c>
      <c r="FG39" s="225">
        <v>4</v>
      </c>
      <c r="FH39" s="225">
        <v>33</v>
      </c>
      <c r="FI39" s="245">
        <v>27</v>
      </c>
      <c r="FJ39" s="245">
        <v>1250</v>
      </c>
      <c r="FK39" s="230">
        <v>68.062570103374057</v>
      </c>
      <c r="FL39" s="227">
        <v>100</v>
      </c>
      <c r="FM39" s="227">
        <v>92.6</v>
      </c>
      <c r="FN39" s="227">
        <v>95.5</v>
      </c>
      <c r="FO39" s="227">
        <v>32.6</v>
      </c>
      <c r="FP39" s="225">
        <v>106</v>
      </c>
      <c r="FQ39" s="225">
        <v>11</v>
      </c>
      <c r="FR39" s="225">
        <v>43</v>
      </c>
      <c r="FS39" s="225">
        <v>1582</v>
      </c>
      <c r="FT39" s="225">
        <v>5</v>
      </c>
      <c r="FU39" s="225">
        <v>3142</v>
      </c>
      <c r="FV39" s="225">
        <v>3271</v>
      </c>
      <c r="FW39" s="225">
        <v>7</v>
      </c>
      <c r="FX39" s="225" t="s">
        <v>534</v>
      </c>
      <c r="FY39" s="225">
        <v>429</v>
      </c>
      <c r="FZ39" s="225" t="s">
        <v>608</v>
      </c>
      <c r="GA39" s="225" t="s">
        <v>608</v>
      </c>
      <c r="GB39" s="225">
        <v>10484</v>
      </c>
      <c r="GC39" s="225">
        <v>8</v>
      </c>
      <c r="GD39" s="225">
        <v>1405</v>
      </c>
      <c r="GE39" s="225">
        <v>9071</v>
      </c>
      <c r="GF39" s="225">
        <v>121368</v>
      </c>
      <c r="GG39" s="225">
        <v>28</v>
      </c>
      <c r="GH39" s="225">
        <v>24829</v>
      </c>
      <c r="GI39" s="225">
        <v>96511</v>
      </c>
      <c r="GJ39" s="225">
        <v>241</v>
      </c>
      <c r="GK39" s="225">
        <v>2234</v>
      </c>
      <c r="GL39" s="225">
        <v>162004</v>
      </c>
      <c r="GM39" s="225">
        <v>1471</v>
      </c>
      <c r="GN39" s="225">
        <v>13972</v>
      </c>
      <c r="GO39" s="225">
        <v>262768</v>
      </c>
      <c r="GP39" s="225">
        <v>297</v>
      </c>
      <c r="GQ39" s="225">
        <v>10708</v>
      </c>
      <c r="GR39" s="224">
        <v>736613</v>
      </c>
      <c r="GS39" s="225">
        <v>291</v>
      </c>
      <c r="GT39" s="225">
        <v>11730</v>
      </c>
      <c r="GU39" s="225">
        <v>354528</v>
      </c>
      <c r="GV39" s="242">
        <v>6.34</v>
      </c>
      <c r="GW39" s="225">
        <v>38</v>
      </c>
      <c r="GX39" s="225">
        <v>1224</v>
      </c>
      <c r="GY39" s="225">
        <v>460</v>
      </c>
      <c r="GZ39" s="222">
        <v>7</v>
      </c>
      <c r="HA39" s="225" t="s">
        <v>608</v>
      </c>
      <c r="HB39" s="225">
        <v>767922</v>
      </c>
      <c r="HC39" s="225">
        <v>5013385</v>
      </c>
      <c r="HD39" s="225">
        <v>643908</v>
      </c>
      <c r="HE39" s="225">
        <v>750762</v>
      </c>
      <c r="HF39" s="225">
        <v>170226</v>
      </c>
      <c r="HG39" s="225">
        <v>380</v>
      </c>
      <c r="HH39" s="225" t="s">
        <v>608</v>
      </c>
      <c r="HI39" s="225">
        <v>107610</v>
      </c>
      <c r="HJ39" s="225">
        <v>65250</v>
      </c>
      <c r="HK39" s="220">
        <v>62614</v>
      </c>
      <c r="HL39" s="225">
        <v>36904689</v>
      </c>
      <c r="HM39" s="220">
        <v>0</v>
      </c>
      <c r="HN39" s="220">
        <v>337</v>
      </c>
      <c r="HO39" s="220">
        <v>0</v>
      </c>
      <c r="HP39" s="220">
        <v>242</v>
      </c>
      <c r="HQ39" s="220">
        <v>0</v>
      </c>
      <c r="HR39" s="220" t="s">
        <v>608</v>
      </c>
      <c r="HS39" s="220">
        <v>139242</v>
      </c>
      <c r="HT39" s="220">
        <v>8200</v>
      </c>
      <c r="HU39" s="225" t="s">
        <v>608</v>
      </c>
      <c r="HV39" s="230">
        <v>40.81</v>
      </c>
      <c r="HW39" s="220">
        <v>391023</v>
      </c>
      <c r="HX39" s="426" t="s">
        <v>608</v>
      </c>
      <c r="HY39" s="230">
        <v>3.56</v>
      </c>
      <c r="HZ39" s="230">
        <v>3.56</v>
      </c>
      <c r="IA39" s="225">
        <v>563.5</v>
      </c>
      <c r="IB39" s="225">
        <v>559.29999999999995</v>
      </c>
      <c r="IC39" s="225" t="s">
        <v>608</v>
      </c>
      <c r="ID39" s="227">
        <v>69.099999999999994</v>
      </c>
      <c r="IE39" s="227">
        <v>60.9</v>
      </c>
      <c r="IF39" s="227">
        <v>45.4</v>
      </c>
      <c r="IG39" s="227">
        <v>71.900000000000006</v>
      </c>
      <c r="IH39" s="227">
        <v>21.3</v>
      </c>
      <c r="II39" s="144" t="s">
        <v>1081</v>
      </c>
      <c r="IJ39" s="144" t="s">
        <v>1081</v>
      </c>
      <c r="IK39" s="225">
        <v>70.8</v>
      </c>
      <c r="IL39" s="154">
        <v>0.8</v>
      </c>
      <c r="IM39" s="153">
        <v>94.9</v>
      </c>
      <c r="IN39" s="285">
        <v>-0.1</v>
      </c>
      <c r="IO39" s="153">
        <v>2.2000000000000002</v>
      </c>
      <c r="IP39" s="143">
        <v>101225076</v>
      </c>
      <c r="IQ39" s="286">
        <v>50.005278919148509</v>
      </c>
      <c r="IR39" s="286">
        <v>55.739786865845929</v>
      </c>
      <c r="IS39" s="245" t="s">
        <v>608</v>
      </c>
      <c r="IT39" s="245" t="s">
        <v>608</v>
      </c>
      <c r="IU39" s="286" t="s">
        <v>608</v>
      </c>
      <c r="IV39" s="144" t="s">
        <v>1081</v>
      </c>
      <c r="IW39" s="143">
        <v>2922</v>
      </c>
      <c r="IX39" s="144" t="s">
        <v>1081</v>
      </c>
      <c r="IY39" s="286">
        <v>33.4</v>
      </c>
      <c r="IZ39" s="276">
        <v>70904</v>
      </c>
      <c r="JA39" s="276">
        <v>1352</v>
      </c>
      <c r="JB39" s="276">
        <v>1455</v>
      </c>
      <c r="JC39" s="276">
        <v>5909</v>
      </c>
      <c r="JD39" s="276">
        <v>6611</v>
      </c>
      <c r="JE39" s="276">
        <v>6768</v>
      </c>
      <c r="JF39" s="276">
        <v>7991</v>
      </c>
      <c r="JG39" s="276">
        <v>10620</v>
      </c>
      <c r="JH39" s="276">
        <v>9776</v>
      </c>
      <c r="JI39" s="276">
        <v>8480</v>
      </c>
      <c r="JJ39" s="276">
        <v>6729</v>
      </c>
      <c r="JK39" s="276">
        <v>5694</v>
      </c>
      <c r="JL39" s="276">
        <v>4175</v>
      </c>
      <c r="JM39" s="276">
        <v>1809</v>
      </c>
      <c r="JN39" s="276">
        <v>732</v>
      </c>
      <c r="JO39" s="276">
        <v>310</v>
      </c>
      <c r="JP39" s="276">
        <v>148</v>
      </c>
      <c r="JQ39" s="276">
        <v>9601</v>
      </c>
      <c r="JR39" s="276">
        <v>9231</v>
      </c>
      <c r="JS39" s="276">
        <v>8119</v>
      </c>
      <c r="JT39" s="276">
        <v>9523</v>
      </c>
      <c r="JU39" s="276">
        <v>11980</v>
      </c>
      <c r="JV39" s="276">
        <v>15185</v>
      </c>
      <c r="JW39" s="276">
        <v>13583</v>
      </c>
      <c r="JX39" s="276">
        <v>11934</v>
      </c>
      <c r="JY39" s="276">
        <v>10809</v>
      </c>
      <c r="JZ39" s="276">
        <v>13112</v>
      </c>
      <c r="KA39" s="276">
        <v>16741</v>
      </c>
      <c r="KB39" s="276">
        <v>13654</v>
      </c>
      <c r="KC39" s="276">
        <v>9666</v>
      </c>
      <c r="KD39" s="276">
        <v>6962</v>
      </c>
      <c r="KE39" s="276">
        <v>7614</v>
      </c>
    </row>
    <row r="40" spans="1:291" ht="12">
      <c r="A40" s="3">
        <v>272124</v>
      </c>
      <c r="B40" s="2" t="s">
        <v>992</v>
      </c>
      <c r="C40" s="147">
        <v>41.72</v>
      </c>
      <c r="D40" s="144">
        <v>268013</v>
      </c>
      <c r="E40" s="146">
        <v>12.6</v>
      </c>
      <c r="F40" s="146">
        <v>59.7</v>
      </c>
      <c r="G40" s="146">
        <v>27.7</v>
      </c>
      <c r="H40" s="220">
        <v>12628</v>
      </c>
      <c r="I40" s="220">
        <v>26298</v>
      </c>
      <c r="J40" s="220">
        <v>42038</v>
      </c>
      <c r="K40" s="225">
        <v>35826</v>
      </c>
      <c r="L40" s="220">
        <v>122881</v>
      </c>
      <c r="M40" s="220">
        <v>6875</v>
      </c>
      <c r="N40" s="220">
        <v>7913</v>
      </c>
      <c r="O40" s="220">
        <v>8008</v>
      </c>
      <c r="P40" s="275">
        <v>267830</v>
      </c>
      <c r="Q40" s="220">
        <v>268800</v>
      </c>
      <c r="R40" s="220">
        <v>253886</v>
      </c>
      <c r="S40" s="225">
        <v>141095</v>
      </c>
      <c r="T40" s="225">
        <v>2183104</v>
      </c>
      <c r="U40" s="225">
        <v>861541</v>
      </c>
      <c r="V40" s="225">
        <v>695289</v>
      </c>
      <c r="W40" s="225">
        <v>0</v>
      </c>
      <c r="X40" s="225">
        <v>74</v>
      </c>
      <c r="Y40" s="225">
        <v>21</v>
      </c>
      <c r="Z40" s="225">
        <v>0</v>
      </c>
      <c r="AA40" s="147">
        <v>453.33</v>
      </c>
      <c r="AB40" s="230">
        <v>878.23</v>
      </c>
      <c r="AC40" s="225">
        <v>1440</v>
      </c>
      <c r="AD40" s="225">
        <v>396921</v>
      </c>
      <c r="AE40" s="225" t="s">
        <v>608</v>
      </c>
      <c r="AF40" s="225">
        <v>22</v>
      </c>
      <c r="AG40" s="225">
        <v>1645</v>
      </c>
      <c r="AH40" s="225">
        <v>28</v>
      </c>
      <c r="AI40" s="225">
        <v>13410</v>
      </c>
      <c r="AJ40" s="225">
        <v>772</v>
      </c>
      <c r="AK40" s="225">
        <v>42</v>
      </c>
      <c r="AL40" s="225">
        <v>15</v>
      </c>
      <c r="AM40" s="225">
        <v>6863</v>
      </c>
      <c r="AN40" s="225">
        <v>476</v>
      </c>
      <c r="AO40" s="225">
        <v>2</v>
      </c>
      <c r="AP40" s="225">
        <v>155</v>
      </c>
      <c r="AQ40" s="225">
        <v>24</v>
      </c>
      <c r="AR40" s="225">
        <v>447</v>
      </c>
      <c r="AS40" s="227">
        <v>100</v>
      </c>
      <c r="AT40" s="227">
        <v>91.1</v>
      </c>
      <c r="AU40" s="227">
        <v>90.8</v>
      </c>
      <c r="AV40" s="225">
        <v>31</v>
      </c>
      <c r="AW40" s="225">
        <v>31</v>
      </c>
      <c r="AX40" s="225">
        <v>14</v>
      </c>
      <c r="AY40" s="225">
        <v>0</v>
      </c>
      <c r="AZ40" s="225">
        <v>0</v>
      </c>
      <c r="BA40" s="225">
        <v>0</v>
      </c>
      <c r="BB40" s="225">
        <v>0</v>
      </c>
      <c r="BC40" s="225">
        <v>2</v>
      </c>
      <c r="BD40" s="225">
        <v>15774</v>
      </c>
      <c r="BE40" s="225">
        <v>0</v>
      </c>
      <c r="BF40" s="225">
        <v>0</v>
      </c>
      <c r="BG40" s="225">
        <v>1</v>
      </c>
      <c r="BH40" s="225">
        <v>9865</v>
      </c>
      <c r="BI40" s="225">
        <v>1</v>
      </c>
      <c r="BJ40" s="225">
        <v>560</v>
      </c>
      <c r="BK40" s="227">
        <v>32.4</v>
      </c>
      <c r="BL40" s="225">
        <v>0</v>
      </c>
      <c r="BM40" s="225">
        <v>1</v>
      </c>
      <c r="BN40" s="225">
        <v>0</v>
      </c>
      <c r="BO40" s="225">
        <v>3002</v>
      </c>
      <c r="BP40" s="144" t="s">
        <v>1081</v>
      </c>
      <c r="BQ40" s="230">
        <v>1.0900000000000001</v>
      </c>
      <c r="BR40" s="227">
        <v>31.5</v>
      </c>
      <c r="BS40" s="230">
        <v>5.89</v>
      </c>
      <c r="BT40" s="227">
        <v>56.585147488499999</v>
      </c>
      <c r="BU40" s="225">
        <v>12</v>
      </c>
      <c r="BV40" s="225">
        <v>2427</v>
      </c>
      <c r="BW40" s="225">
        <v>210</v>
      </c>
      <c r="BX40" s="225">
        <v>504</v>
      </c>
      <c r="BY40" s="225">
        <v>2746</v>
      </c>
      <c r="BZ40" s="225">
        <v>826</v>
      </c>
      <c r="CA40" s="225">
        <v>177</v>
      </c>
      <c r="CB40" s="225">
        <v>536</v>
      </c>
      <c r="CC40" s="241" t="s">
        <v>608</v>
      </c>
      <c r="CD40" s="225" t="s">
        <v>608</v>
      </c>
      <c r="CE40" s="225">
        <v>1</v>
      </c>
      <c r="CF40" s="225">
        <v>2</v>
      </c>
      <c r="CG40" s="225">
        <v>3</v>
      </c>
      <c r="CH40" s="225">
        <v>1</v>
      </c>
      <c r="CI40" s="225">
        <v>50</v>
      </c>
      <c r="CJ40" s="225">
        <v>23</v>
      </c>
      <c r="CK40" s="225">
        <v>1134</v>
      </c>
      <c r="CL40" s="225">
        <v>5</v>
      </c>
      <c r="CM40" s="225">
        <v>471</v>
      </c>
      <c r="CN40" s="225">
        <v>21</v>
      </c>
      <c r="CO40" s="225">
        <v>329</v>
      </c>
      <c r="CP40" s="225">
        <v>8</v>
      </c>
      <c r="CQ40" s="225">
        <v>55</v>
      </c>
      <c r="CR40" s="225">
        <v>1</v>
      </c>
      <c r="CS40" s="225">
        <v>24</v>
      </c>
      <c r="CT40" s="225">
        <v>9941</v>
      </c>
      <c r="CU40" s="225">
        <v>1831</v>
      </c>
      <c r="CV40" s="225">
        <v>1425</v>
      </c>
      <c r="CW40" s="225">
        <v>1070005.416</v>
      </c>
      <c r="CX40" s="225">
        <v>246530.399</v>
      </c>
      <c r="CY40" s="225">
        <v>379621.56400000001</v>
      </c>
      <c r="CZ40" s="225">
        <v>73991</v>
      </c>
      <c r="DA40" s="225">
        <v>16</v>
      </c>
      <c r="DB40" s="225">
        <v>15620</v>
      </c>
      <c r="DC40" s="225">
        <v>1721</v>
      </c>
      <c r="DD40" s="225">
        <v>1561</v>
      </c>
      <c r="DE40" s="225">
        <v>67</v>
      </c>
      <c r="DF40" s="225">
        <v>1823</v>
      </c>
      <c r="DG40" s="225">
        <v>7736</v>
      </c>
      <c r="DH40" s="225">
        <v>10852</v>
      </c>
      <c r="DI40" s="225">
        <v>2567</v>
      </c>
      <c r="DJ40" s="225">
        <v>2338</v>
      </c>
      <c r="DK40" s="225">
        <v>199</v>
      </c>
      <c r="DL40" s="225">
        <v>170</v>
      </c>
      <c r="DM40" s="225">
        <v>4</v>
      </c>
      <c r="DN40" s="225">
        <v>1521</v>
      </c>
      <c r="DO40" s="225">
        <v>31</v>
      </c>
      <c r="DP40" s="225">
        <v>13805</v>
      </c>
      <c r="DQ40" s="225">
        <v>50</v>
      </c>
      <c r="DR40" s="225">
        <v>5940</v>
      </c>
      <c r="DS40" s="225">
        <v>5419</v>
      </c>
      <c r="DT40" s="225">
        <v>63</v>
      </c>
      <c r="DU40" s="225">
        <v>984</v>
      </c>
      <c r="DV40" s="225">
        <v>46</v>
      </c>
      <c r="DW40" s="225">
        <v>46</v>
      </c>
      <c r="DX40" s="227">
        <v>63.8</v>
      </c>
      <c r="DY40" s="225">
        <v>34</v>
      </c>
      <c r="DZ40" s="225">
        <v>216</v>
      </c>
      <c r="EA40" s="225">
        <v>777</v>
      </c>
      <c r="EB40" s="225">
        <v>293</v>
      </c>
      <c r="EC40" s="225">
        <v>64</v>
      </c>
      <c r="ED40" s="225">
        <v>1866</v>
      </c>
      <c r="EE40" s="225">
        <v>2067</v>
      </c>
      <c r="EF40" s="227">
        <v>97.2</v>
      </c>
      <c r="EG40" s="227">
        <v>93.2</v>
      </c>
      <c r="EH40" s="225">
        <v>259</v>
      </c>
      <c r="EI40" s="227">
        <v>29.73</v>
      </c>
      <c r="EJ40" s="225">
        <v>72420</v>
      </c>
      <c r="EK40" s="227">
        <v>31.4</v>
      </c>
      <c r="EL40" s="225">
        <v>368728</v>
      </c>
      <c r="EM40" s="429">
        <v>2.11</v>
      </c>
      <c r="EN40" s="225">
        <v>304</v>
      </c>
      <c r="EO40" s="225">
        <v>10</v>
      </c>
      <c r="EP40" s="243">
        <v>474</v>
      </c>
      <c r="EQ40" s="225">
        <v>231</v>
      </c>
      <c r="ER40" s="225">
        <v>4711</v>
      </c>
      <c r="ES40" s="227">
        <v>100</v>
      </c>
      <c r="ET40" s="225">
        <v>82287</v>
      </c>
      <c r="EU40" s="225">
        <v>22263</v>
      </c>
      <c r="EV40" s="225">
        <v>0</v>
      </c>
      <c r="EW40" s="225">
        <v>70685</v>
      </c>
      <c r="EX40" s="225">
        <v>64220</v>
      </c>
      <c r="EY40" s="225">
        <v>4456</v>
      </c>
      <c r="EZ40" s="225">
        <v>2009</v>
      </c>
      <c r="FA40" s="225">
        <v>8536</v>
      </c>
      <c r="FB40" s="227">
        <v>15.06</v>
      </c>
      <c r="FC40" s="225">
        <v>296</v>
      </c>
      <c r="FD40" s="227">
        <v>2.75</v>
      </c>
      <c r="FE40" s="225">
        <v>6613</v>
      </c>
      <c r="FF40" s="225">
        <v>0</v>
      </c>
      <c r="FG40" s="225">
        <v>32</v>
      </c>
      <c r="FH40" s="225">
        <v>242</v>
      </c>
      <c r="FI40" s="245">
        <v>39</v>
      </c>
      <c r="FJ40" s="245">
        <v>1454</v>
      </c>
      <c r="FK40" s="230">
        <v>64.888799066665442</v>
      </c>
      <c r="FL40" s="227">
        <v>99.98</v>
      </c>
      <c r="FM40" s="227">
        <v>94</v>
      </c>
      <c r="FN40" s="227">
        <v>92.9</v>
      </c>
      <c r="FO40" s="227">
        <v>90.1</v>
      </c>
      <c r="FP40" s="225">
        <v>36</v>
      </c>
      <c r="FQ40" s="225">
        <v>6</v>
      </c>
      <c r="FR40" s="225">
        <v>34</v>
      </c>
      <c r="FS40" s="225">
        <v>966</v>
      </c>
      <c r="FT40" s="225">
        <v>3</v>
      </c>
      <c r="FU40" s="225">
        <v>3222</v>
      </c>
      <c r="FV40" s="225">
        <v>1667</v>
      </c>
      <c r="FW40" s="225">
        <v>3</v>
      </c>
      <c r="FX40" s="225" t="s">
        <v>534</v>
      </c>
      <c r="FY40" s="225">
        <v>258</v>
      </c>
      <c r="FZ40" s="225" t="s">
        <v>608</v>
      </c>
      <c r="GA40" s="225" t="s">
        <v>608</v>
      </c>
      <c r="GB40" s="225">
        <v>12351</v>
      </c>
      <c r="GC40" s="225">
        <v>18</v>
      </c>
      <c r="GD40" s="225">
        <v>3961</v>
      </c>
      <c r="GE40" s="225">
        <v>8372</v>
      </c>
      <c r="GF40" s="225">
        <v>113468</v>
      </c>
      <c r="GG40" s="225">
        <v>78</v>
      </c>
      <c r="GH40" s="225">
        <v>42784</v>
      </c>
      <c r="GI40" s="225">
        <v>70606</v>
      </c>
      <c r="GJ40" s="225">
        <v>422</v>
      </c>
      <c r="GK40" s="225">
        <v>4520</v>
      </c>
      <c r="GL40" s="225">
        <v>310551</v>
      </c>
      <c r="GM40" s="225">
        <v>1379</v>
      </c>
      <c r="GN40" s="225">
        <v>11159</v>
      </c>
      <c r="GO40" s="225">
        <v>217177</v>
      </c>
      <c r="GP40" s="225">
        <v>1425</v>
      </c>
      <c r="GQ40" s="225">
        <v>17070</v>
      </c>
      <c r="GR40" s="224">
        <v>974781</v>
      </c>
      <c r="GS40" s="225">
        <v>1417</v>
      </c>
      <c r="GT40" s="225">
        <v>24871</v>
      </c>
      <c r="GU40" s="225">
        <v>549710</v>
      </c>
      <c r="GV40" s="242">
        <v>4.48726</v>
      </c>
      <c r="GW40" s="225" t="s">
        <v>608</v>
      </c>
      <c r="GX40" s="225">
        <v>975</v>
      </c>
      <c r="GY40" s="225">
        <v>272</v>
      </c>
      <c r="GZ40" s="222">
        <v>32</v>
      </c>
      <c r="HA40" s="225">
        <v>0</v>
      </c>
      <c r="HB40" s="225">
        <v>596676</v>
      </c>
      <c r="HC40" s="225">
        <v>3367450</v>
      </c>
      <c r="HD40" s="225">
        <v>468979.4</v>
      </c>
      <c r="HE40" s="225">
        <v>574595.6</v>
      </c>
      <c r="HF40" s="225">
        <v>118704.5</v>
      </c>
      <c r="HG40" s="225">
        <v>3734</v>
      </c>
      <c r="HH40" s="225">
        <v>0</v>
      </c>
      <c r="HI40" s="225">
        <v>79550</v>
      </c>
      <c r="HJ40" s="225">
        <v>43480</v>
      </c>
      <c r="HK40" s="220">
        <v>32491</v>
      </c>
      <c r="HL40" s="225"/>
      <c r="HM40" s="220"/>
      <c r="HN40" s="220"/>
      <c r="HO40" s="220"/>
      <c r="HP40" s="220"/>
      <c r="HQ40" s="220"/>
      <c r="HR40" s="220">
        <v>0</v>
      </c>
      <c r="HS40" s="220">
        <v>88481</v>
      </c>
      <c r="HT40" s="220">
        <v>0</v>
      </c>
      <c r="HU40" s="225">
        <v>0</v>
      </c>
      <c r="HV40" s="230">
        <v>31.17</v>
      </c>
      <c r="HW40" s="220">
        <v>264824</v>
      </c>
      <c r="HX40" s="426" t="s">
        <v>608</v>
      </c>
      <c r="HY40" s="230" t="s">
        <v>608</v>
      </c>
      <c r="HZ40" s="230" t="s">
        <v>608</v>
      </c>
      <c r="IA40" s="225">
        <v>186.58</v>
      </c>
      <c r="IB40" s="225">
        <v>172.77</v>
      </c>
      <c r="IC40" s="225">
        <v>70106</v>
      </c>
      <c r="ID40" s="227">
        <v>70.5</v>
      </c>
      <c r="IE40" s="227">
        <v>60</v>
      </c>
      <c r="IF40" s="227">
        <v>29.5</v>
      </c>
      <c r="IG40" s="227">
        <v>58.5</v>
      </c>
      <c r="IH40" s="227">
        <v>19.2</v>
      </c>
      <c r="II40" s="144" t="s">
        <v>1081</v>
      </c>
      <c r="IJ40" s="144" t="s">
        <v>1081</v>
      </c>
      <c r="IK40" s="225">
        <v>65</v>
      </c>
      <c r="IL40" s="154">
        <v>0.75</v>
      </c>
      <c r="IM40" s="153">
        <v>101</v>
      </c>
      <c r="IN40" s="285">
        <v>7.1</v>
      </c>
      <c r="IO40" s="153">
        <v>0.1</v>
      </c>
      <c r="IP40" s="143">
        <v>94594072</v>
      </c>
      <c r="IQ40" s="286">
        <v>45.524758910826456</v>
      </c>
      <c r="IR40" s="286">
        <v>62.620228519055431</v>
      </c>
      <c r="IS40" s="245" t="s">
        <v>608</v>
      </c>
      <c r="IT40" s="245" t="s">
        <v>608</v>
      </c>
      <c r="IU40" s="286">
        <v>39.799999999999997</v>
      </c>
      <c r="IV40" s="144" t="s">
        <v>1081</v>
      </c>
      <c r="IW40" s="143">
        <v>2334</v>
      </c>
      <c r="IX40" s="144" t="s">
        <v>1081</v>
      </c>
      <c r="IY40" s="286">
        <v>33.200000000000003</v>
      </c>
      <c r="IZ40" s="276">
        <v>47109</v>
      </c>
      <c r="JA40" s="276">
        <v>687</v>
      </c>
      <c r="JB40" s="276">
        <v>918</v>
      </c>
      <c r="JC40" s="276">
        <v>3783</v>
      </c>
      <c r="JD40" s="276">
        <v>4337</v>
      </c>
      <c r="JE40" s="276">
        <v>4331</v>
      </c>
      <c r="JF40" s="276">
        <v>5062</v>
      </c>
      <c r="JG40" s="276">
        <v>7096</v>
      </c>
      <c r="JH40" s="276">
        <v>6745</v>
      </c>
      <c r="JI40" s="276">
        <v>5748</v>
      </c>
      <c r="JJ40" s="276">
        <v>4214</v>
      </c>
      <c r="JK40" s="276">
        <v>3714</v>
      </c>
      <c r="JL40" s="276">
        <v>2926</v>
      </c>
      <c r="JM40" s="276">
        <v>1545</v>
      </c>
      <c r="JN40" s="276">
        <v>592</v>
      </c>
      <c r="JO40" s="276">
        <v>233</v>
      </c>
      <c r="JP40" s="276">
        <v>69</v>
      </c>
      <c r="JQ40" s="276">
        <v>5972</v>
      </c>
      <c r="JR40" s="276">
        <v>5636</v>
      </c>
      <c r="JS40" s="276">
        <v>5586</v>
      </c>
      <c r="JT40" s="276">
        <v>6272</v>
      </c>
      <c r="JU40" s="276">
        <v>7461</v>
      </c>
      <c r="JV40" s="276">
        <v>9985</v>
      </c>
      <c r="JW40" s="276">
        <v>9180</v>
      </c>
      <c r="JX40" s="276">
        <v>8060</v>
      </c>
      <c r="JY40" s="276">
        <v>6629</v>
      </c>
      <c r="JZ40" s="276">
        <v>8076</v>
      </c>
      <c r="KA40" s="276">
        <v>10660</v>
      </c>
      <c r="KB40" s="276">
        <v>10067</v>
      </c>
      <c r="KC40" s="276">
        <v>7842</v>
      </c>
      <c r="KD40" s="276">
        <v>5660</v>
      </c>
      <c r="KE40" s="276">
        <v>5486</v>
      </c>
    </row>
    <row r="41" spans="1:291" ht="12">
      <c r="A41" s="3">
        <v>272159</v>
      </c>
      <c r="B41" s="639" t="s">
        <v>991</v>
      </c>
      <c r="C41" s="147" t="s">
        <v>1080</v>
      </c>
      <c r="D41" s="147" t="s">
        <v>1080</v>
      </c>
      <c r="E41" s="147" t="s">
        <v>1080</v>
      </c>
      <c r="F41" s="147" t="s">
        <v>1080</v>
      </c>
      <c r="G41" s="147" t="s">
        <v>1080</v>
      </c>
      <c r="H41" s="147" t="s">
        <v>1080</v>
      </c>
      <c r="I41" s="147" t="s">
        <v>1080</v>
      </c>
      <c r="J41" s="147" t="s">
        <v>1080</v>
      </c>
      <c r="K41" s="147" t="s">
        <v>1080</v>
      </c>
      <c r="L41" s="147" t="s">
        <v>1080</v>
      </c>
      <c r="M41" s="147" t="s">
        <v>1080</v>
      </c>
      <c r="N41" s="147" t="s">
        <v>1080</v>
      </c>
      <c r="O41" s="147" t="s">
        <v>1080</v>
      </c>
      <c r="P41" s="147" t="s">
        <v>1080</v>
      </c>
      <c r="Q41" s="147" t="s">
        <v>1080</v>
      </c>
      <c r="R41" s="147" t="s">
        <v>1080</v>
      </c>
      <c r="S41" s="147" t="s">
        <v>1080</v>
      </c>
      <c r="T41" s="147" t="s">
        <v>1080</v>
      </c>
      <c r="U41" s="147" t="s">
        <v>1080</v>
      </c>
      <c r="V41" s="147" t="s">
        <v>1080</v>
      </c>
      <c r="W41" s="147" t="s">
        <v>1080</v>
      </c>
      <c r="X41" s="147" t="s">
        <v>1080</v>
      </c>
      <c r="Y41" s="147" t="s">
        <v>1080</v>
      </c>
      <c r="Z41" s="147" t="s">
        <v>1080</v>
      </c>
      <c r="AA41" s="147" t="s">
        <v>1080</v>
      </c>
      <c r="AB41" s="147" t="s">
        <v>1080</v>
      </c>
      <c r="AC41" s="147" t="s">
        <v>1080</v>
      </c>
      <c r="AD41" s="147" t="s">
        <v>1080</v>
      </c>
      <c r="AE41" s="147" t="s">
        <v>1080</v>
      </c>
      <c r="AF41" s="147" t="s">
        <v>1080</v>
      </c>
      <c r="AG41" s="147" t="s">
        <v>1080</v>
      </c>
      <c r="AH41" s="147" t="s">
        <v>1080</v>
      </c>
      <c r="AI41" s="147" t="s">
        <v>1080</v>
      </c>
      <c r="AJ41" s="147" t="s">
        <v>1080</v>
      </c>
      <c r="AK41" s="147" t="s">
        <v>1080</v>
      </c>
      <c r="AL41" s="147" t="s">
        <v>1080</v>
      </c>
      <c r="AM41" s="147" t="s">
        <v>1080</v>
      </c>
      <c r="AN41" s="147" t="s">
        <v>1080</v>
      </c>
      <c r="AO41" s="147" t="s">
        <v>1080</v>
      </c>
      <c r="AP41" s="147" t="s">
        <v>1080</v>
      </c>
      <c r="AQ41" s="147" t="s">
        <v>1080</v>
      </c>
      <c r="AR41" s="147" t="s">
        <v>1080</v>
      </c>
      <c r="AS41" s="147" t="s">
        <v>1080</v>
      </c>
      <c r="AT41" s="147" t="s">
        <v>1080</v>
      </c>
      <c r="AU41" s="147" t="s">
        <v>1080</v>
      </c>
      <c r="AV41" s="147" t="s">
        <v>1080</v>
      </c>
      <c r="AW41" s="147" t="s">
        <v>1080</v>
      </c>
      <c r="AX41" s="147" t="s">
        <v>1080</v>
      </c>
      <c r="AY41" s="147" t="s">
        <v>1080</v>
      </c>
      <c r="AZ41" s="147" t="s">
        <v>1080</v>
      </c>
      <c r="BA41" s="147" t="s">
        <v>1080</v>
      </c>
      <c r="BB41" s="147" t="s">
        <v>1080</v>
      </c>
      <c r="BC41" s="147" t="s">
        <v>1080</v>
      </c>
      <c r="BD41" s="147" t="s">
        <v>1080</v>
      </c>
      <c r="BE41" s="147" t="s">
        <v>1080</v>
      </c>
      <c r="BF41" s="147" t="s">
        <v>1080</v>
      </c>
      <c r="BG41" s="147" t="s">
        <v>1080</v>
      </c>
      <c r="BH41" s="147" t="s">
        <v>1080</v>
      </c>
      <c r="BI41" s="147" t="s">
        <v>1080</v>
      </c>
      <c r="BJ41" s="147" t="s">
        <v>1080</v>
      </c>
      <c r="BK41" s="147" t="s">
        <v>1080</v>
      </c>
      <c r="BL41" s="147" t="s">
        <v>1080</v>
      </c>
      <c r="BM41" s="147" t="s">
        <v>1080</v>
      </c>
      <c r="BN41" s="147" t="s">
        <v>1080</v>
      </c>
      <c r="BO41" s="147" t="s">
        <v>1080</v>
      </c>
      <c r="BP41" s="144" t="s">
        <v>1081</v>
      </c>
      <c r="BQ41" s="147" t="s">
        <v>1080</v>
      </c>
      <c r="BR41" s="147" t="s">
        <v>1080</v>
      </c>
      <c r="BS41" s="147" t="s">
        <v>1080</v>
      </c>
      <c r="BT41" s="147" t="s">
        <v>1080</v>
      </c>
      <c r="BU41" s="147" t="s">
        <v>1080</v>
      </c>
      <c r="BV41" s="147" t="s">
        <v>1080</v>
      </c>
      <c r="BW41" s="147" t="s">
        <v>1080</v>
      </c>
      <c r="BX41" s="147" t="s">
        <v>1080</v>
      </c>
      <c r="BY41" s="147" t="s">
        <v>1080</v>
      </c>
      <c r="BZ41" s="147" t="s">
        <v>1080</v>
      </c>
      <c r="CA41" s="147" t="s">
        <v>1080</v>
      </c>
      <c r="CB41" s="147" t="s">
        <v>1080</v>
      </c>
      <c r="CC41" s="147" t="s">
        <v>1080</v>
      </c>
      <c r="CD41" s="147" t="s">
        <v>1080</v>
      </c>
      <c r="CE41" s="147" t="s">
        <v>1080</v>
      </c>
      <c r="CF41" s="147" t="s">
        <v>1080</v>
      </c>
      <c r="CG41" s="147" t="s">
        <v>1080</v>
      </c>
      <c r="CH41" s="147" t="s">
        <v>1080</v>
      </c>
      <c r="CI41" s="147" t="s">
        <v>1080</v>
      </c>
      <c r="CJ41" s="147" t="s">
        <v>1080</v>
      </c>
      <c r="CK41" s="147" t="s">
        <v>1080</v>
      </c>
      <c r="CL41" s="147" t="s">
        <v>1080</v>
      </c>
      <c r="CM41" s="147" t="s">
        <v>1080</v>
      </c>
      <c r="CN41" s="147" t="s">
        <v>1080</v>
      </c>
      <c r="CO41" s="147" t="s">
        <v>1080</v>
      </c>
      <c r="CP41" s="147" t="s">
        <v>1080</v>
      </c>
      <c r="CQ41" s="147" t="s">
        <v>1080</v>
      </c>
      <c r="CR41" s="147" t="s">
        <v>1080</v>
      </c>
      <c r="CS41" s="147" t="s">
        <v>1080</v>
      </c>
      <c r="CT41" s="147" t="s">
        <v>1080</v>
      </c>
      <c r="CU41" s="147" t="s">
        <v>1080</v>
      </c>
      <c r="CV41" s="147" t="s">
        <v>1080</v>
      </c>
      <c r="CW41" s="147" t="s">
        <v>1080</v>
      </c>
      <c r="CX41" s="147" t="s">
        <v>1080</v>
      </c>
      <c r="CY41" s="147" t="s">
        <v>1080</v>
      </c>
      <c r="CZ41" s="147" t="s">
        <v>1080</v>
      </c>
      <c r="DA41" s="147" t="s">
        <v>1080</v>
      </c>
      <c r="DB41" s="147" t="s">
        <v>1080</v>
      </c>
      <c r="DC41" s="147" t="s">
        <v>1080</v>
      </c>
      <c r="DD41" s="147" t="s">
        <v>1080</v>
      </c>
      <c r="DE41" s="147" t="s">
        <v>1080</v>
      </c>
      <c r="DF41" s="147" t="s">
        <v>1080</v>
      </c>
      <c r="DG41" s="147" t="s">
        <v>1080</v>
      </c>
      <c r="DH41" s="147" t="s">
        <v>1080</v>
      </c>
      <c r="DI41" s="147" t="s">
        <v>1080</v>
      </c>
      <c r="DJ41" s="147" t="s">
        <v>1080</v>
      </c>
      <c r="DK41" s="147" t="s">
        <v>1080</v>
      </c>
      <c r="DL41" s="147" t="s">
        <v>1080</v>
      </c>
      <c r="DM41" s="147" t="s">
        <v>1080</v>
      </c>
      <c r="DN41" s="147" t="s">
        <v>1080</v>
      </c>
      <c r="DO41" s="147" t="s">
        <v>1080</v>
      </c>
      <c r="DP41" s="147" t="s">
        <v>1080</v>
      </c>
      <c r="DQ41" s="147" t="s">
        <v>1080</v>
      </c>
      <c r="DR41" s="147" t="s">
        <v>1080</v>
      </c>
      <c r="DS41" s="147" t="s">
        <v>1080</v>
      </c>
      <c r="DT41" s="147" t="s">
        <v>1080</v>
      </c>
      <c r="DU41" s="147" t="s">
        <v>1080</v>
      </c>
      <c r="DV41" s="147" t="s">
        <v>1080</v>
      </c>
      <c r="DW41" s="147" t="s">
        <v>1080</v>
      </c>
      <c r="DX41" s="147" t="s">
        <v>1080</v>
      </c>
      <c r="DY41" s="147" t="s">
        <v>1080</v>
      </c>
      <c r="DZ41" s="147" t="s">
        <v>1080</v>
      </c>
      <c r="EA41" s="147" t="s">
        <v>1080</v>
      </c>
      <c r="EB41" s="147" t="s">
        <v>1080</v>
      </c>
      <c r="EC41" s="147" t="s">
        <v>1080</v>
      </c>
      <c r="ED41" s="147" t="s">
        <v>1080</v>
      </c>
      <c r="EE41" s="147" t="s">
        <v>1080</v>
      </c>
      <c r="EF41" s="147" t="s">
        <v>1080</v>
      </c>
      <c r="EG41" s="147" t="s">
        <v>1080</v>
      </c>
      <c r="EH41" s="147" t="s">
        <v>1080</v>
      </c>
      <c r="EI41" s="147" t="s">
        <v>1080</v>
      </c>
      <c r="EJ41" s="147" t="s">
        <v>1080</v>
      </c>
      <c r="EK41" s="147" t="s">
        <v>1080</v>
      </c>
      <c r="EL41" s="147" t="s">
        <v>1080</v>
      </c>
      <c r="EM41" s="147" t="s">
        <v>1080</v>
      </c>
      <c r="EN41" s="147" t="s">
        <v>1080</v>
      </c>
      <c r="EO41" s="147" t="s">
        <v>1080</v>
      </c>
      <c r="EP41" s="147" t="s">
        <v>1080</v>
      </c>
      <c r="EQ41" s="147" t="s">
        <v>1080</v>
      </c>
      <c r="ER41" s="147" t="s">
        <v>1080</v>
      </c>
      <c r="ES41" s="147" t="s">
        <v>1080</v>
      </c>
      <c r="ET41" s="147" t="s">
        <v>1080</v>
      </c>
      <c r="EU41" s="147" t="s">
        <v>1080</v>
      </c>
      <c r="EV41" s="147" t="s">
        <v>1080</v>
      </c>
      <c r="EW41" s="147" t="s">
        <v>1080</v>
      </c>
      <c r="EX41" s="147" t="s">
        <v>1080</v>
      </c>
      <c r="EY41" s="147" t="s">
        <v>1080</v>
      </c>
      <c r="EZ41" s="147" t="s">
        <v>1080</v>
      </c>
      <c r="FA41" s="147" t="s">
        <v>1080</v>
      </c>
      <c r="FB41" s="147" t="s">
        <v>1080</v>
      </c>
      <c r="FC41" s="147" t="s">
        <v>1080</v>
      </c>
      <c r="FD41" s="147" t="s">
        <v>1080</v>
      </c>
      <c r="FE41" s="147" t="s">
        <v>1080</v>
      </c>
      <c r="FF41" s="147" t="s">
        <v>1080</v>
      </c>
      <c r="FG41" s="147" t="s">
        <v>1080</v>
      </c>
      <c r="FH41" s="147" t="s">
        <v>1080</v>
      </c>
      <c r="FI41" s="147" t="s">
        <v>1080</v>
      </c>
      <c r="FJ41" s="147" t="s">
        <v>1080</v>
      </c>
      <c r="FK41" s="147" t="s">
        <v>1080</v>
      </c>
      <c r="FL41" s="147" t="s">
        <v>1080</v>
      </c>
      <c r="FM41" s="147" t="s">
        <v>1080</v>
      </c>
      <c r="FN41" s="147" t="s">
        <v>1080</v>
      </c>
      <c r="FO41" s="147" t="s">
        <v>1080</v>
      </c>
      <c r="FP41" s="147" t="s">
        <v>1080</v>
      </c>
      <c r="FQ41" s="147" t="s">
        <v>1080</v>
      </c>
      <c r="FR41" s="147" t="s">
        <v>1080</v>
      </c>
      <c r="FS41" s="147" t="s">
        <v>1080</v>
      </c>
      <c r="FT41" s="147" t="s">
        <v>1080</v>
      </c>
      <c r="FU41" s="147" t="s">
        <v>1080</v>
      </c>
      <c r="FV41" s="147" t="s">
        <v>1080</v>
      </c>
      <c r="FW41" s="147" t="s">
        <v>1080</v>
      </c>
      <c r="FX41" s="147" t="s">
        <v>1080</v>
      </c>
      <c r="FY41" s="147" t="s">
        <v>1080</v>
      </c>
      <c r="FZ41" s="147" t="s">
        <v>1080</v>
      </c>
      <c r="GA41" s="147" t="s">
        <v>1080</v>
      </c>
      <c r="GB41" s="147" t="s">
        <v>1080</v>
      </c>
      <c r="GC41" s="147" t="s">
        <v>1080</v>
      </c>
      <c r="GD41" s="147" t="s">
        <v>1080</v>
      </c>
      <c r="GE41" s="147" t="s">
        <v>1080</v>
      </c>
      <c r="GF41" s="147" t="s">
        <v>1080</v>
      </c>
      <c r="GG41" s="147" t="s">
        <v>1080</v>
      </c>
      <c r="GH41" s="147" t="s">
        <v>1080</v>
      </c>
      <c r="GI41" s="147" t="s">
        <v>1080</v>
      </c>
      <c r="GJ41" s="147" t="s">
        <v>1080</v>
      </c>
      <c r="GK41" s="147" t="s">
        <v>1080</v>
      </c>
      <c r="GL41" s="147" t="s">
        <v>1080</v>
      </c>
      <c r="GM41" s="147" t="s">
        <v>1080</v>
      </c>
      <c r="GN41" s="147" t="s">
        <v>1080</v>
      </c>
      <c r="GO41" s="147" t="s">
        <v>1080</v>
      </c>
      <c r="GP41" s="147" t="s">
        <v>1080</v>
      </c>
      <c r="GQ41" s="147" t="s">
        <v>1080</v>
      </c>
      <c r="GR41" s="147" t="s">
        <v>1080</v>
      </c>
      <c r="GS41" s="147" t="s">
        <v>1080</v>
      </c>
      <c r="GT41" s="147" t="s">
        <v>1080</v>
      </c>
      <c r="GU41" s="147" t="s">
        <v>1080</v>
      </c>
      <c r="GV41" s="147" t="s">
        <v>1080</v>
      </c>
      <c r="GW41" s="147" t="s">
        <v>1080</v>
      </c>
      <c r="GX41" s="147" t="s">
        <v>1080</v>
      </c>
      <c r="GY41" s="147" t="s">
        <v>1080</v>
      </c>
      <c r="GZ41" s="147" t="s">
        <v>1080</v>
      </c>
      <c r="HA41" s="147" t="s">
        <v>1080</v>
      </c>
      <c r="HB41" s="147" t="s">
        <v>1080</v>
      </c>
      <c r="HC41" s="147" t="s">
        <v>1080</v>
      </c>
      <c r="HD41" s="147" t="s">
        <v>1080</v>
      </c>
      <c r="HE41" s="147" t="s">
        <v>1080</v>
      </c>
      <c r="HF41" s="147" t="s">
        <v>1080</v>
      </c>
      <c r="HG41" s="147" t="s">
        <v>1080</v>
      </c>
      <c r="HH41" s="147" t="s">
        <v>1080</v>
      </c>
      <c r="HI41" s="147" t="s">
        <v>1080</v>
      </c>
      <c r="HJ41" s="147" t="s">
        <v>1080</v>
      </c>
      <c r="HK41" s="147" t="s">
        <v>1080</v>
      </c>
      <c r="HL41" s="147" t="s">
        <v>1080</v>
      </c>
      <c r="HM41" s="147" t="s">
        <v>1080</v>
      </c>
      <c r="HN41" s="147" t="s">
        <v>1080</v>
      </c>
      <c r="HO41" s="147" t="s">
        <v>1080</v>
      </c>
      <c r="HP41" s="147" t="s">
        <v>1080</v>
      </c>
      <c r="HQ41" s="147" t="s">
        <v>1080</v>
      </c>
      <c r="HR41" s="147" t="s">
        <v>1080</v>
      </c>
      <c r="HS41" s="147" t="s">
        <v>1080</v>
      </c>
      <c r="HT41" s="147" t="s">
        <v>1080</v>
      </c>
      <c r="HU41" s="147" t="s">
        <v>1080</v>
      </c>
      <c r="HV41" s="147" t="s">
        <v>1080</v>
      </c>
      <c r="HW41" s="147" t="s">
        <v>1080</v>
      </c>
      <c r="HX41" s="147" t="s">
        <v>1080</v>
      </c>
      <c r="HY41" s="147" t="s">
        <v>1080</v>
      </c>
      <c r="HZ41" s="147" t="s">
        <v>1080</v>
      </c>
      <c r="IA41" s="147" t="s">
        <v>1080</v>
      </c>
      <c r="IB41" s="147" t="s">
        <v>1080</v>
      </c>
      <c r="IC41" s="147" t="s">
        <v>1080</v>
      </c>
      <c r="ID41" s="147" t="s">
        <v>1080</v>
      </c>
      <c r="IE41" s="147" t="s">
        <v>1080</v>
      </c>
      <c r="IF41" s="147" t="s">
        <v>1080</v>
      </c>
      <c r="IG41" s="147" t="s">
        <v>1080</v>
      </c>
      <c r="IH41" s="147" t="s">
        <v>1080</v>
      </c>
      <c r="II41" s="144" t="s">
        <v>1081</v>
      </c>
      <c r="IJ41" s="144" t="s">
        <v>1081</v>
      </c>
      <c r="IK41" s="147" t="s">
        <v>1080</v>
      </c>
      <c r="IL41" s="147" t="s">
        <v>1080</v>
      </c>
      <c r="IM41" s="147" t="s">
        <v>1080</v>
      </c>
      <c r="IN41" s="147" t="s">
        <v>1080</v>
      </c>
      <c r="IO41" s="147" t="s">
        <v>1080</v>
      </c>
      <c r="IP41" s="147" t="s">
        <v>1080</v>
      </c>
      <c r="IQ41" s="147" t="s">
        <v>1080</v>
      </c>
      <c r="IR41" s="147" t="s">
        <v>1080</v>
      </c>
      <c r="IS41" s="147" t="s">
        <v>1080</v>
      </c>
      <c r="IT41" s="147" t="s">
        <v>1080</v>
      </c>
      <c r="IU41" s="147" t="s">
        <v>1080</v>
      </c>
      <c r="IV41" s="144" t="s">
        <v>1081</v>
      </c>
      <c r="IW41" s="147" t="s">
        <v>1080</v>
      </c>
      <c r="IX41" s="144" t="s">
        <v>1081</v>
      </c>
      <c r="IY41" s="147" t="s">
        <v>1080</v>
      </c>
      <c r="IZ41" s="147" t="s">
        <v>1080</v>
      </c>
      <c r="JA41" s="147" t="s">
        <v>1080</v>
      </c>
      <c r="JB41" s="147" t="s">
        <v>1080</v>
      </c>
      <c r="JC41" s="147" t="s">
        <v>1080</v>
      </c>
      <c r="JD41" s="147" t="s">
        <v>1080</v>
      </c>
      <c r="JE41" s="147" t="s">
        <v>1080</v>
      </c>
      <c r="JF41" s="147" t="s">
        <v>1080</v>
      </c>
      <c r="JG41" s="147" t="s">
        <v>1080</v>
      </c>
      <c r="JH41" s="147" t="s">
        <v>1080</v>
      </c>
      <c r="JI41" s="147" t="s">
        <v>1080</v>
      </c>
      <c r="JJ41" s="147" t="s">
        <v>1080</v>
      </c>
      <c r="JK41" s="147" t="s">
        <v>1080</v>
      </c>
      <c r="JL41" s="147" t="s">
        <v>1080</v>
      </c>
      <c r="JM41" s="147" t="s">
        <v>1080</v>
      </c>
      <c r="JN41" s="147" t="s">
        <v>1080</v>
      </c>
      <c r="JO41" s="147" t="s">
        <v>1080</v>
      </c>
      <c r="JP41" s="147" t="s">
        <v>1080</v>
      </c>
      <c r="JQ41" s="147" t="s">
        <v>1080</v>
      </c>
      <c r="JR41" s="147" t="s">
        <v>1080</v>
      </c>
      <c r="JS41" s="147" t="s">
        <v>1080</v>
      </c>
      <c r="JT41" s="147" t="s">
        <v>1080</v>
      </c>
      <c r="JU41" s="147" t="s">
        <v>1080</v>
      </c>
      <c r="JV41" s="147" t="s">
        <v>1080</v>
      </c>
      <c r="JW41" s="147" t="s">
        <v>1080</v>
      </c>
      <c r="JX41" s="147" t="s">
        <v>1080</v>
      </c>
      <c r="JY41" s="147" t="s">
        <v>1080</v>
      </c>
      <c r="JZ41" s="147" t="s">
        <v>1080</v>
      </c>
      <c r="KA41" s="147" t="s">
        <v>1080</v>
      </c>
      <c r="KB41" s="147" t="s">
        <v>1080</v>
      </c>
      <c r="KC41" s="147" t="s">
        <v>1080</v>
      </c>
      <c r="KD41" s="147" t="s">
        <v>1080</v>
      </c>
      <c r="KE41" s="147" t="s">
        <v>1080</v>
      </c>
    </row>
    <row r="42" spans="1:291" ht="12">
      <c r="A42" s="3">
        <v>272272</v>
      </c>
      <c r="B42" s="2" t="s">
        <v>933</v>
      </c>
      <c r="C42" s="147">
        <v>61.78</v>
      </c>
      <c r="D42" s="144">
        <v>493186</v>
      </c>
      <c r="E42" s="149">
        <v>11.9</v>
      </c>
      <c r="F42" s="149">
        <v>60.5</v>
      </c>
      <c r="G42" s="149">
        <v>27.6</v>
      </c>
      <c r="H42" s="220">
        <v>21394</v>
      </c>
      <c r="I42" s="220">
        <v>45301</v>
      </c>
      <c r="J42" s="220">
        <v>73127</v>
      </c>
      <c r="K42" s="225">
        <v>64537</v>
      </c>
      <c r="L42" s="220">
        <v>235343</v>
      </c>
      <c r="M42" s="220">
        <v>17068</v>
      </c>
      <c r="N42" s="220">
        <v>15600</v>
      </c>
      <c r="O42" s="220">
        <v>15701</v>
      </c>
      <c r="P42" s="141">
        <v>498904</v>
      </c>
      <c r="Q42" s="220">
        <v>502784</v>
      </c>
      <c r="R42" s="220">
        <v>522051</v>
      </c>
      <c r="S42" s="225">
        <v>433168</v>
      </c>
      <c r="T42" s="225">
        <v>2002424</v>
      </c>
      <c r="U42" s="225">
        <v>681039</v>
      </c>
      <c r="V42" s="152">
        <v>752612</v>
      </c>
      <c r="W42" s="225">
        <v>25</v>
      </c>
      <c r="X42" s="225">
        <v>56</v>
      </c>
      <c r="Y42" s="225" t="s">
        <v>608</v>
      </c>
      <c r="Z42" s="225">
        <v>40554</v>
      </c>
      <c r="AA42" s="147">
        <v>565</v>
      </c>
      <c r="AB42" s="230">
        <v>2698</v>
      </c>
      <c r="AC42" s="276">
        <v>0</v>
      </c>
      <c r="AD42" s="225" t="s">
        <v>608</v>
      </c>
      <c r="AE42" s="225" t="s">
        <v>608</v>
      </c>
      <c r="AF42" s="143">
        <v>23</v>
      </c>
      <c r="AG42" s="143">
        <v>2940</v>
      </c>
      <c r="AH42" s="143">
        <v>52</v>
      </c>
      <c r="AI42" s="143">
        <v>23006</v>
      </c>
      <c r="AJ42" s="225">
        <v>1422</v>
      </c>
      <c r="AK42" s="225">
        <v>158</v>
      </c>
      <c r="AL42" s="143">
        <v>25</v>
      </c>
      <c r="AM42" s="152">
        <v>11694</v>
      </c>
      <c r="AN42" s="225">
        <v>827</v>
      </c>
      <c r="AO42" s="225">
        <v>2</v>
      </c>
      <c r="AP42" s="225">
        <v>488</v>
      </c>
      <c r="AQ42" s="225">
        <v>28</v>
      </c>
      <c r="AR42" s="225">
        <v>320</v>
      </c>
      <c r="AS42" s="227">
        <v>100</v>
      </c>
      <c r="AT42" s="227">
        <v>73.599999999999994</v>
      </c>
      <c r="AU42" s="227">
        <v>72.099999999999994</v>
      </c>
      <c r="AV42" s="225">
        <v>19</v>
      </c>
      <c r="AW42" s="225">
        <v>21</v>
      </c>
      <c r="AX42" s="225">
        <v>19</v>
      </c>
      <c r="AY42" s="225">
        <v>3</v>
      </c>
      <c r="AZ42" s="225">
        <v>3</v>
      </c>
      <c r="BA42" s="225">
        <v>8</v>
      </c>
      <c r="BB42" s="225">
        <v>6</v>
      </c>
      <c r="BC42" s="143">
        <v>2</v>
      </c>
      <c r="BD42" s="143">
        <v>16393</v>
      </c>
      <c r="BE42" s="143">
        <v>1</v>
      </c>
      <c r="BF42" s="143">
        <v>13500</v>
      </c>
      <c r="BG42" s="243">
        <v>6</v>
      </c>
      <c r="BH42" s="243">
        <v>46820</v>
      </c>
      <c r="BI42" s="243">
        <v>1</v>
      </c>
      <c r="BJ42" s="143">
        <v>803</v>
      </c>
      <c r="BK42" s="227" t="s">
        <v>608</v>
      </c>
      <c r="BL42" s="225">
        <v>2</v>
      </c>
      <c r="BM42" s="225">
        <v>4</v>
      </c>
      <c r="BN42" s="225">
        <v>385</v>
      </c>
      <c r="BO42" s="225">
        <v>30283</v>
      </c>
      <c r="BP42" s="144" t="s">
        <v>1081</v>
      </c>
      <c r="BQ42" s="230">
        <v>1.21</v>
      </c>
      <c r="BR42" s="227">
        <v>34</v>
      </c>
      <c r="BS42" s="230">
        <v>5.3264436716797547</v>
      </c>
      <c r="BT42" s="227">
        <v>59.381568523897542</v>
      </c>
      <c r="BU42" s="152">
        <v>23</v>
      </c>
      <c r="BV42" s="152">
        <v>4586</v>
      </c>
      <c r="BW42" s="152">
        <v>406</v>
      </c>
      <c r="BX42" s="143">
        <v>827</v>
      </c>
      <c r="BY42" s="225">
        <v>5077</v>
      </c>
      <c r="BZ42" s="225">
        <v>1543</v>
      </c>
      <c r="CA42" s="225">
        <v>329</v>
      </c>
      <c r="CB42" s="225">
        <v>889</v>
      </c>
      <c r="CC42" s="241">
        <v>1.28</v>
      </c>
      <c r="CD42" s="225" t="s">
        <v>608</v>
      </c>
      <c r="CE42" s="225">
        <v>4</v>
      </c>
      <c r="CF42" s="225">
        <v>72</v>
      </c>
      <c r="CG42" s="143">
        <v>6</v>
      </c>
      <c r="CH42" s="143">
        <v>1</v>
      </c>
      <c r="CI42" s="143">
        <v>80</v>
      </c>
      <c r="CJ42" s="143">
        <v>25</v>
      </c>
      <c r="CK42" s="143">
        <v>1796</v>
      </c>
      <c r="CL42" s="143">
        <v>12</v>
      </c>
      <c r="CM42" s="143">
        <v>1161</v>
      </c>
      <c r="CN42" s="225">
        <v>42</v>
      </c>
      <c r="CO42" s="225">
        <v>631</v>
      </c>
      <c r="CP42" s="225">
        <v>22</v>
      </c>
      <c r="CQ42" s="225">
        <v>186</v>
      </c>
      <c r="CR42" s="225">
        <v>6</v>
      </c>
      <c r="CS42" s="225">
        <v>149</v>
      </c>
      <c r="CT42" s="225">
        <v>19951</v>
      </c>
      <c r="CU42" s="225">
        <v>3400</v>
      </c>
      <c r="CV42" s="225">
        <v>3076</v>
      </c>
      <c r="CW42" s="225">
        <v>1932554.5090000001</v>
      </c>
      <c r="CX42" s="225">
        <v>381995.386</v>
      </c>
      <c r="CY42" s="225">
        <v>825659.68900000001</v>
      </c>
      <c r="CZ42" s="276">
        <v>135959</v>
      </c>
      <c r="DA42" s="276">
        <v>22</v>
      </c>
      <c r="DB42" s="225">
        <v>28905</v>
      </c>
      <c r="DC42" s="225">
        <v>2966</v>
      </c>
      <c r="DD42" s="225">
        <v>2608</v>
      </c>
      <c r="DE42" s="225">
        <v>155</v>
      </c>
      <c r="DF42" s="225">
        <v>1618</v>
      </c>
      <c r="DG42" s="225">
        <v>32690</v>
      </c>
      <c r="DH42" s="225">
        <v>26282</v>
      </c>
      <c r="DI42" s="225">
        <v>4949</v>
      </c>
      <c r="DJ42" s="225">
        <v>4386</v>
      </c>
      <c r="DK42" s="225">
        <v>497</v>
      </c>
      <c r="DL42" s="225">
        <v>248</v>
      </c>
      <c r="DM42" s="225">
        <v>5</v>
      </c>
      <c r="DN42" s="225">
        <v>2903</v>
      </c>
      <c r="DO42" s="225">
        <v>29</v>
      </c>
      <c r="DP42" s="225">
        <v>10265.5</v>
      </c>
      <c r="DQ42" s="152">
        <v>96</v>
      </c>
      <c r="DR42" s="143">
        <v>10934</v>
      </c>
      <c r="DS42" s="152">
        <v>10469</v>
      </c>
      <c r="DT42" s="225">
        <v>106</v>
      </c>
      <c r="DU42" s="225">
        <v>1383</v>
      </c>
      <c r="DV42" s="225">
        <v>95</v>
      </c>
      <c r="DW42" s="225">
        <v>95</v>
      </c>
      <c r="DX42" s="227">
        <v>29.8</v>
      </c>
      <c r="DY42" s="225">
        <v>75</v>
      </c>
      <c r="DZ42" s="225">
        <v>463</v>
      </c>
      <c r="EA42" s="225">
        <v>380</v>
      </c>
      <c r="EB42" s="225">
        <v>141</v>
      </c>
      <c r="EC42" s="225">
        <v>22</v>
      </c>
      <c r="ED42" s="143">
        <v>3449</v>
      </c>
      <c r="EE42" s="225">
        <v>3496</v>
      </c>
      <c r="EF42" s="227">
        <v>97.4</v>
      </c>
      <c r="EG42" s="227">
        <v>95.9</v>
      </c>
      <c r="EH42" s="225">
        <v>247</v>
      </c>
      <c r="EI42" s="153">
        <v>39.72</v>
      </c>
      <c r="EJ42" s="225">
        <v>130324</v>
      </c>
      <c r="EK42" s="227">
        <v>28.1</v>
      </c>
      <c r="EL42" s="225">
        <v>376336</v>
      </c>
      <c r="EM42" s="429">
        <v>0.72</v>
      </c>
      <c r="EN42" s="225">
        <v>179</v>
      </c>
      <c r="EO42" s="225">
        <v>1</v>
      </c>
      <c r="EP42" s="243">
        <v>4539</v>
      </c>
      <c r="EQ42" s="225">
        <v>292</v>
      </c>
      <c r="ER42" s="225">
        <v>18771</v>
      </c>
      <c r="ES42" s="227">
        <v>83.3</v>
      </c>
      <c r="ET42" s="143">
        <v>192599</v>
      </c>
      <c r="EU42" s="143">
        <v>5303</v>
      </c>
      <c r="EV42" s="143">
        <v>0</v>
      </c>
      <c r="EW42" s="152">
        <v>180440</v>
      </c>
      <c r="EX42" s="143" t="s">
        <v>608</v>
      </c>
      <c r="EY42" s="143">
        <v>7096</v>
      </c>
      <c r="EZ42" s="152">
        <v>173344</v>
      </c>
      <c r="FA42" s="225">
        <v>12159</v>
      </c>
      <c r="FB42" s="227">
        <v>10</v>
      </c>
      <c r="FC42" s="143">
        <v>256</v>
      </c>
      <c r="FD42" s="153">
        <v>2.7</v>
      </c>
      <c r="FE42" s="143">
        <v>11206</v>
      </c>
      <c r="FF42" s="225">
        <v>15</v>
      </c>
      <c r="FG42" s="225">
        <v>63</v>
      </c>
      <c r="FH42" s="225">
        <v>293</v>
      </c>
      <c r="FI42" s="245">
        <v>43</v>
      </c>
      <c r="FJ42" s="245">
        <v>1449</v>
      </c>
      <c r="FK42" s="230">
        <v>58.668446898549412</v>
      </c>
      <c r="FL42" s="153">
        <v>99.9</v>
      </c>
      <c r="FM42" s="153">
        <v>94.45</v>
      </c>
      <c r="FN42" s="153">
        <v>98.6</v>
      </c>
      <c r="FO42" s="227">
        <v>92</v>
      </c>
      <c r="FP42" s="225">
        <v>137</v>
      </c>
      <c r="FQ42" s="152">
        <v>15</v>
      </c>
      <c r="FR42" s="152">
        <v>64</v>
      </c>
      <c r="FS42" s="225">
        <v>2130</v>
      </c>
      <c r="FT42" s="225">
        <v>13</v>
      </c>
      <c r="FU42" s="225">
        <v>7950</v>
      </c>
      <c r="FV42" s="225">
        <v>3720</v>
      </c>
      <c r="FW42" s="225">
        <v>6</v>
      </c>
      <c r="FX42" s="225" t="s">
        <v>534</v>
      </c>
      <c r="FY42" s="225">
        <v>983</v>
      </c>
      <c r="FZ42" s="225" t="s">
        <v>608</v>
      </c>
      <c r="GA42" s="225" t="s">
        <v>608</v>
      </c>
      <c r="GB42" s="225">
        <v>25839</v>
      </c>
      <c r="GC42" s="225">
        <v>12</v>
      </c>
      <c r="GD42" s="225">
        <v>7838</v>
      </c>
      <c r="GE42" s="225">
        <v>17989</v>
      </c>
      <c r="GF42" s="225">
        <v>237677</v>
      </c>
      <c r="GG42" s="225">
        <v>58</v>
      </c>
      <c r="GH42" s="225">
        <v>74862</v>
      </c>
      <c r="GI42" s="225">
        <v>162757</v>
      </c>
      <c r="GJ42" s="152">
        <v>1516</v>
      </c>
      <c r="GK42" s="225">
        <v>18259</v>
      </c>
      <c r="GL42" s="143">
        <v>1405733</v>
      </c>
      <c r="GM42" s="152">
        <v>2444</v>
      </c>
      <c r="GN42" s="225">
        <v>19507</v>
      </c>
      <c r="GO42" s="152">
        <v>370362</v>
      </c>
      <c r="GP42" s="225">
        <v>2595</v>
      </c>
      <c r="GQ42" s="225">
        <v>29626</v>
      </c>
      <c r="GR42" s="224">
        <v>1033262</v>
      </c>
      <c r="GS42" s="225">
        <v>2586</v>
      </c>
      <c r="GT42" s="225">
        <v>42981</v>
      </c>
      <c r="GU42" s="225">
        <v>919466</v>
      </c>
      <c r="GV42" s="242">
        <v>2.13</v>
      </c>
      <c r="GW42" s="225" t="s">
        <v>608</v>
      </c>
      <c r="GX42" s="225">
        <v>556</v>
      </c>
      <c r="GY42" s="225">
        <v>131</v>
      </c>
      <c r="GZ42" s="222">
        <v>2</v>
      </c>
      <c r="HA42" s="225">
        <v>0</v>
      </c>
      <c r="HB42" s="225">
        <v>866165</v>
      </c>
      <c r="HC42" s="225">
        <v>5370291</v>
      </c>
      <c r="HD42" s="225">
        <v>588231</v>
      </c>
      <c r="HE42" s="225">
        <v>854013</v>
      </c>
      <c r="HF42" s="225">
        <v>167521</v>
      </c>
      <c r="HG42" s="225">
        <v>1078.45</v>
      </c>
      <c r="HH42" s="225" t="s">
        <v>608</v>
      </c>
      <c r="HI42" s="225">
        <v>114610</v>
      </c>
      <c r="HJ42" s="225">
        <v>74210</v>
      </c>
      <c r="HK42" s="220">
        <v>81661</v>
      </c>
      <c r="HL42" s="225">
        <v>20560051</v>
      </c>
      <c r="HM42" s="220"/>
      <c r="HN42" s="220">
        <v>267</v>
      </c>
      <c r="HO42" s="220"/>
      <c r="HP42" s="220">
        <v>134</v>
      </c>
      <c r="HQ42" s="220"/>
      <c r="HR42" s="220" t="s">
        <v>608</v>
      </c>
      <c r="HS42" s="220">
        <v>155296</v>
      </c>
      <c r="HT42" s="220">
        <v>6900</v>
      </c>
      <c r="HU42" s="225" t="s">
        <v>608</v>
      </c>
      <c r="HV42" s="230">
        <v>49.5</v>
      </c>
      <c r="HW42" s="220">
        <v>501649</v>
      </c>
      <c r="HX42" s="426" t="s">
        <v>608</v>
      </c>
      <c r="HY42" s="230">
        <v>4</v>
      </c>
      <c r="HZ42" s="230">
        <v>4</v>
      </c>
      <c r="IA42" s="225">
        <v>873</v>
      </c>
      <c r="IB42" s="225">
        <v>873</v>
      </c>
      <c r="IC42" s="225">
        <v>55919</v>
      </c>
      <c r="ID42" s="227">
        <v>69.8</v>
      </c>
      <c r="IE42" s="227">
        <v>58.9</v>
      </c>
      <c r="IF42" s="227">
        <v>40.200000000000003</v>
      </c>
      <c r="IG42" s="227">
        <v>56.1</v>
      </c>
      <c r="IH42" s="227">
        <v>20.3</v>
      </c>
      <c r="II42" s="144" t="s">
        <v>1081</v>
      </c>
      <c r="IJ42" s="144" t="s">
        <v>1081</v>
      </c>
      <c r="IK42" s="225">
        <v>72</v>
      </c>
      <c r="IL42" s="154">
        <v>0.75</v>
      </c>
      <c r="IM42" s="153">
        <v>95.1</v>
      </c>
      <c r="IN42" s="285">
        <v>4.7</v>
      </c>
      <c r="IO42" s="153">
        <v>1.5</v>
      </c>
      <c r="IP42" s="143">
        <v>189687488</v>
      </c>
      <c r="IQ42" s="286">
        <v>45.94713663224195</v>
      </c>
      <c r="IR42" s="286">
        <v>59.074626247535932</v>
      </c>
      <c r="IS42" s="245" t="s">
        <v>608</v>
      </c>
      <c r="IT42" s="245" t="s">
        <v>608</v>
      </c>
      <c r="IU42" s="286">
        <v>8.5</v>
      </c>
      <c r="IV42" s="144" t="s">
        <v>1081</v>
      </c>
      <c r="IW42" s="143">
        <v>3036</v>
      </c>
      <c r="IX42" s="144" t="s">
        <v>1081</v>
      </c>
      <c r="IY42" s="286">
        <v>31.4</v>
      </c>
      <c r="IZ42" s="276">
        <v>86610</v>
      </c>
      <c r="JA42" s="276">
        <v>1518</v>
      </c>
      <c r="JB42" s="276">
        <v>1891</v>
      </c>
      <c r="JC42" s="276">
        <v>7313</v>
      </c>
      <c r="JD42" s="276">
        <v>8018</v>
      </c>
      <c r="JE42" s="276">
        <v>7679</v>
      </c>
      <c r="JF42" s="276">
        <v>9023</v>
      </c>
      <c r="JG42" s="276">
        <v>12904</v>
      </c>
      <c r="JH42" s="276">
        <v>12364</v>
      </c>
      <c r="JI42" s="276">
        <v>10395</v>
      </c>
      <c r="JJ42" s="276">
        <v>7880</v>
      </c>
      <c r="JK42" s="276">
        <v>7219</v>
      </c>
      <c r="JL42" s="276">
        <v>6459</v>
      </c>
      <c r="JM42" s="276">
        <v>3440</v>
      </c>
      <c r="JN42" s="276">
        <v>1461</v>
      </c>
      <c r="JO42" s="276">
        <v>598</v>
      </c>
      <c r="JP42" s="276">
        <v>287</v>
      </c>
      <c r="JQ42" s="276">
        <v>11045</v>
      </c>
      <c r="JR42" s="276">
        <v>10914</v>
      </c>
      <c r="JS42" s="276">
        <v>10117</v>
      </c>
      <c r="JT42" s="276">
        <v>10922</v>
      </c>
      <c r="JU42" s="276">
        <v>13019</v>
      </c>
      <c r="JV42" s="276">
        <v>17899</v>
      </c>
      <c r="JW42" s="276">
        <v>16590</v>
      </c>
      <c r="JX42" s="276">
        <v>14374</v>
      </c>
      <c r="JY42" s="276">
        <v>11989</v>
      </c>
      <c r="JZ42" s="276">
        <v>14217</v>
      </c>
      <c r="KA42" s="276">
        <v>19066</v>
      </c>
      <c r="KB42" s="276">
        <v>16833</v>
      </c>
      <c r="KC42" s="276">
        <v>13028</v>
      </c>
      <c r="KD42" s="276">
        <v>9128</v>
      </c>
      <c r="KE42" s="276">
        <v>8863</v>
      </c>
    </row>
    <row r="43" spans="1:291" ht="12">
      <c r="A43" s="3">
        <v>282014</v>
      </c>
      <c r="B43" s="2" t="s">
        <v>934</v>
      </c>
      <c r="C43" s="151">
        <v>534.47</v>
      </c>
      <c r="D43" s="150">
        <v>538960</v>
      </c>
      <c r="E43" s="146">
        <v>13.8</v>
      </c>
      <c r="F43" s="146">
        <v>60.5</v>
      </c>
      <c r="G43" s="146">
        <v>25.7</v>
      </c>
      <c r="H43" s="220">
        <v>28228</v>
      </c>
      <c r="I43" s="220">
        <v>58560</v>
      </c>
      <c r="J43" s="220">
        <v>91504</v>
      </c>
      <c r="K43" s="225">
        <v>65831</v>
      </c>
      <c r="L43" s="220">
        <v>234214</v>
      </c>
      <c r="M43" s="220">
        <v>10504</v>
      </c>
      <c r="N43" s="220">
        <v>13774</v>
      </c>
      <c r="O43" s="220">
        <v>14463</v>
      </c>
      <c r="P43" s="223">
        <v>533077</v>
      </c>
      <c r="Q43" s="220">
        <v>535664</v>
      </c>
      <c r="R43" s="220">
        <v>538513</v>
      </c>
      <c r="S43" s="225">
        <v>995715</v>
      </c>
      <c r="T43" s="225">
        <v>2290948</v>
      </c>
      <c r="U43" s="225">
        <v>759263</v>
      </c>
      <c r="V43" s="225">
        <v>1316695</v>
      </c>
      <c r="W43" s="225">
        <v>0</v>
      </c>
      <c r="X43" s="225">
        <v>124</v>
      </c>
      <c r="Y43" s="225">
        <v>1</v>
      </c>
      <c r="Z43" s="225">
        <v>156241</v>
      </c>
      <c r="AA43" s="147">
        <v>204</v>
      </c>
      <c r="AB43" s="230">
        <v>2066</v>
      </c>
      <c r="AC43" s="225">
        <v>5189</v>
      </c>
      <c r="AD43" s="225">
        <v>254841</v>
      </c>
      <c r="AE43" s="225" t="s">
        <v>608</v>
      </c>
      <c r="AF43" s="225">
        <v>43</v>
      </c>
      <c r="AG43" s="225">
        <v>3108</v>
      </c>
      <c r="AH43" s="225">
        <v>69</v>
      </c>
      <c r="AI43" s="225">
        <v>29899</v>
      </c>
      <c r="AJ43" s="225">
        <v>1800</v>
      </c>
      <c r="AK43" s="225">
        <v>126</v>
      </c>
      <c r="AL43" s="225">
        <v>35</v>
      </c>
      <c r="AM43" s="225">
        <v>14631</v>
      </c>
      <c r="AN43" s="225">
        <v>1089</v>
      </c>
      <c r="AO43" s="225">
        <v>9</v>
      </c>
      <c r="AP43" s="225">
        <v>495</v>
      </c>
      <c r="AQ43" s="225">
        <v>22</v>
      </c>
      <c r="AR43" s="225">
        <v>243</v>
      </c>
      <c r="AS43" s="227">
        <v>100</v>
      </c>
      <c r="AT43" s="227">
        <v>101</v>
      </c>
      <c r="AU43" s="227">
        <v>103.3</v>
      </c>
      <c r="AV43" s="225">
        <v>38</v>
      </c>
      <c r="AW43" s="225">
        <v>38</v>
      </c>
      <c r="AX43" s="225">
        <v>36</v>
      </c>
      <c r="AY43" s="225">
        <v>2</v>
      </c>
      <c r="AZ43" s="225">
        <v>2</v>
      </c>
      <c r="BA43" s="225">
        <v>4</v>
      </c>
      <c r="BB43" s="225">
        <v>4</v>
      </c>
      <c r="BC43" s="225">
        <v>7</v>
      </c>
      <c r="BD43" s="225">
        <v>31733</v>
      </c>
      <c r="BE43" s="225">
        <v>1</v>
      </c>
      <c r="BF43" s="225">
        <v>39600</v>
      </c>
      <c r="BG43" s="225">
        <v>8</v>
      </c>
      <c r="BH43" s="225">
        <v>139175</v>
      </c>
      <c r="BI43" s="225">
        <v>5</v>
      </c>
      <c r="BJ43" s="225">
        <v>2079</v>
      </c>
      <c r="BK43" s="227">
        <v>41.6</v>
      </c>
      <c r="BL43" s="225">
        <v>1</v>
      </c>
      <c r="BM43" s="225">
        <v>3</v>
      </c>
      <c r="BN43" s="225">
        <v>130</v>
      </c>
      <c r="BO43" s="225">
        <v>5354</v>
      </c>
      <c r="BP43" s="144" t="s">
        <v>1081</v>
      </c>
      <c r="BQ43" s="230">
        <v>1.46</v>
      </c>
      <c r="BR43" s="227">
        <v>36</v>
      </c>
      <c r="BS43" s="230">
        <v>4.5015614487444244</v>
      </c>
      <c r="BT43" s="227">
        <v>58.408520961674746</v>
      </c>
      <c r="BU43" s="225">
        <v>35</v>
      </c>
      <c r="BV43" s="225">
        <v>6493</v>
      </c>
      <c r="BW43" s="225">
        <v>407</v>
      </c>
      <c r="BX43" s="225">
        <v>1160</v>
      </c>
      <c r="BY43" s="225">
        <v>5145</v>
      </c>
      <c r="BZ43" s="225">
        <v>1537</v>
      </c>
      <c r="CA43" s="225">
        <v>399</v>
      </c>
      <c r="CB43" s="225">
        <v>873</v>
      </c>
      <c r="CC43" s="241">
        <v>1.53</v>
      </c>
      <c r="CD43" s="225" t="s">
        <v>608</v>
      </c>
      <c r="CE43" s="225">
        <v>5</v>
      </c>
      <c r="CF43" s="225">
        <v>73</v>
      </c>
      <c r="CG43" s="225">
        <v>4</v>
      </c>
      <c r="CH43" s="225">
        <v>3</v>
      </c>
      <c r="CI43" s="225">
        <v>250</v>
      </c>
      <c r="CJ43" s="225">
        <v>42</v>
      </c>
      <c r="CK43" s="225">
        <v>2440</v>
      </c>
      <c r="CL43" s="225">
        <v>11</v>
      </c>
      <c r="CM43" s="225">
        <v>968</v>
      </c>
      <c r="CN43" s="225">
        <v>28</v>
      </c>
      <c r="CO43" s="225">
        <v>492</v>
      </c>
      <c r="CP43" s="225">
        <v>4</v>
      </c>
      <c r="CQ43" s="225">
        <v>43</v>
      </c>
      <c r="CR43" s="225">
        <v>22</v>
      </c>
      <c r="CS43" s="225">
        <v>622</v>
      </c>
      <c r="CT43" s="225">
        <v>19934</v>
      </c>
      <c r="CU43" s="225">
        <v>3211</v>
      </c>
      <c r="CV43" s="225">
        <v>3287</v>
      </c>
      <c r="CW43" s="225">
        <v>1735405.686</v>
      </c>
      <c r="CX43" s="225">
        <v>451100.32199999999</v>
      </c>
      <c r="CY43" s="225">
        <v>861611.67700000003</v>
      </c>
      <c r="CZ43" s="225">
        <v>138396</v>
      </c>
      <c r="DA43" s="225">
        <v>23</v>
      </c>
      <c r="DB43" s="225">
        <v>29749</v>
      </c>
      <c r="DC43" s="225">
        <v>2944</v>
      </c>
      <c r="DD43" s="225">
        <v>2454</v>
      </c>
      <c r="DE43" s="225">
        <v>453</v>
      </c>
      <c r="DF43" s="225">
        <v>2832</v>
      </c>
      <c r="DG43" s="225">
        <v>49195</v>
      </c>
      <c r="DH43" s="225">
        <v>22494</v>
      </c>
      <c r="DI43" s="225">
        <v>4465</v>
      </c>
      <c r="DJ43" s="225">
        <v>3315</v>
      </c>
      <c r="DK43" s="225">
        <v>251</v>
      </c>
      <c r="DL43" s="225">
        <v>612</v>
      </c>
      <c r="DM43" s="225">
        <v>0</v>
      </c>
      <c r="DN43" s="225">
        <v>2904</v>
      </c>
      <c r="DO43" s="225">
        <v>60</v>
      </c>
      <c r="DP43" s="225" t="s">
        <v>608</v>
      </c>
      <c r="DQ43" s="225">
        <v>107</v>
      </c>
      <c r="DR43" s="225">
        <v>14450</v>
      </c>
      <c r="DS43" s="225">
        <v>13941</v>
      </c>
      <c r="DT43" s="225">
        <v>126</v>
      </c>
      <c r="DU43" s="225">
        <v>1112</v>
      </c>
      <c r="DV43" s="225">
        <v>82</v>
      </c>
      <c r="DW43" s="225">
        <v>98</v>
      </c>
      <c r="DX43" s="227">
        <v>24.5</v>
      </c>
      <c r="DY43" s="225">
        <v>55</v>
      </c>
      <c r="DZ43" s="225">
        <v>126</v>
      </c>
      <c r="EA43" s="225">
        <v>1384</v>
      </c>
      <c r="EB43" s="225">
        <v>620</v>
      </c>
      <c r="EC43" s="225">
        <v>203</v>
      </c>
      <c r="ED43" s="225">
        <v>4364</v>
      </c>
      <c r="EE43" s="225">
        <v>4477</v>
      </c>
      <c r="EF43" s="227">
        <v>97.5</v>
      </c>
      <c r="EG43" s="227">
        <v>97.6</v>
      </c>
      <c r="EH43" s="225">
        <v>426</v>
      </c>
      <c r="EI43" s="227">
        <v>16.600000000000001</v>
      </c>
      <c r="EJ43" s="225">
        <v>127810</v>
      </c>
      <c r="EK43" s="227">
        <v>36.299999999999997</v>
      </c>
      <c r="EL43" s="225">
        <v>358224</v>
      </c>
      <c r="EM43" s="429">
        <v>1.51</v>
      </c>
      <c r="EN43" s="225">
        <v>588</v>
      </c>
      <c r="EO43" s="225">
        <v>18</v>
      </c>
      <c r="EP43" s="243">
        <v>5195</v>
      </c>
      <c r="EQ43" s="225">
        <v>190</v>
      </c>
      <c r="ER43" s="225">
        <v>3476</v>
      </c>
      <c r="ES43" s="227">
        <v>100</v>
      </c>
      <c r="ET43" s="225">
        <v>186254</v>
      </c>
      <c r="EU43" s="225">
        <v>21487</v>
      </c>
      <c r="EV43" s="225">
        <v>12</v>
      </c>
      <c r="EW43" s="225">
        <v>159302</v>
      </c>
      <c r="EX43" s="225">
        <v>140061</v>
      </c>
      <c r="EY43" s="225">
        <v>10467</v>
      </c>
      <c r="EZ43" s="225">
        <v>8774</v>
      </c>
      <c r="FA43" s="225">
        <v>5465</v>
      </c>
      <c r="FB43" s="227">
        <v>16.8</v>
      </c>
      <c r="FC43" s="225">
        <v>888</v>
      </c>
      <c r="FD43" s="227">
        <v>8.8000000000000007</v>
      </c>
      <c r="FE43" s="225">
        <v>11828</v>
      </c>
      <c r="FF43" s="225">
        <v>154</v>
      </c>
      <c r="FG43" s="225">
        <v>177</v>
      </c>
      <c r="FH43" s="225">
        <v>446</v>
      </c>
      <c r="FI43" s="245">
        <v>41</v>
      </c>
      <c r="FJ43" s="245">
        <v>1398</v>
      </c>
      <c r="FK43" s="230">
        <v>66.126828426366728</v>
      </c>
      <c r="FL43" s="227">
        <v>99.6</v>
      </c>
      <c r="FM43" s="227">
        <v>89.9</v>
      </c>
      <c r="FN43" s="227">
        <v>91.4</v>
      </c>
      <c r="FO43" s="227">
        <v>36.6</v>
      </c>
      <c r="FP43" s="225">
        <v>138</v>
      </c>
      <c r="FQ43" s="225">
        <v>20</v>
      </c>
      <c r="FR43" s="225">
        <v>83</v>
      </c>
      <c r="FS43" s="225">
        <v>3788</v>
      </c>
      <c r="FT43" s="225">
        <v>13</v>
      </c>
      <c r="FU43" s="225">
        <v>5702</v>
      </c>
      <c r="FV43" s="225">
        <v>3853</v>
      </c>
      <c r="FW43" s="225">
        <v>6</v>
      </c>
      <c r="FX43" s="225">
        <v>10365000</v>
      </c>
      <c r="FY43" s="225">
        <v>5098</v>
      </c>
      <c r="FZ43" s="225" t="s">
        <v>608</v>
      </c>
      <c r="GA43" s="225">
        <v>18760779</v>
      </c>
      <c r="GB43" s="225">
        <v>24939</v>
      </c>
      <c r="GC43" s="225">
        <v>61</v>
      </c>
      <c r="GD43" s="225">
        <v>4401</v>
      </c>
      <c r="GE43" s="225">
        <v>20477</v>
      </c>
      <c r="GF43" s="225">
        <v>249578</v>
      </c>
      <c r="GG43" s="225">
        <v>1032</v>
      </c>
      <c r="GH43" s="225">
        <v>70170</v>
      </c>
      <c r="GI43" s="225">
        <v>178376</v>
      </c>
      <c r="GJ43" s="225">
        <v>1320</v>
      </c>
      <c r="GK43" s="225">
        <v>11767</v>
      </c>
      <c r="GL43" s="225">
        <v>1034235</v>
      </c>
      <c r="GM43" s="225">
        <v>3622</v>
      </c>
      <c r="GN43" s="225">
        <v>26242</v>
      </c>
      <c r="GO43" s="225">
        <v>511763</v>
      </c>
      <c r="GP43" s="225">
        <v>1055</v>
      </c>
      <c r="GQ43" s="225">
        <v>48060</v>
      </c>
      <c r="GR43" s="224">
        <v>2408740</v>
      </c>
      <c r="GS43" s="225">
        <v>1031</v>
      </c>
      <c r="GT43" s="225">
        <v>26106</v>
      </c>
      <c r="GU43" s="225">
        <v>817363</v>
      </c>
      <c r="GV43" s="242">
        <v>52.49</v>
      </c>
      <c r="GW43" s="225">
        <v>2072</v>
      </c>
      <c r="GX43" s="225">
        <v>7144</v>
      </c>
      <c r="GY43" s="225">
        <v>2514</v>
      </c>
      <c r="GZ43" s="222">
        <v>51</v>
      </c>
      <c r="HA43" s="225">
        <v>8</v>
      </c>
      <c r="HB43" s="225">
        <v>2472254</v>
      </c>
      <c r="HC43" s="225">
        <v>16855424</v>
      </c>
      <c r="HD43" s="225">
        <v>1681683.04</v>
      </c>
      <c r="HE43" s="225">
        <v>2427712.91</v>
      </c>
      <c r="HF43" s="225">
        <v>456254.4</v>
      </c>
      <c r="HG43" s="225">
        <v>28413</v>
      </c>
      <c r="HH43" s="225">
        <v>36714</v>
      </c>
      <c r="HI43" s="225">
        <v>314920</v>
      </c>
      <c r="HJ43" s="225">
        <v>209870</v>
      </c>
      <c r="HK43" s="220">
        <v>44918</v>
      </c>
      <c r="HL43" s="220">
        <v>14476630</v>
      </c>
      <c r="HM43" s="220"/>
      <c r="HN43" s="220">
        <v>200</v>
      </c>
      <c r="HO43" s="220"/>
      <c r="HP43" s="220">
        <v>81</v>
      </c>
      <c r="HQ43" s="220">
        <v>0</v>
      </c>
      <c r="HR43" s="220">
        <v>237243</v>
      </c>
      <c r="HS43" s="220">
        <v>285071</v>
      </c>
      <c r="HT43" s="220">
        <v>3720</v>
      </c>
      <c r="HU43" s="220">
        <v>3175</v>
      </c>
      <c r="HV43" s="230">
        <v>93.42</v>
      </c>
      <c r="HW43" s="220">
        <v>390211</v>
      </c>
      <c r="HX43" s="426">
        <v>-1.2</v>
      </c>
      <c r="HY43" s="230">
        <v>2.41</v>
      </c>
      <c r="HZ43" s="230">
        <v>2.41</v>
      </c>
      <c r="IA43" s="225">
        <v>2886.1</v>
      </c>
      <c r="IB43" s="225">
        <v>2809.8</v>
      </c>
      <c r="IC43" s="225">
        <v>19180</v>
      </c>
      <c r="ID43" s="227">
        <v>74.3</v>
      </c>
      <c r="IE43" s="227">
        <v>58.3</v>
      </c>
      <c r="IF43" s="227">
        <v>42.8</v>
      </c>
      <c r="IG43" s="227">
        <v>64.599999999999994</v>
      </c>
      <c r="IH43" s="227">
        <v>19.2</v>
      </c>
      <c r="II43" s="144" t="s">
        <v>1081</v>
      </c>
      <c r="IJ43" s="144" t="s">
        <v>1081</v>
      </c>
      <c r="IK43" s="225">
        <v>90.8</v>
      </c>
      <c r="IL43" s="154">
        <v>0.87</v>
      </c>
      <c r="IM43" s="153">
        <v>86.1</v>
      </c>
      <c r="IN43" s="285">
        <v>4.7</v>
      </c>
      <c r="IO43" s="153">
        <v>4.5999999999999996</v>
      </c>
      <c r="IP43" s="143">
        <v>196647159</v>
      </c>
      <c r="IQ43" s="286">
        <v>56.200390614422304</v>
      </c>
      <c r="IR43" s="286">
        <v>51.205803485464031</v>
      </c>
      <c r="IS43" s="245" t="s">
        <v>608</v>
      </c>
      <c r="IT43" s="245" t="s">
        <v>608</v>
      </c>
      <c r="IU43" s="286">
        <v>0.7</v>
      </c>
      <c r="IV43" s="144" t="s">
        <v>1081</v>
      </c>
      <c r="IW43" s="143">
        <v>3864</v>
      </c>
      <c r="IX43" s="144" t="s">
        <v>1081</v>
      </c>
      <c r="IY43" s="286">
        <v>26.1</v>
      </c>
      <c r="IZ43" s="276">
        <v>104597</v>
      </c>
      <c r="JA43" s="276">
        <v>1885</v>
      </c>
      <c r="JB43" s="276">
        <v>1979</v>
      </c>
      <c r="JC43" s="276">
        <v>8259</v>
      </c>
      <c r="JD43" s="276">
        <v>9490</v>
      </c>
      <c r="JE43" s="276">
        <v>9730</v>
      </c>
      <c r="JF43" s="276">
        <v>11540</v>
      </c>
      <c r="JG43" s="276">
        <v>15419</v>
      </c>
      <c r="JH43" s="276">
        <v>13612</v>
      </c>
      <c r="JI43" s="276">
        <v>12265</v>
      </c>
      <c r="JJ43" s="276">
        <v>9521</v>
      </c>
      <c r="JK43" s="276">
        <v>7723</v>
      </c>
      <c r="JL43" s="276">
        <v>5808</v>
      </c>
      <c r="JM43" s="276">
        <v>2711</v>
      </c>
      <c r="JN43" s="276">
        <v>1116</v>
      </c>
      <c r="JO43" s="276">
        <v>516</v>
      </c>
      <c r="JP43" s="276">
        <v>194</v>
      </c>
      <c r="JQ43" s="276">
        <v>13500</v>
      </c>
      <c r="JR43" s="276">
        <v>11813</v>
      </c>
      <c r="JS43" s="276">
        <v>12401</v>
      </c>
      <c r="JT43" s="276">
        <v>14251</v>
      </c>
      <c r="JU43" s="276">
        <v>16675</v>
      </c>
      <c r="JV43" s="276">
        <v>20840</v>
      </c>
      <c r="JW43" s="276">
        <v>18079</v>
      </c>
      <c r="JX43" s="276">
        <v>16725</v>
      </c>
      <c r="JY43" s="276">
        <v>14881</v>
      </c>
      <c r="JZ43" s="276">
        <v>16765</v>
      </c>
      <c r="KA43" s="276">
        <v>20670</v>
      </c>
      <c r="KB43" s="276">
        <v>17680</v>
      </c>
      <c r="KC43" s="276">
        <v>13754</v>
      </c>
      <c r="KD43" s="276">
        <v>11386</v>
      </c>
      <c r="KE43" s="276">
        <v>11996</v>
      </c>
    </row>
    <row r="44" spans="1:291" ht="12">
      <c r="A44" s="3">
        <v>282022</v>
      </c>
      <c r="B44" s="2" t="s">
        <v>935</v>
      </c>
      <c r="C44" s="151">
        <v>50.72</v>
      </c>
      <c r="D44" s="150">
        <v>462520</v>
      </c>
      <c r="E44" s="146">
        <v>11.9</v>
      </c>
      <c r="F44" s="146">
        <v>60.9</v>
      </c>
      <c r="G44" s="146">
        <v>27.1</v>
      </c>
      <c r="H44" s="220">
        <v>22012</v>
      </c>
      <c r="I44" s="220">
        <v>43955</v>
      </c>
      <c r="J44" s="220">
        <v>66952</v>
      </c>
      <c r="K44" s="225">
        <v>61137</v>
      </c>
      <c r="L44" s="220">
        <v>229821</v>
      </c>
      <c r="M44" s="220">
        <v>11086</v>
      </c>
      <c r="N44" s="220">
        <v>18382</v>
      </c>
      <c r="O44" s="220">
        <v>18181</v>
      </c>
      <c r="P44" s="223">
        <v>450765</v>
      </c>
      <c r="Q44" s="220">
        <v>452563</v>
      </c>
      <c r="R44" s="220">
        <v>435641</v>
      </c>
      <c r="S44" s="225">
        <v>286697</v>
      </c>
      <c r="T44" s="225">
        <v>1523412</v>
      </c>
      <c r="U44" s="225">
        <v>764639</v>
      </c>
      <c r="V44" s="220">
        <v>762064</v>
      </c>
      <c r="W44" s="225">
        <v>7</v>
      </c>
      <c r="X44" s="225">
        <v>68</v>
      </c>
      <c r="Y44" s="225">
        <v>41</v>
      </c>
      <c r="Z44" s="225" t="s">
        <v>608</v>
      </c>
      <c r="AA44" s="147">
        <v>744</v>
      </c>
      <c r="AB44" s="230">
        <v>1052</v>
      </c>
      <c r="AC44" s="225">
        <v>250</v>
      </c>
      <c r="AD44" s="225">
        <v>532587</v>
      </c>
      <c r="AE44" s="225" t="s">
        <v>608</v>
      </c>
      <c r="AF44" s="220">
        <v>27</v>
      </c>
      <c r="AG44" s="220">
        <v>3466</v>
      </c>
      <c r="AH44" s="220">
        <v>41</v>
      </c>
      <c r="AI44" s="220">
        <v>21407</v>
      </c>
      <c r="AJ44" s="225">
        <v>1202</v>
      </c>
      <c r="AK44" s="225">
        <v>174</v>
      </c>
      <c r="AL44" s="220">
        <v>17</v>
      </c>
      <c r="AM44" s="220">
        <v>9759</v>
      </c>
      <c r="AN44" s="225">
        <v>625</v>
      </c>
      <c r="AO44" s="225">
        <v>5</v>
      </c>
      <c r="AP44" s="225">
        <v>383</v>
      </c>
      <c r="AQ44" s="225">
        <v>10</v>
      </c>
      <c r="AR44" s="225">
        <v>50</v>
      </c>
      <c r="AS44" s="227">
        <v>96.485623003194888</v>
      </c>
      <c r="AT44" s="227">
        <v>117.6</v>
      </c>
      <c r="AU44" s="227">
        <v>112.5</v>
      </c>
      <c r="AV44" s="225">
        <v>41</v>
      </c>
      <c r="AW44" s="225">
        <v>41</v>
      </c>
      <c r="AX44" s="225">
        <v>26</v>
      </c>
      <c r="AY44" s="225">
        <v>0</v>
      </c>
      <c r="AZ44" s="225">
        <v>0</v>
      </c>
      <c r="BA44" s="225">
        <v>0</v>
      </c>
      <c r="BB44" s="225">
        <v>0</v>
      </c>
      <c r="BC44" s="220">
        <v>7</v>
      </c>
      <c r="BD44" s="220">
        <v>20013</v>
      </c>
      <c r="BE44" s="220">
        <v>1</v>
      </c>
      <c r="BF44" s="220">
        <v>30215</v>
      </c>
      <c r="BG44" s="220">
        <v>6</v>
      </c>
      <c r="BH44" s="220">
        <v>55903</v>
      </c>
      <c r="BI44" s="220">
        <v>3</v>
      </c>
      <c r="BJ44" s="220">
        <v>3400</v>
      </c>
      <c r="BK44" s="227">
        <v>47</v>
      </c>
      <c r="BL44" s="225">
        <v>2</v>
      </c>
      <c r="BM44" s="225">
        <v>2</v>
      </c>
      <c r="BN44" s="225">
        <v>849</v>
      </c>
      <c r="BO44" s="225">
        <v>2374</v>
      </c>
      <c r="BP44" s="144" t="s">
        <v>1081</v>
      </c>
      <c r="BQ44" s="230">
        <v>1.36</v>
      </c>
      <c r="BR44" s="227">
        <v>29.2</v>
      </c>
      <c r="BS44" s="230">
        <v>5.6430799668947147</v>
      </c>
      <c r="BT44" s="227">
        <v>58.068414811360192</v>
      </c>
      <c r="BU44" s="220">
        <v>25</v>
      </c>
      <c r="BV44" s="220">
        <v>4114</v>
      </c>
      <c r="BW44" s="220">
        <v>511</v>
      </c>
      <c r="BX44" s="220">
        <v>1200</v>
      </c>
      <c r="BY44" s="225">
        <v>4689</v>
      </c>
      <c r="BZ44" s="225">
        <v>1501</v>
      </c>
      <c r="CA44" s="225">
        <v>367</v>
      </c>
      <c r="CB44" s="225">
        <v>652</v>
      </c>
      <c r="CC44" s="241">
        <v>1.43</v>
      </c>
      <c r="CD44" s="225" t="s">
        <v>608</v>
      </c>
      <c r="CE44" s="225">
        <v>9</v>
      </c>
      <c r="CF44" s="225">
        <v>107</v>
      </c>
      <c r="CG44" s="220">
        <v>5</v>
      </c>
      <c r="CH44" s="220">
        <v>1</v>
      </c>
      <c r="CI44" s="220">
        <v>50</v>
      </c>
      <c r="CJ44" s="220">
        <v>21</v>
      </c>
      <c r="CK44" s="220">
        <v>1484</v>
      </c>
      <c r="CL44" s="220">
        <v>12</v>
      </c>
      <c r="CM44" s="220">
        <v>1054</v>
      </c>
      <c r="CN44" s="225">
        <v>25</v>
      </c>
      <c r="CO44" s="225">
        <v>449</v>
      </c>
      <c r="CP44" s="225">
        <v>12</v>
      </c>
      <c r="CQ44" s="225">
        <v>147</v>
      </c>
      <c r="CR44" s="225">
        <v>13</v>
      </c>
      <c r="CS44" s="225">
        <v>312</v>
      </c>
      <c r="CT44" s="225">
        <v>19056</v>
      </c>
      <c r="CU44" s="220">
        <v>2988</v>
      </c>
      <c r="CV44" s="225">
        <v>2641</v>
      </c>
      <c r="CW44" s="220">
        <v>1905794.9240000001</v>
      </c>
      <c r="CX44" s="220">
        <v>359407.42099999997</v>
      </c>
      <c r="CY44" s="220">
        <v>700207.353</v>
      </c>
      <c r="CZ44" s="220">
        <v>125838</v>
      </c>
      <c r="DA44" s="220">
        <v>12</v>
      </c>
      <c r="DB44" s="220">
        <v>27055</v>
      </c>
      <c r="DC44" s="220">
        <v>2912</v>
      </c>
      <c r="DD44" s="220">
        <v>2302</v>
      </c>
      <c r="DE44" s="225">
        <v>214</v>
      </c>
      <c r="DF44" s="225">
        <v>4687</v>
      </c>
      <c r="DG44" s="220">
        <v>18777</v>
      </c>
      <c r="DH44" s="225">
        <v>23066</v>
      </c>
      <c r="DI44" s="225">
        <v>4580</v>
      </c>
      <c r="DJ44" s="225">
        <v>4678</v>
      </c>
      <c r="DK44" s="225">
        <v>293</v>
      </c>
      <c r="DL44" s="225">
        <v>396</v>
      </c>
      <c r="DM44" s="225">
        <v>3</v>
      </c>
      <c r="DN44" s="225">
        <v>2372</v>
      </c>
      <c r="DO44" s="225">
        <v>35</v>
      </c>
      <c r="DP44" s="225" t="s">
        <v>608</v>
      </c>
      <c r="DQ44" s="220">
        <v>112</v>
      </c>
      <c r="DR44" s="220">
        <v>10116</v>
      </c>
      <c r="DS44" s="220">
        <v>10152</v>
      </c>
      <c r="DT44" s="225">
        <v>87</v>
      </c>
      <c r="DU44" s="220">
        <v>1026</v>
      </c>
      <c r="DV44" s="225">
        <v>110</v>
      </c>
      <c r="DW44" s="225">
        <v>95</v>
      </c>
      <c r="DX44" s="227">
        <v>20.8</v>
      </c>
      <c r="DY44" s="225">
        <v>107</v>
      </c>
      <c r="DZ44" s="225">
        <v>176</v>
      </c>
      <c r="EA44" s="225">
        <v>1471</v>
      </c>
      <c r="EB44" s="225">
        <v>379</v>
      </c>
      <c r="EC44" s="225">
        <v>79</v>
      </c>
      <c r="ED44" s="225">
        <v>3360</v>
      </c>
      <c r="EE44" s="225">
        <v>3826</v>
      </c>
      <c r="EF44" s="227">
        <v>94.6</v>
      </c>
      <c r="EG44" s="227">
        <v>94.4</v>
      </c>
      <c r="EH44" s="225">
        <v>2262</v>
      </c>
      <c r="EI44" s="268">
        <v>40.4</v>
      </c>
      <c r="EJ44" s="225">
        <v>113892</v>
      </c>
      <c r="EK44" s="227">
        <v>38.5</v>
      </c>
      <c r="EL44" s="225">
        <v>372854</v>
      </c>
      <c r="EM44" s="429">
        <v>3.71</v>
      </c>
      <c r="EN44" s="225">
        <v>228</v>
      </c>
      <c r="EO44" s="225">
        <v>48</v>
      </c>
      <c r="EP44" s="243">
        <v>434</v>
      </c>
      <c r="EQ44" s="225">
        <v>212</v>
      </c>
      <c r="ER44" s="225">
        <v>1363</v>
      </c>
      <c r="ES44" s="227">
        <v>100</v>
      </c>
      <c r="ET44" s="220">
        <v>155954</v>
      </c>
      <c r="EU44" s="220">
        <v>7945</v>
      </c>
      <c r="EV44" s="220">
        <v>5</v>
      </c>
      <c r="EW44" s="220">
        <v>140716</v>
      </c>
      <c r="EX44" s="220">
        <v>121962</v>
      </c>
      <c r="EY44" s="220">
        <v>14510</v>
      </c>
      <c r="EZ44" s="220">
        <v>4244</v>
      </c>
      <c r="FA44" s="225">
        <v>7293</v>
      </c>
      <c r="FB44" s="227">
        <v>13.2</v>
      </c>
      <c r="FC44" s="220">
        <v>345</v>
      </c>
      <c r="FD44" s="268">
        <v>4.5</v>
      </c>
      <c r="FE44" s="220">
        <v>17137</v>
      </c>
      <c r="FF44" s="225">
        <v>43</v>
      </c>
      <c r="FG44" s="225">
        <v>261</v>
      </c>
      <c r="FH44" s="225">
        <v>2195</v>
      </c>
      <c r="FI44" s="245">
        <v>36</v>
      </c>
      <c r="FJ44" s="245">
        <v>1285</v>
      </c>
      <c r="FK44" s="230">
        <v>51.184311144237192</v>
      </c>
      <c r="FL44" s="268">
        <v>100</v>
      </c>
      <c r="FM44" s="268">
        <v>91.29</v>
      </c>
      <c r="FN44" s="268">
        <v>99.9</v>
      </c>
      <c r="FO44" s="227">
        <v>99.3</v>
      </c>
      <c r="FP44" s="225">
        <v>101</v>
      </c>
      <c r="FQ44" s="220">
        <v>10</v>
      </c>
      <c r="FR44" s="220">
        <v>52</v>
      </c>
      <c r="FS44" s="225">
        <v>2040</v>
      </c>
      <c r="FT44" s="225">
        <v>12</v>
      </c>
      <c r="FU44" s="225">
        <v>6959</v>
      </c>
      <c r="FV44" s="225">
        <v>3164</v>
      </c>
      <c r="FW44" s="225">
        <v>8</v>
      </c>
      <c r="FX44" s="225">
        <v>2403022</v>
      </c>
      <c r="FY44" s="225">
        <v>1664</v>
      </c>
      <c r="FZ44" s="225" t="s">
        <v>608</v>
      </c>
      <c r="GA44" s="225" t="s">
        <v>608</v>
      </c>
      <c r="GB44" s="225">
        <v>18149</v>
      </c>
      <c r="GC44" s="225">
        <v>15</v>
      </c>
      <c r="GD44" s="225">
        <v>3261</v>
      </c>
      <c r="GE44" s="225">
        <v>14873</v>
      </c>
      <c r="GF44" s="225">
        <v>194509</v>
      </c>
      <c r="GG44" s="225">
        <v>297</v>
      </c>
      <c r="GH44" s="225">
        <v>54139</v>
      </c>
      <c r="GI44" s="225">
        <v>140073</v>
      </c>
      <c r="GJ44" s="220">
        <v>679</v>
      </c>
      <c r="GK44" s="225">
        <v>5782</v>
      </c>
      <c r="GL44" s="220">
        <v>568427</v>
      </c>
      <c r="GM44" s="220">
        <v>2335</v>
      </c>
      <c r="GN44" s="225">
        <v>18190</v>
      </c>
      <c r="GO44" s="220">
        <v>346075</v>
      </c>
      <c r="GP44" s="225">
        <v>783</v>
      </c>
      <c r="GQ44" s="225">
        <v>46540</v>
      </c>
      <c r="GR44" s="224">
        <v>1314443</v>
      </c>
      <c r="GS44" s="225">
        <v>766</v>
      </c>
      <c r="GT44" s="225">
        <v>21097</v>
      </c>
      <c r="GU44" s="225">
        <v>658627</v>
      </c>
      <c r="GV44" s="242" t="s">
        <v>973</v>
      </c>
      <c r="GW44" s="225">
        <v>0</v>
      </c>
      <c r="GX44" s="225">
        <v>294</v>
      </c>
      <c r="GY44" s="225">
        <v>127</v>
      </c>
      <c r="GZ44" s="222">
        <v>0</v>
      </c>
      <c r="HA44" s="225">
        <v>0</v>
      </c>
      <c r="HB44" s="225">
        <v>836359</v>
      </c>
      <c r="HC44" s="225">
        <v>5672668</v>
      </c>
      <c r="HD44" s="225">
        <v>675946</v>
      </c>
      <c r="HE44" s="225">
        <v>814546</v>
      </c>
      <c r="HF44" s="225">
        <v>285035</v>
      </c>
      <c r="HG44" s="225">
        <v>12910</v>
      </c>
      <c r="HH44" s="225">
        <v>13260</v>
      </c>
      <c r="HI44" s="225">
        <v>167400</v>
      </c>
      <c r="HJ44" s="225">
        <v>148770</v>
      </c>
      <c r="HK44" s="220">
        <v>83031</v>
      </c>
      <c r="HL44" s="220"/>
      <c r="HM44" s="220"/>
      <c r="HN44" s="220"/>
      <c r="HO44" s="220"/>
      <c r="HP44" s="220"/>
      <c r="HQ44" s="220"/>
      <c r="HR44" s="220">
        <v>199772</v>
      </c>
      <c r="HS44" s="220">
        <v>124030</v>
      </c>
      <c r="HT44" s="220">
        <v>6880</v>
      </c>
      <c r="HU44" s="220" t="s">
        <v>608</v>
      </c>
      <c r="HV44" s="230">
        <v>50.72</v>
      </c>
      <c r="HW44" s="220">
        <v>452563</v>
      </c>
      <c r="HX44" s="426" t="s">
        <v>608</v>
      </c>
      <c r="HY44" s="230">
        <v>16</v>
      </c>
      <c r="HZ44" s="230">
        <v>16</v>
      </c>
      <c r="IA44" s="225">
        <v>2668.5</v>
      </c>
      <c r="IB44" s="225">
        <v>2668.5</v>
      </c>
      <c r="IC44" s="225">
        <v>182600</v>
      </c>
      <c r="ID44" s="227">
        <v>73.5</v>
      </c>
      <c r="IE44" s="227">
        <v>53.1</v>
      </c>
      <c r="IF44" s="227">
        <v>40.9</v>
      </c>
      <c r="IG44" s="227">
        <v>57.2</v>
      </c>
      <c r="IH44" s="227">
        <v>20.2</v>
      </c>
      <c r="II44" s="144" t="s">
        <v>1081</v>
      </c>
      <c r="IJ44" s="144" t="s">
        <v>1081</v>
      </c>
      <c r="IK44" s="225">
        <v>53</v>
      </c>
      <c r="IL44" s="154">
        <v>0.82</v>
      </c>
      <c r="IM44" s="153">
        <v>97.3</v>
      </c>
      <c r="IN44" s="285">
        <v>13.9</v>
      </c>
      <c r="IO44" s="153">
        <v>0.3</v>
      </c>
      <c r="IP44" s="143">
        <v>257534673</v>
      </c>
      <c r="IQ44" s="286">
        <v>49.286124413710532</v>
      </c>
      <c r="IR44" s="286">
        <v>62.997674664172685</v>
      </c>
      <c r="IS44" s="245" t="s">
        <v>608</v>
      </c>
      <c r="IT44" s="245" t="s">
        <v>608</v>
      </c>
      <c r="IU44" s="286">
        <v>112.3</v>
      </c>
      <c r="IV44" s="144" t="s">
        <v>1081</v>
      </c>
      <c r="IW44" s="143">
        <v>3186</v>
      </c>
      <c r="IX44" s="144" t="s">
        <v>1081</v>
      </c>
      <c r="IY44" s="286">
        <v>38.1</v>
      </c>
      <c r="IZ44" s="276">
        <v>77278</v>
      </c>
      <c r="JA44" s="276">
        <v>1250</v>
      </c>
      <c r="JB44" s="276">
        <v>1427</v>
      </c>
      <c r="JC44" s="276">
        <v>6322</v>
      </c>
      <c r="JD44" s="276">
        <v>8065</v>
      </c>
      <c r="JE44" s="276">
        <v>8098</v>
      </c>
      <c r="JF44" s="276">
        <v>9117</v>
      </c>
      <c r="JG44" s="276">
        <v>11726</v>
      </c>
      <c r="JH44" s="276">
        <v>11014</v>
      </c>
      <c r="JI44" s="276">
        <v>9607</v>
      </c>
      <c r="JJ44" s="276">
        <v>7596</v>
      </c>
      <c r="JK44" s="276">
        <v>6536</v>
      </c>
      <c r="JL44" s="276">
        <v>5368</v>
      </c>
      <c r="JM44" s="276">
        <v>2516</v>
      </c>
      <c r="JN44" s="276">
        <v>1080</v>
      </c>
      <c r="JO44" s="276">
        <v>415</v>
      </c>
      <c r="JP44" s="276">
        <v>197</v>
      </c>
      <c r="JQ44" s="276">
        <v>8510</v>
      </c>
      <c r="JR44" s="276">
        <v>9070</v>
      </c>
      <c r="JS44" s="276">
        <v>10127</v>
      </c>
      <c r="JT44" s="276">
        <v>11506</v>
      </c>
      <c r="JU44" s="276">
        <v>13185</v>
      </c>
      <c r="JV44" s="276">
        <v>16158</v>
      </c>
      <c r="JW44" s="276">
        <v>14504</v>
      </c>
      <c r="JX44" s="276">
        <v>12976</v>
      </c>
      <c r="JY44" s="276">
        <v>11260</v>
      </c>
      <c r="JZ44" s="276">
        <v>13402</v>
      </c>
      <c r="KA44" s="276">
        <v>17436</v>
      </c>
      <c r="KB44" s="276">
        <v>15270</v>
      </c>
      <c r="KC44" s="276">
        <v>12832</v>
      </c>
      <c r="KD44" s="276">
        <v>9945</v>
      </c>
      <c r="KE44" s="276">
        <v>9821</v>
      </c>
    </row>
    <row r="45" spans="1:291" ht="12">
      <c r="A45" s="3">
        <v>282031</v>
      </c>
      <c r="B45" s="2" t="s">
        <v>990</v>
      </c>
      <c r="C45" s="151">
        <v>49.42</v>
      </c>
      <c r="D45" s="150">
        <v>298878</v>
      </c>
      <c r="E45" s="146">
        <v>13.6</v>
      </c>
      <c r="F45" s="146">
        <v>60.9</v>
      </c>
      <c r="G45" s="146">
        <v>25.6</v>
      </c>
      <c r="H45" s="220">
        <v>16357</v>
      </c>
      <c r="I45" s="220">
        <v>32306</v>
      </c>
      <c r="J45" s="220">
        <v>49198</v>
      </c>
      <c r="K45" s="225">
        <v>35780</v>
      </c>
      <c r="L45" s="220">
        <v>133863</v>
      </c>
      <c r="M45" s="220">
        <v>3016</v>
      </c>
      <c r="N45" s="220">
        <v>10498</v>
      </c>
      <c r="O45" s="220">
        <v>10207</v>
      </c>
      <c r="P45" s="223">
        <v>294312</v>
      </c>
      <c r="Q45" s="220">
        <v>293409</v>
      </c>
      <c r="R45" s="220">
        <v>262799</v>
      </c>
      <c r="S45" s="225">
        <v>602402</v>
      </c>
      <c r="T45" s="225">
        <v>1675361</v>
      </c>
      <c r="U45" s="225">
        <v>618073</v>
      </c>
      <c r="V45" s="220">
        <v>555046</v>
      </c>
      <c r="W45" s="225">
        <v>42</v>
      </c>
      <c r="X45" s="225">
        <v>29</v>
      </c>
      <c r="Y45" s="225">
        <v>9</v>
      </c>
      <c r="Z45" s="225" t="s">
        <v>608</v>
      </c>
      <c r="AA45" s="147">
        <v>1209</v>
      </c>
      <c r="AB45" s="230">
        <v>877</v>
      </c>
      <c r="AC45" s="225">
        <v>1468</v>
      </c>
      <c r="AD45" s="225">
        <v>186395</v>
      </c>
      <c r="AE45" s="225" t="s">
        <v>608</v>
      </c>
      <c r="AF45" s="220">
        <v>31</v>
      </c>
      <c r="AG45" s="220">
        <v>2879</v>
      </c>
      <c r="AH45" s="220">
        <v>28</v>
      </c>
      <c r="AI45" s="220">
        <v>15622</v>
      </c>
      <c r="AJ45" s="225">
        <v>863</v>
      </c>
      <c r="AK45" s="225">
        <v>58</v>
      </c>
      <c r="AL45" s="220">
        <v>13</v>
      </c>
      <c r="AM45" s="220">
        <v>7617</v>
      </c>
      <c r="AN45" s="225">
        <v>475</v>
      </c>
      <c r="AO45" s="225">
        <v>1</v>
      </c>
      <c r="AP45" s="225">
        <v>311</v>
      </c>
      <c r="AQ45" s="225">
        <v>7</v>
      </c>
      <c r="AR45" s="225">
        <v>24</v>
      </c>
      <c r="AS45" s="227">
        <v>100</v>
      </c>
      <c r="AT45" s="227">
        <v>112.9</v>
      </c>
      <c r="AU45" s="227">
        <v>114.5</v>
      </c>
      <c r="AV45" s="225">
        <v>20</v>
      </c>
      <c r="AW45" s="225">
        <v>22</v>
      </c>
      <c r="AX45" s="225">
        <v>19</v>
      </c>
      <c r="AY45" s="225">
        <v>1</v>
      </c>
      <c r="AZ45" s="225">
        <v>1</v>
      </c>
      <c r="BA45" s="225">
        <v>2</v>
      </c>
      <c r="BB45" s="225">
        <v>2</v>
      </c>
      <c r="BC45" s="220">
        <v>2</v>
      </c>
      <c r="BD45" s="220">
        <v>2739</v>
      </c>
      <c r="BE45" s="220" t="s">
        <v>608</v>
      </c>
      <c r="BF45" s="220" t="s">
        <v>608</v>
      </c>
      <c r="BG45" s="220">
        <v>2</v>
      </c>
      <c r="BH45" s="220">
        <v>563000</v>
      </c>
      <c r="BI45" s="220">
        <v>1</v>
      </c>
      <c r="BJ45" s="220">
        <v>2102</v>
      </c>
      <c r="BK45" s="227">
        <v>41.2</v>
      </c>
      <c r="BL45" s="225" t="s">
        <v>608</v>
      </c>
      <c r="BM45" s="225" t="s">
        <v>608</v>
      </c>
      <c r="BN45" s="225" t="s">
        <v>608</v>
      </c>
      <c r="BO45" s="225" t="s">
        <v>608</v>
      </c>
      <c r="BP45" s="144" t="s">
        <v>1081</v>
      </c>
      <c r="BQ45" s="230">
        <v>0.88</v>
      </c>
      <c r="BR45" s="227">
        <v>30.8</v>
      </c>
      <c r="BS45" s="230">
        <v>4.8627083193771448</v>
      </c>
      <c r="BT45" s="227">
        <v>57.430791853999999</v>
      </c>
      <c r="BU45" s="220">
        <v>21</v>
      </c>
      <c r="BV45" s="220">
        <v>3010</v>
      </c>
      <c r="BW45" s="220">
        <v>239</v>
      </c>
      <c r="BX45" s="220">
        <v>726</v>
      </c>
      <c r="BY45" s="225">
        <v>2706</v>
      </c>
      <c r="BZ45" s="225">
        <v>822</v>
      </c>
      <c r="CA45" s="225">
        <v>305</v>
      </c>
      <c r="CB45" s="225">
        <v>362</v>
      </c>
      <c r="CC45" s="241">
        <v>1.64</v>
      </c>
      <c r="CD45" s="225">
        <v>6472000</v>
      </c>
      <c r="CE45" s="225">
        <v>2</v>
      </c>
      <c r="CF45" s="225">
        <v>63</v>
      </c>
      <c r="CG45" s="220">
        <v>4</v>
      </c>
      <c r="CH45" s="220">
        <v>2</v>
      </c>
      <c r="CI45" s="220">
        <v>180</v>
      </c>
      <c r="CJ45" s="220">
        <v>15</v>
      </c>
      <c r="CK45" s="220">
        <v>1120</v>
      </c>
      <c r="CL45" s="220">
        <v>6</v>
      </c>
      <c r="CM45" s="220">
        <v>619</v>
      </c>
      <c r="CN45" s="225">
        <v>20</v>
      </c>
      <c r="CO45" s="225">
        <v>309</v>
      </c>
      <c r="CP45" s="225">
        <v>10</v>
      </c>
      <c r="CQ45" s="225">
        <v>90</v>
      </c>
      <c r="CR45" s="225">
        <v>14</v>
      </c>
      <c r="CS45" s="225">
        <v>422</v>
      </c>
      <c r="CT45" s="225">
        <v>9458</v>
      </c>
      <c r="CU45" s="220">
        <v>1431</v>
      </c>
      <c r="CV45" s="225">
        <v>1895</v>
      </c>
      <c r="CW45" s="220">
        <v>840161.42</v>
      </c>
      <c r="CX45" s="220">
        <v>196680.80900000001</v>
      </c>
      <c r="CY45" s="220">
        <v>502383.576</v>
      </c>
      <c r="CZ45" s="220">
        <v>76657</v>
      </c>
      <c r="DA45" s="220">
        <v>2</v>
      </c>
      <c r="DB45" s="220">
        <v>13944</v>
      </c>
      <c r="DC45" s="220">
        <v>1522</v>
      </c>
      <c r="DD45" s="220">
        <v>1184</v>
      </c>
      <c r="DE45" s="225">
        <v>101</v>
      </c>
      <c r="DF45" s="225">
        <v>1419</v>
      </c>
      <c r="DG45" s="220">
        <v>9296</v>
      </c>
      <c r="DH45" s="225">
        <v>11662</v>
      </c>
      <c r="DI45" s="225">
        <v>2571</v>
      </c>
      <c r="DJ45" s="225">
        <v>2332</v>
      </c>
      <c r="DK45" s="225">
        <v>110</v>
      </c>
      <c r="DL45" s="225">
        <v>237</v>
      </c>
      <c r="DM45" s="225">
        <v>23</v>
      </c>
      <c r="DN45" s="225">
        <v>1406</v>
      </c>
      <c r="DO45" s="225">
        <v>25</v>
      </c>
      <c r="DP45" s="225">
        <v>11000</v>
      </c>
      <c r="DQ45" s="220">
        <v>68</v>
      </c>
      <c r="DR45" s="220">
        <v>5196</v>
      </c>
      <c r="DS45" s="220">
        <v>5606</v>
      </c>
      <c r="DT45" s="225">
        <v>547</v>
      </c>
      <c r="DU45" s="220">
        <v>642</v>
      </c>
      <c r="DV45" s="225">
        <v>61</v>
      </c>
      <c r="DW45" s="225">
        <v>63</v>
      </c>
      <c r="DX45" s="227">
        <v>47.4</v>
      </c>
      <c r="DY45" s="225">
        <v>40</v>
      </c>
      <c r="DZ45" s="225">
        <v>242</v>
      </c>
      <c r="EA45" s="225">
        <v>1037</v>
      </c>
      <c r="EB45" s="225">
        <v>335</v>
      </c>
      <c r="EC45" s="225">
        <v>79</v>
      </c>
      <c r="ED45" s="225">
        <v>2470</v>
      </c>
      <c r="EE45" s="225">
        <v>2713</v>
      </c>
      <c r="EF45" s="227">
        <v>97.7</v>
      </c>
      <c r="EG45" s="227">
        <v>99.7</v>
      </c>
      <c r="EH45" s="225">
        <v>234</v>
      </c>
      <c r="EI45" s="268">
        <v>18.8</v>
      </c>
      <c r="EJ45" s="225">
        <v>66284</v>
      </c>
      <c r="EK45" s="227">
        <v>26.8</v>
      </c>
      <c r="EL45" s="225">
        <v>377934</v>
      </c>
      <c r="EM45" s="429">
        <v>0.72</v>
      </c>
      <c r="EN45" s="225">
        <v>316</v>
      </c>
      <c r="EO45" s="225">
        <v>16</v>
      </c>
      <c r="EP45" s="243">
        <v>1010</v>
      </c>
      <c r="EQ45" s="225">
        <v>68</v>
      </c>
      <c r="ER45" s="225">
        <v>697</v>
      </c>
      <c r="ES45" s="227">
        <v>100</v>
      </c>
      <c r="ET45" s="220">
        <v>103981</v>
      </c>
      <c r="EU45" s="220">
        <v>5795</v>
      </c>
      <c r="EV45" s="220">
        <v>0</v>
      </c>
      <c r="EW45" s="220">
        <v>91482</v>
      </c>
      <c r="EX45" s="220">
        <v>82785</v>
      </c>
      <c r="EY45" s="220">
        <v>4758</v>
      </c>
      <c r="EZ45" s="220">
        <v>3939</v>
      </c>
      <c r="FA45" s="225">
        <v>6704</v>
      </c>
      <c r="FB45" s="227">
        <v>11.6</v>
      </c>
      <c r="FC45" s="220">
        <v>415</v>
      </c>
      <c r="FD45" s="268">
        <v>6.98</v>
      </c>
      <c r="FE45" s="220">
        <v>10047</v>
      </c>
      <c r="FF45" s="225">
        <v>29</v>
      </c>
      <c r="FG45" s="225">
        <v>41</v>
      </c>
      <c r="FH45" s="225">
        <v>227</v>
      </c>
      <c r="FI45" s="245">
        <v>19</v>
      </c>
      <c r="FJ45" s="245">
        <v>731</v>
      </c>
      <c r="FK45" s="230">
        <v>67.266905098561097</v>
      </c>
      <c r="FL45" s="268">
        <v>99.9</v>
      </c>
      <c r="FM45" s="268">
        <v>98.8</v>
      </c>
      <c r="FN45" s="268">
        <v>99.5</v>
      </c>
      <c r="FO45" s="227">
        <v>49.2</v>
      </c>
      <c r="FP45" s="225">
        <v>70</v>
      </c>
      <c r="FQ45" s="220">
        <v>7</v>
      </c>
      <c r="FR45" s="220">
        <v>48</v>
      </c>
      <c r="FS45" s="225">
        <v>1492</v>
      </c>
      <c r="FT45" s="225">
        <v>4</v>
      </c>
      <c r="FU45" s="225">
        <v>3005</v>
      </c>
      <c r="FV45" s="225">
        <v>1945</v>
      </c>
      <c r="FW45" s="225">
        <v>6</v>
      </c>
      <c r="FX45" s="225">
        <v>5014209</v>
      </c>
      <c r="FY45" s="225">
        <v>973</v>
      </c>
      <c r="FZ45" s="225" t="s">
        <v>608</v>
      </c>
      <c r="GA45" s="225" t="s">
        <v>608</v>
      </c>
      <c r="GB45" s="225">
        <v>9261</v>
      </c>
      <c r="GC45" s="225">
        <v>11</v>
      </c>
      <c r="GD45" s="225">
        <v>1166</v>
      </c>
      <c r="GE45" s="225">
        <v>8084</v>
      </c>
      <c r="GF45" s="225">
        <v>97976</v>
      </c>
      <c r="GG45" s="225">
        <v>72</v>
      </c>
      <c r="GH45" s="225">
        <v>25699</v>
      </c>
      <c r="GI45" s="225">
        <v>72205</v>
      </c>
      <c r="GJ45" s="220">
        <v>323</v>
      </c>
      <c r="GK45" s="225">
        <v>2631</v>
      </c>
      <c r="GL45" s="220">
        <v>377922</v>
      </c>
      <c r="GM45" s="220">
        <v>1365</v>
      </c>
      <c r="GN45" s="225">
        <v>10925</v>
      </c>
      <c r="GO45" s="220">
        <v>172791</v>
      </c>
      <c r="GP45" s="225">
        <v>312</v>
      </c>
      <c r="GQ45" s="225">
        <v>32645</v>
      </c>
      <c r="GR45" s="224">
        <v>1123359</v>
      </c>
      <c r="GS45" s="225">
        <v>299</v>
      </c>
      <c r="GT45" s="225" t="s">
        <v>608</v>
      </c>
      <c r="GU45" s="225" t="s">
        <v>608</v>
      </c>
      <c r="GV45" s="242">
        <v>6.05</v>
      </c>
      <c r="GW45" s="225">
        <v>199.5</v>
      </c>
      <c r="GX45" s="225">
        <v>1044</v>
      </c>
      <c r="GY45" s="225">
        <v>499</v>
      </c>
      <c r="GZ45" s="222">
        <v>34</v>
      </c>
      <c r="HA45" s="225">
        <v>69</v>
      </c>
      <c r="HB45" s="225">
        <v>612432</v>
      </c>
      <c r="HC45" s="225">
        <v>4358019</v>
      </c>
      <c r="HD45" s="225">
        <v>484932</v>
      </c>
      <c r="HE45" s="225">
        <v>622919</v>
      </c>
      <c r="HF45" s="225">
        <v>190986</v>
      </c>
      <c r="HG45" s="225">
        <v>3900</v>
      </c>
      <c r="HH45" s="225">
        <v>4200</v>
      </c>
      <c r="HI45" s="225">
        <v>108960</v>
      </c>
      <c r="HJ45" s="225">
        <v>68360</v>
      </c>
      <c r="HK45" s="220">
        <v>66834</v>
      </c>
      <c r="HL45" s="220">
        <v>35055000</v>
      </c>
      <c r="HM45" s="220">
        <v>0</v>
      </c>
      <c r="HN45" s="220">
        <v>192</v>
      </c>
      <c r="HO45" s="220">
        <v>0</v>
      </c>
      <c r="HP45" s="220">
        <v>68</v>
      </c>
      <c r="HQ45" s="220">
        <v>0</v>
      </c>
      <c r="HR45" s="220">
        <v>140</v>
      </c>
      <c r="HS45" s="220">
        <v>115097</v>
      </c>
      <c r="HT45" s="220">
        <v>0</v>
      </c>
      <c r="HU45" s="220">
        <v>1266</v>
      </c>
      <c r="HV45" s="230">
        <v>37.049999999999997</v>
      </c>
      <c r="HW45" s="220">
        <v>279870</v>
      </c>
      <c r="HX45" s="426">
        <v>15.7</v>
      </c>
      <c r="HY45" s="230">
        <v>3.9</v>
      </c>
      <c r="HZ45" s="230">
        <v>3.9</v>
      </c>
      <c r="IA45" s="225">
        <v>826.8</v>
      </c>
      <c r="IB45" s="225">
        <v>819.6</v>
      </c>
      <c r="IC45" s="225">
        <v>15849</v>
      </c>
      <c r="ID45" s="227">
        <v>67.8</v>
      </c>
      <c r="IE45" s="227">
        <v>65</v>
      </c>
      <c r="IF45" s="227">
        <v>39.700000000000003</v>
      </c>
      <c r="IG45" s="227">
        <v>71.3</v>
      </c>
      <c r="IH45" s="227">
        <v>21.7</v>
      </c>
      <c r="II45" s="144" t="s">
        <v>1081</v>
      </c>
      <c r="IJ45" s="144" t="s">
        <v>1081</v>
      </c>
      <c r="IK45" s="225">
        <v>74</v>
      </c>
      <c r="IL45" s="154">
        <v>0.78</v>
      </c>
      <c r="IM45" s="153">
        <v>93.9</v>
      </c>
      <c r="IN45" s="285">
        <v>3.4</v>
      </c>
      <c r="IO45" s="153">
        <v>2.2000000000000002</v>
      </c>
      <c r="IP45" s="143">
        <v>117291456</v>
      </c>
      <c r="IQ45" s="286">
        <v>47.167808175292706</v>
      </c>
      <c r="IR45" s="286">
        <v>54.4974864703062</v>
      </c>
      <c r="IS45" s="245" t="s">
        <v>608</v>
      </c>
      <c r="IT45" s="245" t="s">
        <v>608</v>
      </c>
      <c r="IU45" s="286">
        <v>49.3</v>
      </c>
      <c r="IV45" s="144" t="s">
        <v>1081</v>
      </c>
      <c r="IW45" s="143">
        <v>1995</v>
      </c>
      <c r="IX45" s="144" t="s">
        <v>1081</v>
      </c>
      <c r="IY45" s="286">
        <v>30.7</v>
      </c>
      <c r="IZ45" s="276">
        <v>54684</v>
      </c>
      <c r="JA45" s="276">
        <v>987</v>
      </c>
      <c r="JB45" s="276">
        <v>913</v>
      </c>
      <c r="JC45" s="276">
        <v>4287</v>
      </c>
      <c r="JD45" s="276">
        <v>5222</v>
      </c>
      <c r="JE45" s="276">
        <v>5350</v>
      </c>
      <c r="JF45" s="276">
        <v>5900</v>
      </c>
      <c r="JG45" s="276">
        <v>7838</v>
      </c>
      <c r="JH45" s="276">
        <v>7464</v>
      </c>
      <c r="JI45" s="276">
        <v>6561</v>
      </c>
      <c r="JJ45" s="276">
        <v>4894</v>
      </c>
      <c r="JK45" s="276">
        <v>3839</v>
      </c>
      <c r="JL45" s="276">
        <v>2758</v>
      </c>
      <c r="JM45" s="276">
        <v>1288</v>
      </c>
      <c r="JN45" s="276">
        <v>491</v>
      </c>
      <c r="JO45" s="276">
        <v>229</v>
      </c>
      <c r="JP45" s="276">
        <v>127</v>
      </c>
      <c r="JQ45" s="276">
        <v>6480</v>
      </c>
      <c r="JR45" s="276">
        <v>6176</v>
      </c>
      <c r="JS45" s="276">
        <v>6661</v>
      </c>
      <c r="JT45" s="276">
        <v>8103</v>
      </c>
      <c r="JU45" s="276">
        <v>9103</v>
      </c>
      <c r="JV45" s="276">
        <v>11081</v>
      </c>
      <c r="JW45" s="276">
        <v>9975</v>
      </c>
      <c r="JX45" s="276">
        <v>9076</v>
      </c>
      <c r="JY45" s="276">
        <v>7822</v>
      </c>
      <c r="JZ45" s="276">
        <v>9037</v>
      </c>
      <c r="KA45" s="276">
        <v>11234</v>
      </c>
      <c r="KB45" s="276">
        <v>9334</v>
      </c>
      <c r="KC45" s="276">
        <v>7035</v>
      </c>
      <c r="KD45" s="276">
        <v>5474</v>
      </c>
      <c r="KE45" s="276">
        <v>5934</v>
      </c>
    </row>
    <row r="46" spans="1:291" ht="12">
      <c r="A46" s="3">
        <v>282049</v>
      </c>
      <c r="B46" s="2" t="s">
        <v>936</v>
      </c>
      <c r="C46" s="147">
        <v>100.18</v>
      </c>
      <c r="D46" s="144">
        <v>485025</v>
      </c>
      <c r="E46" s="146">
        <v>14.4</v>
      </c>
      <c r="F46" s="146">
        <v>62.7</v>
      </c>
      <c r="G46" s="146">
        <v>23.1</v>
      </c>
      <c r="H46" s="220">
        <v>26490</v>
      </c>
      <c r="I46" s="220">
        <v>54934</v>
      </c>
      <c r="J46" s="220">
        <v>85211</v>
      </c>
      <c r="K46" s="225">
        <v>53518</v>
      </c>
      <c r="L46" s="220">
        <v>219305</v>
      </c>
      <c r="M46" s="220">
        <v>6352</v>
      </c>
      <c r="N46" s="220">
        <v>21706</v>
      </c>
      <c r="O46" s="220">
        <v>21582</v>
      </c>
      <c r="P46" s="223">
        <v>488079</v>
      </c>
      <c r="Q46" s="225">
        <v>487850</v>
      </c>
      <c r="R46" s="225">
        <v>439258</v>
      </c>
      <c r="S46" s="225">
        <v>1008887</v>
      </c>
      <c r="T46" s="225">
        <v>3356757</v>
      </c>
      <c r="U46" s="225">
        <v>1384655</v>
      </c>
      <c r="V46" s="225">
        <v>1047009</v>
      </c>
      <c r="W46" s="225">
        <v>61</v>
      </c>
      <c r="X46" s="225">
        <v>41</v>
      </c>
      <c r="Y46" s="225">
        <v>36</v>
      </c>
      <c r="Z46" s="225">
        <v>0</v>
      </c>
      <c r="AA46" s="147">
        <v>308</v>
      </c>
      <c r="AB46" s="230">
        <v>501</v>
      </c>
      <c r="AC46" s="225">
        <v>3259</v>
      </c>
      <c r="AD46" s="225">
        <v>232937</v>
      </c>
      <c r="AE46" s="225">
        <v>2121</v>
      </c>
      <c r="AF46" s="225">
        <v>61</v>
      </c>
      <c r="AG46" s="225">
        <v>8309</v>
      </c>
      <c r="AH46" s="225">
        <v>41</v>
      </c>
      <c r="AI46" s="225">
        <v>27541</v>
      </c>
      <c r="AJ46" s="225">
        <v>1444</v>
      </c>
      <c r="AK46" s="225">
        <v>115</v>
      </c>
      <c r="AL46" s="225">
        <v>20</v>
      </c>
      <c r="AM46" s="225">
        <v>11838</v>
      </c>
      <c r="AN46" s="225">
        <v>745</v>
      </c>
      <c r="AO46" s="225">
        <v>9</v>
      </c>
      <c r="AP46" s="225">
        <v>314</v>
      </c>
      <c r="AQ46" s="225">
        <v>10</v>
      </c>
      <c r="AR46" s="225">
        <v>27</v>
      </c>
      <c r="AS46" s="227">
        <v>100</v>
      </c>
      <c r="AT46" s="227">
        <v>136.19999999999999</v>
      </c>
      <c r="AU46" s="227">
        <v>120</v>
      </c>
      <c r="AV46" s="225">
        <v>42</v>
      </c>
      <c r="AW46" s="225">
        <v>42</v>
      </c>
      <c r="AX46" s="225">
        <v>42</v>
      </c>
      <c r="AY46" s="225">
        <v>0</v>
      </c>
      <c r="AZ46" s="225">
        <v>0</v>
      </c>
      <c r="BA46" s="225">
        <v>0</v>
      </c>
      <c r="BB46" s="225">
        <v>0</v>
      </c>
      <c r="BC46" s="225">
        <v>9</v>
      </c>
      <c r="BD46" s="225">
        <v>19685</v>
      </c>
      <c r="BE46" s="225">
        <v>1</v>
      </c>
      <c r="BF46" s="225">
        <v>20355</v>
      </c>
      <c r="BG46" s="225">
        <v>6</v>
      </c>
      <c r="BH46" s="225">
        <v>93924</v>
      </c>
      <c r="BI46" s="225">
        <v>1</v>
      </c>
      <c r="BJ46" s="225">
        <v>1242</v>
      </c>
      <c r="BK46" s="227">
        <v>47</v>
      </c>
      <c r="BL46" s="225">
        <v>3</v>
      </c>
      <c r="BM46" s="225">
        <v>6</v>
      </c>
      <c r="BN46" s="225">
        <v>1974</v>
      </c>
      <c r="BO46" s="225">
        <v>33108</v>
      </c>
      <c r="BP46" s="144" t="s">
        <v>1081</v>
      </c>
      <c r="BQ46" s="230">
        <v>1</v>
      </c>
      <c r="BR46" s="227">
        <v>26.6</v>
      </c>
      <c r="BS46" s="230">
        <v>4.105227567293424</v>
      </c>
      <c r="BT46" s="227">
        <v>57.907059588134032</v>
      </c>
      <c r="BU46" s="225">
        <v>24</v>
      </c>
      <c r="BV46" s="225">
        <v>5141</v>
      </c>
      <c r="BW46" s="225">
        <v>510</v>
      </c>
      <c r="BX46" s="225">
        <v>1679</v>
      </c>
      <c r="BY46" s="225">
        <v>3772</v>
      </c>
      <c r="BZ46" s="225">
        <v>1183</v>
      </c>
      <c r="CA46" s="225">
        <v>257</v>
      </c>
      <c r="CB46" s="225">
        <v>541</v>
      </c>
      <c r="CC46" s="241">
        <v>1.47</v>
      </c>
      <c r="CD46" s="225" t="s">
        <v>608</v>
      </c>
      <c r="CE46" s="225">
        <v>2</v>
      </c>
      <c r="CF46" s="225">
        <v>13</v>
      </c>
      <c r="CG46" s="225">
        <v>1</v>
      </c>
      <c r="CH46" s="225">
        <v>1</v>
      </c>
      <c r="CI46" s="225">
        <v>100</v>
      </c>
      <c r="CJ46" s="225">
        <v>18</v>
      </c>
      <c r="CK46" s="225">
        <v>1685</v>
      </c>
      <c r="CL46" s="225">
        <v>9</v>
      </c>
      <c r="CM46" s="225">
        <v>947</v>
      </c>
      <c r="CN46" s="225">
        <v>19</v>
      </c>
      <c r="CO46" s="225">
        <v>354</v>
      </c>
      <c r="CP46" s="225">
        <v>10</v>
      </c>
      <c r="CQ46" s="225">
        <v>119</v>
      </c>
      <c r="CR46" s="225">
        <v>4</v>
      </c>
      <c r="CS46" s="225">
        <v>106</v>
      </c>
      <c r="CT46" s="225">
        <v>13351</v>
      </c>
      <c r="CU46" s="225">
        <v>2081</v>
      </c>
      <c r="CV46" s="225">
        <v>2606</v>
      </c>
      <c r="CW46" s="225">
        <v>1316573.919</v>
      </c>
      <c r="CX46" s="225">
        <v>249495.291</v>
      </c>
      <c r="CY46" s="225">
        <v>688209.33200000005</v>
      </c>
      <c r="CZ46" s="225">
        <v>112356</v>
      </c>
      <c r="DA46" s="225">
        <v>15</v>
      </c>
      <c r="DB46" s="225">
        <v>19929</v>
      </c>
      <c r="DC46" s="225">
        <v>1658</v>
      </c>
      <c r="DD46" s="225">
        <v>1720</v>
      </c>
      <c r="DE46" s="225">
        <v>78</v>
      </c>
      <c r="DF46" s="225">
        <v>2242</v>
      </c>
      <c r="DG46" s="225">
        <v>18557</v>
      </c>
      <c r="DH46" s="225">
        <v>16027</v>
      </c>
      <c r="DI46" s="225">
        <v>3666</v>
      </c>
      <c r="DJ46" s="225">
        <v>2870</v>
      </c>
      <c r="DK46" s="225">
        <v>268</v>
      </c>
      <c r="DL46" s="225">
        <v>245</v>
      </c>
      <c r="DM46" s="225">
        <v>2</v>
      </c>
      <c r="DN46" s="225">
        <v>1824</v>
      </c>
      <c r="DO46" s="225">
        <v>49</v>
      </c>
      <c r="DP46" s="225">
        <v>16778</v>
      </c>
      <c r="DQ46" s="225">
        <v>126</v>
      </c>
      <c r="DR46" s="225">
        <v>6415</v>
      </c>
      <c r="DS46" s="225">
        <v>6998</v>
      </c>
      <c r="DT46" s="225">
        <v>323</v>
      </c>
      <c r="DU46" s="225">
        <v>837</v>
      </c>
      <c r="DV46" s="225">
        <v>134</v>
      </c>
      <c r="DW46" s="225">
        <v>111</v>
      </c>
      <c r="DX46" s="227">
        <v>77.400000000000006</v>
      </c>
      <c r="DY46" s="225">
        <v>55</v>
      </c>
      <c r="DZ46" s="225">
        <v>131</v>
      </c>
      <c r="EA46" s="225">
        <v>3098</v>
      </c>
      <c r="EB46" s="225">
        <v>791</v>
      </c>
      <c r="EC46" s="225">
        <v>114</v>
      </c>
      <c r="ED46" s="225">
        <v>4339</v>
      </c>
      <c r="EE46" s="225">
        <v>4345</v>
      </c>
      <c r="EF46" s="227">
        <v>97.1</v>
      </c>
      <c r="EG46" s="227">
        <v>93.4</v>
      </c>
      <c r="EH46" s="225">
        <v>1074</v>
      </c>
      <c r="EI46" s="268">
        <v>16.73</v>
      </c>
      <c r="EJ46" s="225">
        <v>98721</v>
      </c>
      <c r="EK46" s="227">
        <v>35.200000000000003</v>
      </c>
      <c r="EL46" s="225">
        <v>366507</v>
      </c>
      <c r="EM46" s="429">
        <v>1.83</v>
      </c>
      <c r="EN46" s="225">
        <v>536</v>
      </c>
      <c r="EO46" s="225">
        <v>36</v>
      </c>
      <c r="EP46" s="243">
        <v>2106</v>
      </c>
      <c r="EQ46" s="225">
        <v>91</v>
      </c>
      <c r="ER46" s="225">
        <v>1067</v>
      </c>
      <c r="ES46" s="227">
        <v>100</v>
      </c>
      <c r="ET46" s="220">
        <v>173745</v>
      </c>
      <c r="EU46" s="225">
        <v>14390</v>
      </c>
      <c r="EV46" s="225">
        <v>0</v>
      </c>
      <c r="EW46" s="225">
        <v>147381</v>
      </c>
      <c r="EX46" s="225">
        <v>129502</v>
      </c>
      <c r="EY46" s="225">
        <v>8842</v>
      </c>
      <c r="EZ46" s="225">
        <v>9037</v>
      </c>
      <c r="FA46" s="225">
        <v>11974</v>
      </c>
      <c r="FB46" s="227">
        <v>14.5</v>
      </c>
      <c r="FC46" s="225">
        <v>495</v>
      </c>
      <c r="FD46" s="227">
        <v>9.1999999999999993</v>
      </c>
      <c r="FE46" s="225">
        <v>24447</v>
      </c>
      <c r="FF46" s="225">
        <v>74</v>
      </c>
      <c r="FG46" s="225">
        <v>171</v>
      </c>
      <c r="FH46" s="225">
        <v>2249</v>
      </c>
      <c r="FI46" s="245">
        <v>20</v>
      </c>
      <c r="FJ46" s="245">
        <v>996</v>
      </c>
      <c r="FK46" s="230">
        <v>56.951469913278743</v>
      </c>
      <c r="FL46" s="227">
        <v>99.9</v>
      </c>
      <c r="FM46" s="227">
        <v>94.2</v>
      </c>
      <c r="FN46" s="227">
        <v>99.9</v>
      </c>
      <c r="FO46" s="227">
        <v>93.4</v>
      </c>
      <c r="FP46" s="225">
        <v>86</v>
      </c>
      <c r="FQ46" s="225">
        <v>8</v>
      </c>
      <c r="FR46" s="225">
        <v>71</v>
      </c>
      <c r="FS46" s="225">
        <v>1853</v>
      </c>
      <c r="FT46" s="225">
        <v>9</v>
      </c>
      <c r="FU46" s="225">
        <v>4723</v>
      </c>
      <c r="FV46" s="225">
        <v>4635</v>
      </c>
      <c r="FW46" s="225">
        <v>6</v>
      </c>
      <c r="FX46" s="225">
        <v>12447236</v>
      </c>
      <c r="FY46" s="225">
        <v>779</v>
      </c>
      <c r="FZ46" s="225" t="s">
        <v>608</v>
      </c>
      <c r="GA46" s="225" t="s">
        <v>608</v>
      </c>
      <c r="GB46" s="225">
        <v>14200</v>
      </c>
      <c r="GC46" s="225">
        <v>20</v>
      </c>
      <c r="GD46" s="225">
        <v>1200</v>
      </c>
      <c r="GE46" s="225">
        <v>12980</v>
      </c>
      <c r="GF46" s="225">
        <v>147892</v>
      </c>
      <c r="GG46" s="225">
        <v>354</v>
      </c>
      <c r="GH46" s="225">
        <v>18055</v>
      </c>
      <c r="GI46" s="225">
        <v>129483</v>
      </c>
      <c r="GJ46" s="225">
        <v>438</v>
      </c>
      <c r="GK46" s="225">
        <v>4380</v>
      </c>
      <c r="GL46" s="225">
        <v>623010</v>
      </c>
      <c r="GM46" s="225">
        <v>2019</v>
      </c>
      <c r="GN46" s="225">
        <v>19699</v>
      </c>
      <c r="GO46" s="225">
        <v>403795</v>
      </c>
      <c r="GP46" s="225">
        <v>192</v>
      </c>
      <c r="GQ46" s="225">
        <v>23209</v>
      </c>
      <c r="GR46" s="224">
        <v>310390</v>
      </c>
      <c r="GS46" s="225">
        <v>185</v>
      </c>
      <c r="GT46" s="225">
        <v>6581</v>
      </c>
      <c r="GU46" s="225" t="s">
        <v>608</v>
      </c>
      <c r="GV46" s="242">
        <v>1.707274</v>
      </c>
      <c r="GW46" s="225">
        <v>0</v>
      </c>
      <c r="GX46" s="225">
        <v>359</v>
      </c>
      <c r="GY46" s="225">
        <v>172</v>
      </c>
      <c r="GZ46" s="222">
        <v>0</v>
      </c>
      <c r="HA46" s="225">
        <v>5</v>
      </c>
      <c r="HB46" s="225">
        <v>955071</v>
      </c>
      <c r="HC46" s="225">
        <v>7365409</v>
      </c>
      <c r="HD46" s="225">
        <v>812562</v>
      </c>
      <c r="HE46" s="225">
        <v>939614</v>
      </c>
      <c r="HF46" s="225">
        <v>214004</v>
      </c>
      <c r="HG46" s="225">
        <v>17980</v>
      </c>
      <c r="HH46" s="225">
        <v>19940</v>
      </c>
      <c r="HI46" s="225">
        <v>182200</v>
      </c>
      <c r="HJ46" s="225">
        <v>152180</v>
      </c>
      <c r="HK46" s="220">
        <v>110976</v>
      </c>
      <c r="HL46" s="220">
        <v>18723000</v>
      </c>
      <c r="HM46" s="220"/>
      <c r="HN46" s="220">
        <v>143</v>
      </c>
      <c r="HO46" s="220"/>
      <c r="HP46" s="220">
        <v>62</v>
      </c>
      <c r="HQ46" s="220"/>
      <c r="HR46" s="220">
        <v>20343</v>
      </c>
      <c r="HS46" s="220">
        <v>146489</v>
      </c>
      <c r="HT46" s="220">
        <v>1300</v>
      </c>
      <c r="HU46" s="220">
        <v>3324</v>
      </c>
      <c r="HV46" s="230">
        <v>39.75</v>
      </c>
      <c r="HW46" s="220">
        <v>451372</v>
      </c>
      <c r="HX46" s="426" t="s">
        <v>608</v>
      </c>
      <c r="HY46" s="230">
        <v>13.1</v>
      </c>
      <c r="HZ46" s="230">
        <v>13.1</v>
      </c>
      <c r="IA46" s="225">
        <v>1184</v>
      </c>
      <c r="IB46" s="225">
        <v>1182.8</v>
      </c>
      <c r="IC46" s="225">
        <v>38743</v>
      </c>
      <c r="ID46" s="227">
        <v>70.900000000000006</v>
      </c>
      <c r="IE46" s="227">
        <v>62.3</v>
      </c>
      <c r="IF46" s="227">
        <v>46.3</v>
      </c>
      <c r="IG46" s="227">
        <v>68.7</v>
      </c>
      <c r="IH46" s="227">
        <v>34.200000000000003</v>
      </c>
      <c r="II46" s="144" t="s">
        <v>1081</v>
      </c>
      <c r="IJ46" s="144" t="s">
        <v>1081</v>
      </c>
      <c r="IK46" s="225">
        <v>74</v>
      </c>
      <c r="IL46" s="154">
        <v>0.91</v>
      </c>
      <c r="IM46" s="153">
        <v>95.9</v>
      </c>
      <c r="IN46" s="285">
        <v>3.9</v>
      </c>
      <c r="IO46" s="153">
        <v>2.5</v>
      </c>
      <c r="IP46" s="143">
        <v>144554428</v>
      </c>
      <c r="IQ46" s="286">
        <v>62.106810788533991</v>
      </c>
      <c r="IR46" s="286">
        <v>58.982488966770752</v>
      </c>
      <c r="IS46" s="245" t="s">
        <v>608</v>
      </c>
      <c r="IT46" s="245" t="s">
        <v>608</v>
      </c>
      <c r="IU46" s="286">
        <v>29.1</v>
      </c>
      <c r="IV46" s="144" t="s">
        <v>1081</v>
      </c>
      <c r="IW46" s="143">
        <v>3750</v>
      </c>
      <c r="IX46" s="144" t="s">
        <v>1081</v>
      </c>
      <c r="IY46" s="286">
        <v>32.200000000000003</v>
      </c>
      <c r="IZ46" s="276">
        <v>86249</v>
      </c>
      <c r="JA46" s="276">
        <v>1415</v>
      </c>
      <c r="JB46" s="276">
        <v>1455</v>
      </c>
      <c r="JC46" s="276">
        <v>7014</v>
      </c>
      <c r="JD46" s="276">
        <v>8231</v>
      </c>
      <c r="JE46" s="276">
        <v>8671</v>
      </c>
      <c r="JF46" s="276">
        <v>10006</v>
      </c>
      <c r="JG46" s="276">
        <v>13201</v>
      </c>
      <c r="JH46" s="276">
        <v>12571</v>
      </c>
      <c r="JI46" s="276">
        <v>10607</v>
      </c>
      <c r="JJ46" s="276">
        <v>8098</v>
      </c>
      <c r="JK46" s="276">
        <v>6301</v>
      </c>
      <c r="JL46" s="276">
        <v>4622</v>
      </c>
      <c r="JM46" s="276">
        <v>2055</v>
      </c>
      <c r="JN46" s="276">
        <v>917</v>
      </c>
      <c r="JO46" s="276">
        <v>427</v>
      </c>
      <c r="JP46" s="276">
        <v>223</v>
      </c>
      <c r="JQ46" s="276">
        <v>11306</v>
      </c>
      <c r="JR46" s="276">
        <v>11373</v>
      </c>
      <c r="JS46" s="276">
        <v>10207</v>
      </c>
      <c r="JT46" s="276">
        <v>12776</v>
      </c>
      <c r="JU46" s="276">
        <v>15792</v>
      </c>
      <c r="JV46" s="276">
        <v>19855</v>
      </c>
      <c r="JW46" s="276">
        <v>17834</v>
      </c>
      <c r="JX46" s="276">
        <v>14958</v>
      </c>
      <c r="JY46" s="276">
        <v>12762</v>
      </c>
      <c r="JZ46" s="276">
        <v>13704</v>
      </c>
      <c r="KA46" s="276">
        <v>16759</v>
      </c>
      <c r="KB46" s="276">
        <v>13386</v>
      </c>
      <c r="KC46" s="276">
        <v>10841</v>
      </c>
      <c r="KD46" s="276">
        <v>8732</v>
      </c>
      <c r="KE46" s="276">
        <v>9453</v>
      </c>
    </row>
    <row r="47" spans="1:291" ht="12">
      <c r="A47" s="3">
        <v>292010</v>
      </c>
      <c r="B47" s="2" t="s">
        <v>937</v>
      </c>
      <c r="C47" s="147">
        <v>276.94</v>
      </c>
      <c r="D47" s="144">
        <v>359666</v>
      </c>
      <c r="E47" s="146">
        <v>11.8</v>
      </c>
      <c r="F47" s="146">
        <v>58.8</v>
      </c>
      <c r="G47" s="146">
        <v>29.4</v>
      </c>
      <c r="H47" s="220">
        <v>15644</v>
      </c>
      <c r="I47" s="220">
        <v>33121</v>
      </c>
      <c r="J47" s="220">
        <v>52671</v>
      </c>
      <c r="K47" s="225">
        <v>51181</v>
      </c>
      <c r="L47" s="220">
        <v>160242</v>
      </c>
      <c r="M47" s="220">
        <v>2998</v>
      </c>
      <c r="N47" s="220">
        <v>12649</v>
      </c>
      <c r="O47" s="220">
        <v>12822</v>
      </c>
      <c r="P47" s="223">
        <v>357540</v>
      </c>
      <c r="Q47" s="220">
        <v>360310</v>
      </c>
      <c r="R47" s="220">
        <v>341656</v>
      </c>
      <c r="S47" s="225">
        <v>591696</v>
      </c>
      <c r="T47" s="225">
        <v>1135470</v>
      </c>
      <c r="U47" s="225">
        <v>521328</v>
      </c>
      <c r="V47" s="225">
        <v>641783</v>
      </c>
      <c r="W47" s="225">
        <v>21</v>
      </c>
      <c r="X47" s="225">
        <v>48</v>
      </c>
      <c r="Y47" s="225">
        <v>46</v>
      </c>
      <c r="Z47" s="225">
        <v>110142</v>
      </c>
      <c r="AA47" s="147">
        <v>290</v>
      </c>
      <c r="AB47" s="230">
        <v>1648</v>
      </c>
      <c r="AC47" s="225">
        <v>3161</v>
      </c>
      <c r="AD47" s="225">
        <v>608092</v>
      </c>
      <c r="AE47" s="225">
        <v>2113</v>
      </c>
      <c r="AF47" s="225">
        <v>40</v>
      </c>
      <c r="AG47" s="225">
        <v>3229</v>
      </c>
      <c r="AH47" s="225">
        <v>43</v>
      </c>
      <c r="AI47" s="225">
        <v>15877</v>
      </c>
      <c r="AJ47" s="225">
        <v>1080</v>
      </c>
      <c r="AK47" s="225">
        <v>86</v>
      </c>
      <c r="AL47" s="225">
        <v>21</v>
      </c>
      <c r="AM47" s="225">
        <v>7673</v>
      </c>
      <c r="AN47" s="225">
        <v>594</v>
      </c>
      <c r="AO47" s="225">
        <v>9</v>
      </c>
      <c r="AP47" s="225">
        <v>295</v>
      </c>
      <c r="AQ47" s="225">
        <v>3</v>
      </c>
      <c r="AR47" s="225">
        <v>40</v>
      </c>
      <c r="AS47" s="227">
        <v>99.208443271767806</v>
      </c>
      <c r="AT47" s="227">
        <v>104.4</v>
      </c>
      <c r="AU47" s="227">
        <v>93.5</v>
      </c>
      <c r="AV47" s="225">
        <v>22</v>
      </c>
      <c r="AW47" s="225">
        <v>22</v>
      </c>
      <c r="AX47" s="225">
        <v>5</v>
      </c>
      <c r="AY47" s="225">
        <v>2</v>
      </c>
      <c r="AZ47" s="225">
        <v>2</v>
      </c>
      <c r="BA47" s="225">
        <v>2</v>
      </c>
      <c r="BB47" s="225">
        <v>0</v>
      </c>
      <c r="BC47" s="225">
        <v>11</v>
      </c>
      <c r="BD47" s="225">
        <v>19640</v>
      </c>
      <c r="BE47" s="225">
        <v>1</v>
      </c>
      <c r="BF47" s="225">
        <v>77091</v>
      </c>
      <c r="BG47" s="225">
        <v>2</v>
      </c>
      <c r="BH47" s="225">
        <v>61800</v>
      </c>
      <c r="BI47" s="225">
        <v>4</v>
      </c>
      <c r="BJ47" s="225">
        <v>1681</v>
      </c>
      <c r="BK47" s="227">
        <v>37.700000000000003</v>
      </c>
      <c r="BL47" s="225">
        <v>2</v>
      </c>
      <c r="BM47" s="225">
        <v>6</v>
      </c>
      <c r="BN47" s="225">
        <v>506</v>
      </c>
      <c r="BO47" s="225">
        <v>14706</v>
      </c>
      <c r="BP47" s="144" t="s">
        <v>1081</v>
      </c>
      <c r="BQ47" s="230">
        <v>1.34</v>
      </c>
      <c r="BR47" s="227">
        <v>32.200000000000003</v>
      </c>
      <c r="BS47" s="230">
        <v>4.5247754541704888</v>
      </c>
      <c r="BT47" s="227">
        <v>54.219167748675723</v>
      </c>
      <c r="BU47" s="225">
        <v>23</v>
      </c>
      <c r="BV47" s="225">
        <v>4382</v>
      </c>
      <c r="BW47" s="225">
        <v>392</v>
      </c>
      <c r="BX47" s="225">
        <v>893</v>
      </c>
      <c r="BY47" s="225">
        <v>3628</v>
      </c>
      <c r="BZ47" s="225">
        <v>1116</v>
      </c>
      <c r="CA47" s="225">
        <v>279</v>
      </c>
      <c r="CB47" s="225">
        <v>625</v>
      </c>
      <c r="CC47" s="241">
        <v>1.28</v>
      </c>
      <c r="CD47" s="225" t="s">
        <v>608</v>
      </c>
      <c r="CE47" s="225">
        <v>2</v>
      </c>
      <c r="CF47" s="225">
        <v>8</v>
      </c>
      <c r="CG47" s="225">
        <v>4</v>
      </c>
      <c r="CH47" s="225">
        <v>1</v>
      </c>
      <c r="CI47" s="225">
        <v>150</v>
      </c>
      <c r="CJ47" s="225">
        <v>24</v>
      </c>
      <c r="CK47" s="225">
        <v>1652</v>
      </c>
      <c r="CL47" s="225">
        <v>11</v>
      </c>
      <c r="CM47" s="225">
        <v>1098</v>
      </c>
      <c r="CN47" s="225">
        <v>40</v>
      </c>
      <c r="CO47" s="225">
        <v>552</v>
      </c>
      <c r="CP47" s="225">
        <v>15</v>
      </c>
      <c r="CQ47" s="225">
        <v>155</v>
      </c>
      <c r="CR47" s="225">
        <v>12</v>
      </c>
      <c r="CS47" s="225">
        <v>327</v>
      </c>
      <c r="CT47" s="225">
        <v>13805</v>
      </c>
      <c r="CU47" s="225">
        <v>2353</v>
      </c>
      <c r="CV47" s="225">
        <v>2309</v>
      </c>
      <c r="CW47" s="225">
        <v>1260245.0959999999</v>
      </c>
      <c r="CX47" s="225">
        <v>309492.36599999998</v>
      </c>
      <c r="CY47" s="225">
        <v>594977.52399999998</v>
      </c>
      <c r="CZ47" s="225">
        <v>105758</v>
      </c>
      <c r="DA47" s="225">
        <v>13</v>
      </c>
      <c r="DB47" s="225">
        <v>19319</v>
      </c>
      <c r="DC47" s="225">
        <v>2160</v>
      </c>
      <c r="DD47" s="225">
        <v>1540</v>
      </c>
      <c r="DE47" s="225">
        <v>158</v>
      </c>
      <c r="DF47" s="225">
        <v>1584</v>
      </c>
      <c r="DG47" s="225">
        <v>15153</v>
      </c>
      <c r="DH47" s="225">
        <v>14176</v>
      </c>
      <c r="DI47" s="225">
        <v>2701</v>
      </c>
      <c r="DJ47" s="225">
        <v>2806</v>
      </c>
      <c r="DK47" s="225">
        <v>193</v>
      </c>
      <c r="DL47" s="225">
        <v>331</v>
      </c>
      <c r="DM47" s="225">
        <v>5</v>
      </c>
      <c r="DN47" s="225">
        <v>1699</v>
      </c>
      <c r="DO47" s="225">
        <v>32</v>
      </c>
      <c r="DP47" s="225">
        <v>16814</v>
      </c>
      <c r="DQ47" s="225">
        <v>57</v>
      </c>
      <c r="DR47" s="225">
        <v>7338</v>
      </c>
      <c r="DS47" s="225">
        <v>6470</v>
      </c>
      <c r="DT47" s="225">
        <v>163</v>
      </c>
      <c r="DU47" s="225">
        <v>1047</v>
      </c>
      <c r="DV47" s="225">
        <v>50</v>
      </c>
      <c r="DW47" s="225">
        <v>54</v>
      </c>
      <c r="DX47" s="227">
        <v>37.200000000000003</v>
      </c>
      <c r="DY47" s="225">
        <v>45</v>
      </c>
      <c r="DZ47" s="225">
        <v>156</v>
      </c>
      <c r="EA47" s="225">
        <v>1603</v>
      </c>
      <c r="EB47" s="225">
        <v>296</v>
      </c>
      <c r="EC47" s="225">
        <v>149</v>
      </c>
      <c r="ED47" s="225">
        <v>1691</v>
      </c>
      <c r="EE47" s="225">
        <v>2440</v>
      </c>
      <c r="EF47" s="227">
        <v>95.3</v>
      </c>
      <c r="EG47" s="227">
        <v>92.3</v>
      </c>
      <c r="EH47" s="225">
        <v>846</v>
      </c>
      <c r="EI47" s="268">
        <v>21.2</v>
      </c>
      <c r="EJ47" s="225">
        <v>86511</v>
      </c>
      <c r="EK47" s="227">
        <v>29.4</v>
      </c>
      <c r="EL47" s="225">
        <v>351922</v>
      </c>
      <c r="EM47" s="429">
        <v>0.18</v>
      </c>
      <c r="EN47" s="225">
        <v>476</v>
      </c>
      <c r="EO47" s="225">
        <v>77</v>
      </c>
      <c r="EP47" s="243">
        <v>6414</v>
      </c>
      <c r="EQ47" s="225">
        <v>70</v>
      </c>
      <c r="ER47" s="225">
        <v>992</v>
      </c>
      <c r="ES47" s="227">
        <v>100</v>
      </c>
      <c r="ET47" s="220">
        <v>97682</v>
      </c>
      <c r="EU47" s="225">
        <v>7028</v>
      </c>
      <c r="EV47" s="225">
        <v>601</v>
      </c>
      <c r="EW47" s="225">
        <v>90654</v>
      </c>
      <c r="EX47" s="225">
        <v>77448</v>
      </c>
      <c r="EY47" s="225">
        <v>5944</v>
      </c>
      <c r="EZ47" s="225">
        <v>7262</v>
      </c>
      <c r="FA47" s="225">
        <v>12117</v>
      </c>
      <c r="FB47" s="227">
        <v>15.8</v>
      </c>
      <c r="FC47" s="225">
        <v>568</v>
      </c>
      <c r="FD47" s="227">
        <v>20.723671406249132</v>
      </c>
      <c r="FE47" s="225">
        <v>15385</v>
      </c>
      <c r="FF47" s="225">
        <v>14</v>
      </c>
      <c r="FG47" s="225">
        <v>25</v>
      </c>
      <c r="FH47" s="225">
        <v>235</v>
      </c>
      <c r="FI47" s="245">
        <v>22</v>
      </c>
      <c r="FJ47" s="245">
        <v>770</v>
      </c>
      <c r="FK47" s="230">
        <v>66.557036876296905</v>
      </c>
      <c r="FL47" s="227">
        <v>99.8</v>
      </c>
      <c r="FM47" s="227">
        <v>91.2</v>
      </c>
      <c r="FN47" s="227">
        <v>91.2</v>
      </c>
      <c r="FO47" s="227">
        <v>41.7</v>
      </c>
      <c r="FP47" s="225">
        <v>73</v>
      </c>
      <c r="FQ47" s="225">
        <v>11</v>
      </c>
      <c r="FR47" s="225">
        <v>79</v>
      </c>
      <c r="FS47" s="225">
        <v>1144</v>
      </c>
      <c r="FT47" s="225">
        <v>11</v>
      </c>
      <c r="FU47" s="225">
        <v>2609</v>
      </c>
      <c r="FV47" s="225">
        <v>2103</v>
      </c>
      <c r="FW47" s="225">
        <v>5</v>
      </c>
      <c r="FX47" s="225">
        <v>15543000</v>
      </c>
      <c r="FY47" s="225">
        <v>4063</v>
      </c>
      <c r="FZ47" s="225" t="s">
        <v>608</v>
      </c>
      <c r="GA47" s="225" t="s">
        <v>608</v>
      </c>
      <c r="GB47" s="225">
        <v>12335</v>
      </c>
      <c r="GC47" s="225">
        <v>19</v>
      </c>
      <c r="GD47" s="225">
        <v>1349</v>
      </c>
      <c r="GE47" s="225">
        <v>10967</v>
      </c>
      <c r="GF47" s="225">
        <v>123727</v>
      </c>
      <c r="GG47" s="225">
        <v>163</v>
      </c>
      <c r="GH47" s="225">
        <v>12986</v>
      </c>
      <c r="GI47" s="225">
        <v>110578</v>
      </c>
      <c r="GJ47" s="225">
        <v>366</v>
      </c>
      <c r="GK47" s="225">
        <v>2992</v>
      </c>
      <c r="GL47" s="225">
        <v>222251</v>
      </c>
      <c r="GM47" s="225">
        <v>1746</v>
      </c>
      <c r="GN47" s="225">
        <v>15608</v>
      </c>
      <c r="GO47" s="225">
        <v>317433</v>
      </c>
      <c r="GP47" s="225">
        <v>218</v>
      </c>
      <c r="GQ47" s="225">
        <v>9810</v>
      </c>
      <c r="GR47" s="224">
        <v>177611</v>
      </c>
      <c r="GS47" s="277">
        <v>218</v>
      </c>
      <c r="GT47" s="225">
        <v>5222</v>
      </c>
      <c r="GU47" s="225">
        <v>177611</v>
      </c>
      <c r="GV47" s="242">
        <v>42.23</v>
      </c>
      <c r="GW47" s="225">
        <v>964</v>
      </c>
      <c r="GX47" s="225">
        <v>3216</v>
      </c>
      <c r="GY47" s="225">
        <v>1798</v>
      </c>
      <c r="GZ47" s="222">
        <v>118</v>
      </c>
      <c r="HA47" s="225">
        <v>66</v>
      </c>
      <c r="HB47" s="225">
        <v>1566892</v>
      </c>
      <c r="HC47" s="225">
        <v>9938313</v>
      </c>
      <c r="HD47" s="225">
        <v>1003135</v>
      </c>
      <c r="HE47" s="225">
        <v>1445474</v>
      </c>
      <c r="HF47" s="225">
        <v>178268</v>
      </c>
      <c r="HG47" s="225">
        <v>3360</v>
      </c>
      <c r="HH47" s="225">
        <v>6961</v>
      </c>
      <c r="HI47" s="225">
        <v>160561</v>
      </c>
      <c r="HJ47" s="225">
        <v>88339</v>
      </c>
      <c r="HK47" s="220">
        <v>63427</v>
      </c>
      <c r="HL47" s="220">
        <v>32846036</v>
      </c>
      <c r="HM47" s="220"/>
      <c r="HN47" s="220">
        <v>320</v>
      </c>
      <c r="HO47" s="220"/>
      <c r="HP47" s="220">
        <v>154</v>
      </c>
      <c r="HQ47" s="220"/>
      <c r="HR47" s="220">
        <v>9894</v>
      </c>
      <c r="HS47" s="220">
        <v>154802</v>
      </c>
      <c r="HT47" s="220">
        <v>580</v>
      </c>
      <c r="HU47" s="220" t="s">
        <v>608</v>
      </c>
      <c r="HV47" s="230">
        <v>45.68</v>
      </c>
      <c r="HW47" s="220">
        <v>308006</v>
      </c>
      <c r="HX47" s="426">
        <v>-1.2</v>
      </c>
      <c r="HY47" s="230">
        <v>1.8</v>
      </c>
      <c r="HZ47" s="230">
        <v>1.8</v>
      </c>
      <c r="IA47" s="225">
        <v>778.74</v>
      </c>
      <c r="IB47" s="225">
        <v>762.46</v>
      </c>
      <c r="IC47" s="225">
        <v>26270</v>
      </c>
      <c r="ID47" s="227">
        <v>67.8</v>
      </c>
      <c r="IE47" s="227">
        <v>60.8</v>
      </c>
      <c r="IF47" s="227">
        <v>48.2</v>
      </c>
      <c r="IG47" s="227">
        <v>66.900000000000006</v>
      </c>
      <c r="IH47" s="227">
        <v>29.7</v>
      </c>
      <c r="II47" s="144" t="s">
        <v>1081</v>
      </c>
      <c r="IJ47" s="144" t="s">
        <v>1081</v>
      </c>
      <c r="IK47" s="225">
        <v>74</v>
      </c>
      <c r="IL47" s="154">
        <v>0.76</v>
      </c>
      <c r="IM47" s="153">
        <v>100.9</v>
      </c>
      <c r="IN47" s="285">
        <v>13.1</v>
      </c>
      <c r="IO47" s="153">
        <v>0.6</v>
      </c>
      <c r="IP47" s="143">
        <v>209189282</v>
      </c>
      <c r="IQ47" s="286">
        <v>48.073941015887748</v>
      </c>
      <c r="IR47" s="286">
        <v>61.897547099833176</v>
      </c>
      <c r="IS47" s="245" t="s">
        <v>608</v>
      </c>
      <c r="IT47" s="245" t="s">
        <v>608</v>
      </c>
      <c r="IU47" s="286">
        <v>166.1</v>
      </c>
      <c r="IV47" s="144" t="s">
        <v>1081</v>
      </c>
      <c r="IW47" s="143">
        <v>2753</v>
      </c>
      <c r="IX47" s="144" t="s">
        <v>1081</v>
      </c>
      <c r="IY47" s="286">
        <v>34.299999999999997</v>
      </c>
      <c r="IZ47" s="276">
        <v>65197</v>
      </c>
      <c r="JA47" s="276">
        <v>1723</v>
      </c>
      <c r="JB47" s="276">
        <v>1274</v>
      </c>
      <c r="JC47" s="276">
        <v>5568</v>
      </c>
      <c r="JD47" s="276">
        <v>6338</v>
      </c>
      <c r="JE47" s="276">
        <v>6180</v>
      </c>
      <c r="JF47" s="276">
        <v>6719</v>
      </c>
      <c r="JG47" s="276">
        <v>9182</v>
      </c>
      <c r="JH47" s="276">
        <v>9124</v>
      </c>
      <c r="JI47" s="276">
        <v>8147</v>
      </c>
      <c r="JJ47" s="276">
        <v>6808</v>
      </c>
      <c r="JK47" s="276">
        <v>5507</v>
      </c>
      <c r="JL47" s="276">
        <v>4012</v>
      </c>
      <c r="JM47" s="276">
        <v>1880</v>
      </c>
      <c r="JN47" s="276">
        <v>859</v>
      </c>
      <c r="JO47" s="276">
        <v>389</v>
      </c>
      <c r="JP47" s="276">
        <v>199</v>
      </c>
      <c r="JQ47" s="276">
        <v>8475</v>
      </c>
      <c r="JR47" s="276">
        <v>8977</v>
      </c>
      <c r="JS47" s="276">
        <v>7771</v>
      </c>
      <c r="JT47" s="276">
        <v>8827</v>
      </c>
      <c r="JU47" s="276">
        <v>10218</v>
      </c>
      <c r="JV47" s="276">
        <v>13276</v>
      </c>
      <c r="JW47" s="276">
        <v>12605</v>
      </c>
      <c r="JX47" s="276">
        <v>11666</v>
      </c>
      <c r="JY47" s="276">
        <v>11053</v>
      </c>
      <c r="JZ47" s="276">
        <v>12910</v>
      </c>
      <c r="KA47" s="276">
        <v>15716</v>
      </c>
      <c r="KB47" s="276">
        <v>13093</v>
      </c>
      <c r="KC47" s="276">
        <v>10066</v>
      </c>
      <c r="KD47" s="276">
        <v>8119</v>
      </c>
      <c r="KE47" s="276">
        <v>9809</v>
      </c>
    </row>
    <row r="48" spans="1:291" ht="12">
      <c r="A48" s="3">
        <v>302015</v>
      </c>
      <c r="B48" s="2" t="s">
        <v>938</v>
      </c>
      <c r="C48" s="147">
        <v>208.84</v>
      </c>
      <c r="D48" s="144">
        <v>372114</v>
      </c>
      <c r="E48" s="146">
        <v>12.18</v>
      </c>
      <c r="F48" s="146">
        <v>58.41</v>
      </c>
      <c r="G48" s="146">
        <v>29.41</v>
      </c>
      <c r="H48" s="220">
        <v>17575</v>
      </c>
      <c r="I48" s="220">
        <v>35689</v>
      </c>
      <c r="J48" s="220">
        <v>55807</v>
      </c>
      <c r="K48" s="225">
        <v>54354</v>
      </c>
      <c r="L48" s="220">
        <v>172667</v>
      </c>
      <c r="M48" s="220">
        <v>3330</v>
      </c>
      <c r="N48" s="220">
        <v>8444</v>
      </c>
      <c r="O48" s="220">
        <v>9168</v>
      </c>
      <c r="P48" s="223">
        <v>359979</v>
      </c>
      <c r="Q48" s="225">
        <v>364154</v>
      </c>
      <c r="R48" s="225">
        <v>380419</v>
      </c>
      <c r="S48" s="225">
        <v>635536</v>
      </c>
      <c r="T48" s="225">
        <v>671515</v>
      </c>
      <c r="U48" s="225">
        <v>216334</v>
      </c>
      <c r="V48" s="225">
        <v>445517</v>
      </c>
      <c r="W48" s="225">
        <v>53</v>
      </c>
      <c r="X48" s="225">
        <v>98</v>
      </c>
      <c r="Y48" s="225" t="s">
        <v>608</v>
      </c>
      <c r="Z48" s="225" t="s">
        <v>608</v>
      </c>
      <c r="AA48" s="147">
        <v>7570</v>
      </c>
      <c r="AB48" s="230">
        <v>2373</v>
      </c>
      <c r="AC48" s="225">
        <v>1406</v>
      </c>
      <c r="AD48" s="225">
        <v>219858</v>
      </c>
      <c r="AE48" s="225">
        <v>2000</v>
      </c>
      <c r="AF48" s="225">
        <v>28</v>
      </c>
      <c r="AG48" s="225">
        <v>3665</v>
      </c>
      <c r="AH48" s="225">
        <v>50</v>
      </c>
      <c r="AI48" s="225">
        <v>16577</v>
      </c>
      <c r="AJ48" s="225">
        <v>1008</v>
      </c>
      <c r="AK48" s="225">
        <v>90</v>
      </c>
      <c r="AL48" s="225">
        <v>17</v>
      </c>
      <c r="AM48" s="225">
        <v>7428</v>
      </c>
      <c r="AN48" s="225">
        <v>474</v>
      </c>
      <c r="AO48" s="225">
        <v>0</v>
      </c>
      <c r="AP48" s="225">
        <v>349</v>
      </c>
      <c r="AQ48" s="225">
        <v>7</v>
      </c>
      <c r="AR48" s="225">
        <v>13</v>
      </c>
      <c r="AS48" s="227">
        <v>100</v>
      </c>
      <c r="AT48" s="227">
        <v>131.4</v>
      </c>
      <c r="AU48" s="227">
        <v>120</v>
      </c>
      <c r="AV48" s="225">
        <v>38</v>
      </c>
      <c r="AW48" s="225">
        <v>38</v>
      </c>
      <c r="AX48" s="225">
        <v>8</v>
      </c>
      <c r="AY48" s="225">
        <v>2</v>
      </c>
      <c r="AZ48" s="225">
        <v>2</v>
      </c>
      <c r="BA48" s="225">
        <v>3</v>
      </c>
      <c r="BB48" s="225">
        <v>2</v>
      </c>
      <c r="BC48" s="225">
        <v>4</v>
      </c>
      <c r="BD48" s="225">
        <v>11860</v>
      </c>
      <c r="BE48" s="225">
        <v>1</v>
      </c>
      <c r="BF48" s="225">
        <v>14300</v>
      </c>
      <c r="BG48" s="225">
        <v>6</v>
      </c>
      <c r="BH48" s="225">
        <v>129208</v>
      </c>
      <c r="BI48" s="225">
        <v>1</v>
      </c>
      <c r="BJ48" s="225">
        <v>415</v>
      </c>
      <c r="BK48" s="227">
        <v>48.1</v>
      </c>
      <c r="BL48" s="225">
        <v>1</v>
      </c>
      <c r="BM48" s="225">
        <v>2</v>
      </c>
      <c r="BN48" s="225">
        <v>417</v>
      </c>
      <c r="BO48" s="225">
        <v>6393</v>
      </c>
      <c r="BP48" s="144" t="s">
        <v>1081</v>
      </c>
      <c r="BQ48" s="230">
        <v>1.18</v>
      </c>
      <c r="BR48" s="227">
        <v>38</v>
      </c>
      <c r="BS48" s="230">
        <v>4.7609288817584581</v>
      </c>
      <c r="BT48" s="227">
        <v>56.404481023026008</v>
      </c>
      <c r="BU48" s="225">
        <v>37</v>
      </c>
      <c r="BV48" s="225">
        <v>5817</v>
      </c>
      <c r="BW48" s="225">
        <v>448</v>
      </c>
      <c r="BX48" s="225">
        <v>1616</v>
      </c>
      <c r="BY48" s="225">
        <v>4350</v>
      </c>
      <c r="BZ48" s="225">
        <v>1178</v>
      </c>
      <c r="CA48" s="225">
        <v>283</v>
      </c>
      <c r="CB48" s="225">
        <v>772</v>
      </c>
      <c r="CC48" s="241">
        <v>1.51</v>
      </c>
      <c r="CD48" s="225">
        <v>0</v>
      </c>
      <c r="CE48" s="225">
        <v>2</v>
      </c>
      <c r="CF48" s="225">
        <v>13</v>
      </c>
      <c r="CG48" s="225">
        <v>0</v>
      </c>
      <c r="CH48" s="225">
        <v>3</v>
      </c>
      <c r="CI48" s="225">
        <v>210</v>
      </c>
      <c r="CJ48" s="225">
        <v>31</v>
      </c>
      <c r="CK48" s="225">
        <v>1629</v>
      </c>
      <c r="CL48" s="225">
        <v>13</v>
      </c>
      <c r="CM48" s="225">
        <v>1069</v>
      </c>
      <c r="CN48" s="225">
        <v>54</v>
      </c>
      <c r="CO48" s="225">
        <v>861</v>
      </c>
      <c r="CP48" s="225">
        <v>19</v>
      </c>
      <c r="CQ48" s="225">
        <v>169</v>
      </c>
      <c r="CR48" s="225">
        <v>22</v>
      </c>
      <c r="CS48" s="225">
        <v>589</v>
      </c>
      <c r="CT48" s="225">
        <v>17160</v>
      </c>
      <c r="CU48" s="225">
        <v>1721</v>
      </c>
      <c r="CV48" s="225">
        <v>2206</v>
      </c>
      <c r="CW48" s="225">
        <v>1684102.5160000001</v>
      </c>
      <c r="CX48" s="225">
        <v>564808.25800000003</v>
      </c>
      <c r="CY48" s="225">
        <v>568017.67799999996</v>
      </c>
      <c r="CZ48" s="225">
        <v>109289</v>
      </c>
      <c r="DA48" s="225">
        <v>15</v>
      </c>
      <c r="DB48" s="225">
        <v>25904</v>
      </c>
      <c r="DC48" s="225">
        <v>2704</v>
      </c>
      <c r="DD48" s="225">
        <v>2296</v>
      </c>
      <c r="DE48" s="225">
        <v>53</v>
      </c>
      <c r="DF48" s="225">
        <v>586</v>
      </c>
      <c r="DG48" s="225">
        <v>14779</v>
      </c>
      <c r="DH48" s="225">
        <v>17646</v>
      </c>
      <c r="DI48" s="225">
        <v>3288</v>
      </c>
      <c r="DJ48" s="225">
        <v>2401</v>
      </c>
      <c r="DK48" s="225">
        <v>284</v>
      </c>
      <c r="DL48" s="225">
        <v>412</v>
      </c>
      <c r="DM48" s="225">
        <v>7</v>
      </c>
      <c r="DN48" s="225">
        <v>1914</v>
      </c>
      <c r="DO48" s="225">
        <v>20</v>
      </c>
      <c r="DP48" s="225">
        <v>15329</v>
      </c>
      <c r="DQ48" s="225">
        <v>62</v>
      </c>
      <c r="DR48" s="225">
        <v>8401</v>
      </c>
      <c r="DS48" s="225">
        <v>7645</v>
      </c>
      <c r="DT48" s="225">
        <v>23</v>
      </c>
      <c r="DU48" s="225">
        <v>926</v>
      </c>
      <c r="DV48" s="225">
        <v>55</v>
      </c>
      <c r="DW48" s="225">
        <v>80</v>
      </c>
      <c r="DX48" s="227">
        <v>22.9</v>
      </c>
      <c r="DY48" s="225">
        <v>62</v>
      </c>
      <c r="DZ48" s="225">
        <v>21</v>
      </c>
      <c r="EA48" s="225">
        <v>872</v>
      </c>
      <c r="EB48" s="225">
        <v>425</v>
      </c>
      <c r="EC48" s="225">
        <v>100</v>
      </c>
      <c r="ED48" s="225">
        <v>1790</v>
      </c>
      <c r="EE48" s="225">
        <v>2812</v>
      </c>
      <c r="EF48" s="227">
        <v>97</v>
      </c>
      <c r="EG48" s="227">
        <v>94.2</v>
      </c>
      <c r="EH48" s="225">
        <v>567</v>
      </c>
      <c r="EI48" s="268">
        <v>25.8</v>
      </c>
      <c r="EJ48" s="225">
        <v>93611</v>
      </c>
      <c r="EK48" s="227">
        <v>33.799999999999997</v>
      </c>
      <c r="EL48" s="225">
        <v>374492</v>
      </c>
      <c r="EM48" s="429">
        <v>-0.1</v>
      </c>
      <c r="EN48" s="225">
        <v>357</v>
      </c>
      <c r="EO48" s="225">
        <v>59</v>
      </c>
      <c r="EP48" s="243">
        <v>4888</v>
      </c>
      <c r="EQ48" s="225">
        <v>80</v>
      </c>
      <c r="ER48" s="225">
        <v>1697</v>
      </c>
      <c r="ES48" s="227">
        <v>88.9</v>
      </c>
      <c r="ET48" s="220">
        <v>131227.43</v>
      </c>
      <c r="EU48" s="225">
        <v>15305.39</v>
      </c>
      <c r="EV48" s="225">
        <v>0</v>
      </c>
      <c r="EW48" s="225">
        <v>115139.79</v>
      </c>
      <c r="EX48" s="225" t="s">
        <v>608</v>
      </c>
      <c r="EY48" s="225">
        <v>7853.14</v>
      </c>
      <c r="EZ48" s="225">
        <v>107286.65</v>
      </c>
      <c r="FA48" s="225">
        <v>782.25</v>
      </c>
      <c r="FB48" s="227">
        <v>6.3</v>
      </c>
      <c r="FC48" s="225">
        <v>101</v>
      </c>
      <c r="FD48" s="227">
        <v>6.77</v>
      </c>
      <c r="FE48" s="225">
        <v>10510</v>
      </c>
      <c r="FF48" s="225">
        <v>0</v>
      </c>
      <c r="FG48" s="225">
        <v>59</v>
      </c>
      <c r="FH48" s="225">
        <v>178</v>
      </c>
      <c r="FI48" s="245">
        <v>60</v>
      </c>
      <c r="FJ48" s="245">
        <v>1602</v>
      </c>
      <c r="FK48" s="230">
        <v>67.812972743437996</v>
      </c>
      <c r="FL48" s="227">
        <v>98.45</v>
      </c>
      <c r="FM48" s="227">
        <v>83.77</v>
      </c>
      <c r="FN48" s="227">
        <v>39.299999999999997</v>
      </c>
      <c r="FO48" s="227">
        <v>41.9</v>
      </c>
      <c r="FP48" s="225">
        <v>121</v>
      </c>
      <c r="FQ48" s="225">
        <v>11</v>
      </c>
      <c r="FR48" s="225">
        <v>62</v>
      </c>
      <c r="FS48" s="225">
        <v>1610</v>
      </c>
      <c r="FT48" s="225">
        <v>8</v>
      </c>
      <c r="FU48" s="225">
        <v>1122</v>
      </c>
      <c r="FV48" s="225">
        <v>1554</v>
      </c>
      <c r="FW48" s="225">
        <v>3</v>
      </c>
      <c r="FX48" s="225">
        <v>6491599</v>
      </c>
      <c r="FY48" s="225">
        <v>3448</v>
      </c>
      <c r="FZ48" s="225">
        <v>15629541</v>
      </c>
      <c r="GA48" s="225">
        <v>11551215</v>
      </c>
      <c r="GB48" s="225">
        <v>16555</v>
      </c>
      <c r="GC48" s="225">
        <v>21</v>
      </c>
      <c r="GD48" s="225">
        <v>2626</v>
      </c>
      <c r="GE48" s="225">
        <v>13908</v>
      </c>
      <c r="GF48" s="225">
        <v>163769</v>
      </c>
      <c r="GG48" s="225">
        <v>392</v>
      </c>
      <c r="GH48" s="225">
        <v>36108</v>
      </c>
      <c r="GI48" s="225">
        <v>127269</v>
      </c>
      <c r="GJ48" s="225">
        <v>820</v>
      </c>
      <c r="GK48" s="225">
        <v>6889</v>
      </c>
      <c r="GL48" s="225">
        <v>551713</v>
      </c>
      <c r="GM48" s="225">
        <v>2391</v>
      </c>
      <c r="GN48" s="225">
        <v>16688</v>
      </c>
      <c r="GO48" s="225">
        <v>360473</v>
      </c>
      <c r="GP48" s="225">
        <v>643</v>
      </c>
      <c r="GQ48" s="225">
        <v>5222</v>
      </c>
      <c r="GR48" s="224">
        <v>1563034</v>
      </c>
      <c r="GS48" s="225">
        <v>636</v>
      </c>
      <c r="GT48" s="225">
        <v>14388</v>
      </c>
      <c r="GU48" s="225">
        <v>429930</v>
      </c>
      <c r="GV48" s="230">
        <v>32429.11</v>
      </c>
      <c r="GW48" s="225" t="s">
        <v>608</v>
      </c>
      <c r="GX48" s="225">
        <v>3651</v>
      </c>
      <c r="GY48" s="225">
        <v>2173</v>
      </c>
      <c r="GZ48" s="222">
        <v>267</v>
      </c>
      <c r="HA48" s="225" t="s">
        <v>608</v>
      </c>
      <c r="HB48" s="225">
        <v>1115992</v>
      </c>
      <c r="HC48" s="225">
        <v>6029057</v>
      </c>
      <c r="HD48" s="225">
        <v>668711.5</v>
      </c>
      <c r="HE48" s="225">
        <v>1082724.2</v>
      </c>
      <c r="HF48" s="225">
        <v>139154.20000000001</v>
      </c>
      <c r="HG48" s="225">
        <v>3212</v>
      </c>
      <c r="HH48" s="225">
        <v>4080</v>
      </c>
      <c r="HI48" s="225">
        <v>139610</v>
      </c>
      <c r="HJ48" s="225">
        <v>98030</v>
      </c>
      <c r="HK48" s="220">
        <v>20769</v>
      </c>
      <c r="HL48" s="220">
        <v>8554768</v>
      </c>
      <c r="HM48" s="220"/>
      <c r="HN48" s="220">
        <v>98</v>
      </c>
      <c r="HO48" s="220"/>
      <c r="HP48" s="220">
        <v>43</v>
      </c>
      <c r="HQ48" s="220"/>
      <c r="HR48" s="220">
        <v>19654</v>
      </c>
      <c r="HS48" s="220">
        <v>194355</v>
      </c>
      <c r="HT48" s="220">
        <v>900</v>
      </c>
      <c r="HU48" s="220">
        <v>0</v>
      </c>
      <c r="HV48" s="230">
        <v>63.05</v>
      </c>
      <c r="HW48" s="220">
        <v>275582</v>
      </c>
      <c r="HX48" s="426" t="s">
        <v>608</v>
      </c>
      <c r="HY48" s="230">
        <v>3.2</v>
      </c>
      <c r="HZ48" s="230">
        <v>0.6</v>
      </c>
      <c r="IA48" s="225">
        <v>543</v>
      </c>
      <c r="IB48" s="225">
        <v>510.8</v>
      </c>
      <c r="IC48" s="225" t="s">
        <v>608</v>
      </c>
      <c r="ID48" s="227">
        <v>74.5</v>
      </c>
      <c r="IE48" s="227">
        <v>55.2</v>
      </c>
      <c r="IF48" s="227">
        <v>35.5</v>
      </c>
      <c r="IG48" s="227">
        <v>61</v>
      </c>
      <c r="IH48" s="227">
        <v>18.600000000000001</v>
      </c>
      <c r="II48" s="144" t="s">
        <v>1081</v>
      </c>
      <c r="IJ48" s="144" t="s">
        <v>1081</v>
      </c>
      <c r="IK48" s="225">
        <v>80.41</v>
      </c>
      <c r="IL48" s="154">
        <v>0.81</v>
      </c>
      <c r="IM48" s="153">
        <v>95.6</v>
      </c>
      <c r="IN48" s="285">
        <v>11.6</v>
      </c>
      <c r="IO48" s="153">
        <v>0.3</v>
      </c>
      <c r="IP48" s="143">
        <v>173616527</v>
      </c>
      <c r="IQ48" s="286">
        <v>49.028856625250377</v>
      </c>
      <c r="IR48" s="286">
        <v>56.748889965812111</v>
      </c>
      <c r="IS48" s="245" t="s">
        <v>608</v>
      </c>
      <c r="IT48" s="245" t="s">
        <v>608</v>
      </c>
      <c r="IU48" s="286">
        <v>108.4</v>
      </c>
      <c r="IV48" s="144" t="s">
        <v>1081</v>
      </c>
      <c r="IW48" s="143">
        <v>2902</v>
      </c>
      <c r="IX48" s="144" t="s">
        <v>1081</v>
      </c>
      <c r="IY48" s="286">
        <v>29.2</v>
      </c>
      <c r="IZ48" s="276">
        <v>65125</v>
      </c>
      <c r="JA48" s="276">
        <v>1115</v>
      </c>
      <c r="JB48" s="276">
        <v>1335</v>
      </c>
      <c r="JC48" s="276">
        <v>5104</v>
      </c>
      <c r="JD48" s="276">
        <v>6543</v>
      </c>
      <c r="JE48" s="276">
        <v>6393</v>
      </c>
      <c r="JF48" s="276">
        <v>7047</v>
      </c>
      <c r="JG48" s="276">
        <v>9653</v>
      </c>
      <c r="JH48" s="276">
        <v>9110</v>
      </c>
      <c r="JI48" s="276">
        <v>8555</v>
      </c>
      <c r="JJ48" s="276">
        <v>6931</v>
      </c>
      <c r="JK48" s="276">
        <v>5674</v>
      </c>
      <c r="JL48" s="276">
        <v>4592</v>
      </c>
      <c r="JM48" s="276">
        <v>2308</v>
      </c>
      <c r="JN48" s="276">
        <v>970</v>
      </c>
      <c r="JO48" s="276">
        <v>439</v>
      </c>
      <c r="JP48" s="276">
        <v>271</v>
      </c>
      <c r="JQ48" s="276">
        <v>7997</v>
      </c>
      <c r="JR48" s="276">
        <v>7236</v>
      </c>
      <c r="JS48" s="276">
        <v>8388</v>
      </c>
      <c r="JT48" s="276">
        <v>9243</v>
      </c>
      <c r="JU48" s="276">
        <v>10313</v>
      </c>
      <c r="JV48" s="276">
        <v>13290</v>
      </c>
      <c r="JW48" s="276">
        <v>12318</v>
      </c>
      <c r="JX48" s="276">
        <v>11838</v>
      </c>
      <c r="JY48" s="276">
        <v>10869</v>
      </c>
      <c r="JZ48" s="276">
        <v>12348</v>
      </c>
      <c r="KA48" s="276">
        <v>15501</v>
      </c>
      <c r="KB48" s="276">
        <v>13304</v>
      </c>
      <c r="KC48" s="276">
        <v>10821</v>
      </c>
      <c r="KD48" s="276">
        <v>9280</v>
      </c>
      <c r="KE48" s="276">
        <v>10416</v>
      </c>
    </row>
    <row r="49" spans="1:291" ht="12">
      <c r="A49" s="3">
        <v>312011</v>
      </c>
      <c r="B49" s="2" t="s">
        <v>988</v>
      </c>
      <c r="C49" s="147">
        <v>765.31</v>
      </c>
      <c r="D49" s="144">
        <v>190139</v>
      </c>
      <c r="E49" s="146">
        <v>13.4</v>
      </c>
      <c r="F49" s="146">
        <v>59.1</v>
      </c>
      <c r="G49" s="146">
        <v>27.5</v>
      </c>
      <c r="H49" s="220">
        <v>9800</v>
      </c>
      <c r="I49" s="220">
        <v>20152</v>
      </c>
      <c r="J49" s="220">
        <v>31102</v>
      </c>
      <c r="K49" s="225">
        <v>26846</v>
      </c>
      <c r="L49" s="220">
        <v>79121</v>
      </c>
      <c r="M49" s="220">
        <v>1245</v>
      </c>
      <c r="N49" s="220">
        <v>4899</v>
      </c>
      <c r="O49" s="220">
        <v>5307</v>
      </c>
      <c r="P49" s="223">
        <v>191751</v>
      </c>
      <c r="Q49" s="225">
        <v>193717</v>
      </c>
      <c r="R49" s="225">
        <v>199960</v>
      </c>
      <c r="S49" s="225">
        <v>528484</v>
      </c>
      <c r="T49" s="225">
        <v>839356</v>
      </c>
      <c r="U49" s="225">
        <v>292895</v>
      </c>
      <c r="V49" s="225">
        <v>656730</v>
      </c>
      <c r="W49" s="225">
        <v>26</v>
      </c>
      <c r="X49" s="225">
        <v>56</v>
      </c>
      <c r="Y49" s="225">
        <v>3</v>
      </c>
      <c r="Z49" s="225" t="s">
        <v>608</v>
      </c>
      <c r="AA49" s="147">
        <v>2948.9</v>
      </c>
      <c r="AB49" s="230">
        <v>2198.5</v>
      </c>
      <c r="AC49" s="225">
        <v>1563</v>
      </c>
      <c r="AD49" s="225">
        <v>57257</v>
      </c>
      <c r="AE49" s="225">
        <v>2000</v>
      </c>
      <c r="AF49" s="225">
        <v>3</v>
      </c>
      <c r="AG49" s="225">
        <v>157</v>
      </c>
      <c r="AH49" s="225">
        <v>44</v>
      </c>
      <c r="AI49" s="225">
        <v>9870</v>
      </c>
      <c r="AJ49" s="225">
        <v>906</v>
      </c>
      <c r="AK49" s="225">
        <v>53</v>
      </c>
      <c r="AL49" s="225">
        <v>17</v>
      </c>
      <c r="AM49" s="225">
        <v>4846</v>
      </c>
      <c r="AN49" s="225">
        <v>466</v>
      </c>
      <c r="AO49" s="225">
        <v>3</v>
      </c>
      <c r="AP49" s="225">
        <v>193</v>
      </c>
      <c r="AQ49" s="225">
        <v>13</v>
      </c>
      <c r="AR49" s="225">
        <v>15</v>
      </c>
      <c r="AS49" s="227">
        <v>99.090909090909093</v>
      </c>
      <c r="AT49" s="227">
        <v>31.9</v>
      </c>
      <c r="AU49" s="227">
        <v>33.9</v>
      </c>
      <c r="AV49" s="225">
        <v>8</v>
      </c>
      <c r="AW49" s="225">
        <v>14</v>
      </c>
      <c r="AX49" s="225">
        <v>1</v>
      </c>
      <c r="AY49" s="225">
        <v>8</v>
      </c>
      <c r="AZ49" s="225">
        <v>8</v>
      </c>
      <c r="BA49" s="225">
        <v>14</v>
      </c>
      <c r="BB49" s="225">
        <v>1</v>
      </c>
      <c r="BC49" s="225">
        <v>45</v>
      </c>
      <c r="BD49" s="225">
        <v>41198.1</v>
      </c>
      <c r="BE49" s="225">
        <v>0</v>
      </c>
      <c r="BF49" s="225">
        <v>0</v>
      </c>
      <c r="BG49" s="225">
        <v>14</v>
      </c>
      <c r="BH49" s="225">
        <v>197355</v>
      </c>
      <c r="BI49" s="225">
        <v>7</v>
      </c>
      <c r="BJ49" s="225">
        <v>3085</v>
      </c>
      <c r="BK49" s="227" t="s">
        <v>608</v>
      </c>
      <c r="BL49" s="225">
        <v>0</v>
      </c>
      <c r="BM49" s="225">
        <v>2</v>
      </c>
      <c r="BN49" s="225">
        <v>0</v>
      </c>
      <c r="BO49" s="225">
        <v>7450</v>
      </c>
      <c r="BP49" s="144" t="s">
        <v>1081</v>
      </c>
      <c r="BQ49" s="230">
        <v>1.42</v>
      </c>
      <c r="BR49" s="227">
        <v>33.700000000000003</v>
      </c>
      <c r="BS49" s="230">
        <v>4.2491430688941723</v>
      </c>
      <c r="BT49" s="227">
        <v>60.508237052699997</v>
      </c>
      <c r="BU49" s="225">
        <v>12</v>
      </c>
      <c r="BV49" s="225">
        <v>3247</v>
      </c>
      <c r="BW49" s="225">
        <v>142</v>
      </c>
      <c r="BX49" s="225">
        <v>483</v>
      </c>
      <c r="BY49" s="225">
        <v>2176</v>
      </c>
      <c r="BZ49" s="225">
        <v>632</v>
      </c>
      <c r="CA49" s="225">
        <v>206</v>
      </c>
      <c r="CB49" s="225">
        <v>336</v>
      </c>
      <c r="CC49" s="241">
        <v>1.55</v>
      </c>
      <c r="CD49" s="225">
        <v>14084500</v>
      </c>
      <c r="CE49" s="225">
        <v>4</v>
      </c>
      <c r="CF49" s="225">
        <v>61</v>
      </c>
      <c r="CG49" s="225">
        <v>7</v>
      </c>
      <c r="CH49" s="225">
        <v>1</v>
      </c>
      <c r="CI49" s="225">
        <v>90</v>
      </c>
      <c r="CJ49" s="225">
        <v>16</v>
      </c>
      <c r="CK49" s="225">
        <v>1151</v>
      </c>
      <c r="CL49" s="225" t="s">
        <v>972</v>
      </c>
      <c r="CM49" s="225">
        <v>936</v>
      </c>
      <c r="CN49" s="225">
        <v>21</v>
      </c>
      <c r="CO49" s="225">
        <v>243</v>
      </c>
      <c r="CP49" s="225">
        <v>10</v>
      </c>
      <c r="CQ49" s="225">
        <v>111</v>
      </c>
      <c r="CR49" s="225">
        <v>31</v>
      </c>
      <c r="CS49" s="225">
        <v>793</v>
      </c>
      <c r="CT49" s="225">
        <v>6282</v>
      </c>
      <c r="CU49" s="225">
        <v>1594</v>
      </c>
      <c r="CV49" s="225">
        <v>1881</v>
      </c>
      <c r="CW49" s="225">
        <v>554410.81000000006</v>
      </c>
      <c r="CX49" s="225">
        <v>244020.70300000001</v>
      </c>
      <c r="CY49" s="225">
        <v>509364.15899999999</v>
      </c>
      <c r="CZ49" s="225">
        <v>52166</v>
      </c>
      <c r="DA49" s="225">
        <v>5</v>
      </c>
      <c r="DB49" s="225">
        <v>10748</v>
      </c>
      <c r="DC49" s="225">
        <v>1344</v>
      </c>
      <c r="DD49" s="225">
        <v>1281</v>
      </c>
      <c r="DE49" s="225">
        <v>178</v>
      </c>
      <c r="DF49" s="225">
        <v>749</v>
      </c>
      <c r="DG49" s="225">
        <v>12908</v>
      </c>
      <c r="DH49" s="225">
        <v>7225</v>
      </c>
      <c r="DI49" s="225">
        <v>1801</v>
      </c>
      <c r="DJ49" s="225">
        <v>1911</v>
      </c>
      <c r="DK49" s="225">
        <v>217</v>
      </c>
      <c r="DL49" s="225">
        <v>374</v>
      </c>
      <c r="DM49" s="225">
        <v>2</v>
      </c>
      <c r="DN49" s="225">
        <v>1895</v>
      </c>
      <c r="DO49" s="225">
        <v>25</v>
      </c>
      <c r="DP49" s="225">
        <v>18532</v>
      </c>
      <c r="DQ49" s="225">
        <v>56</v>
      </c>
      <c r="DR49" s="225">
        <v>5936</v>
      </c>
      <c r="DS49" s="225">
        <v>5703</v>
      </c>
      <c r="DT49" s="225">
        <v>0</v>
      </c>
      <c r="DU49" s="225" t="s">
        <v>608</v>
      </c>
      <c r="DV49" s="225">
        <v>55</v>
      </c>
      <c r="DW49" s="225">
        <v>43</v>
      </c>
      <c r="DX49" s="227">
        <v>57.2</v>
      </c>
      <c r="DY49" s="225">
        <v>36</v>
      </c>
      <c r="DZ49" s="225">
        <v>139</v>
      </c>
      <c r="EA49" s="225">
        <v>935</v>
      </c>
      <c r="EB49" s="225">
        <v>81</v>
      </c>
      <c r="EC49" s="225">
        <v>18</v>
      </c>
      <c r="ED49" s="225">
        <v>1560</v>
      </c>
      <c r="EE49" s="225">
        <v>1579</v>
      </c>
      <c r="EF49" s="227">
        <v>98.3</v>
      </c>
      <c r="EG49" s="227">
        <v>96.5</v>
      </c>
      <c r="EH49" s="225">
        <v>67</v>
      </c>
      <c r="EI49" s="268">
        <v>16.5</v>
      </c>
      <c r="EJ49" s="225">
        <v>41301</v>
      </c>
      <c r="EK49" s="227">
        <v>33.1</v>
      </c>
      <c r="EL49" s="225">
        <v>363844</v>
      </c>
      <c r="EM49" s="429">
        <v>2.11</v>
      </c>
      <c r="EN49" s="225">
        <v>320</v>
      </c>
      <c r="EO49" s="225">
        <v>9</v>
      </c>
      <c r="EP49" s="243">
        <v>2443</v>
      </c>
      <c r="EQ49" s="225">
        <v>57</v>
      </c>
      <c r="ER49" s="225">
        <v>1265</v>
      </c>
      <c r="ES49" s="227">
        <v>50</v>
      </c>
      <c r="ET49" s="220">
        <v>66945</v>
      </c>
      <c r="EU49" s="225">
        <v>4455</v>
      </c>
      <c r="EV49" s="225">
        <v>884</v>
      </c>
      <c r="EW49" s="225">
        <v>62490</v>
      </c>
      <c r="EX49" s="225">
        <v>47214</v>
      </c>
      <c r="EY49" s="225">
        <v>13812</v>
      </c>
      <c r="EZ49" s="225">
        <v>1464</v>
      </c>
      <c r="FA49" s="225">
        <v>2688</v>
      </c>
      <c r="FB49" s="227">
        <v>17.5</v>
      </c>
      <c r="FC49" s="225">
        <v>146</v>
      </c>
      <c r="FD49" s="227">
        <v>11.5</v>
      </c>
      <c r="FE49" s="225">
        <v>3874</v>
      </c>
      <c r="FF49" s="225">
        <v>0</v>
      </c>
      <c r="FG49" s="225">
        <v>74</v>
      </c>
      <c r="FH49" s="225">
        <v>310</v>
      </c>
      <c r="FI49" s="245">
        <v>16</v>
      </c>
      <c r="FJ49" s="245">
        <v>289</v>
      </c>
      <c r="FK49" s="230">
        <v>63.60186533759137</v>
      </c>
      <c r="FL49" s="227">
        <v>99.6</v>
      </c>
      <c r="FM49" s="227">
        <v>92.5</v>
      </c>
      <c r="FN49" s="227">
        <v>77.900000000000006</v>
      </c>
      <c r="FO49" s="227">
        <v>89.6</v>
      </c>
      <c r="FP49" s="225">
        <v>44</v>
      </c>
      <c r="FQ49" s="225">
        <v>10</v>
      </c>
      <c r="FR49" s="225">
        <v>115</v>
      </c>
      <c r="FS49" s="225">
        <v>289</v>
      </c>
      <c r="FT49" s="225">
        <v>8</v>
      </c>
      <c r="FU49" s="225">
        <v>1014</v>
      </c>
      <c r="FV49" s="225">
        <v>733</v>
      </c>
      <c r="FW49" s="225">
        <v>3</v>
      </c>
      <c r="FX49" s="225">
        <v>7518990</v>
      </c>
      <c r="FY49" s="225">
        <v>1581</v>
      </c>
      <c r="FZ49" s="225" t="s">
        <v>608</v>
      </c>
      <c r="GA49" s="225" t="s">
        <v>608</v>
      </c>
      <c r="GB49" s="225">
        <v>9274</v>
      </c>
      <c r="GC49" s="225">
        <v>86</v>
      </c>
      <c r="GD49" s="225">
        <v>1353</v>
      </c>
      <c r="GE49" s="225">
        <v>7835</v>
      </c>
      <c r="GF49" s="225">
        <v>82895</v>
      </c>
      <c r="GG49" s="225">
        <v>821</v>
      </c>
      <c r="GH49" s="225">
        <v>18133</v>
      </c>
      <c r="GI49" s="225">
        <v>63941</v>
      </c>
      <c r="GJ49" s="225">
        <v>416</v>
      </c>
      <c r="GK49" s="225">
        <v>3485</v>
      </c>
      <c r="GL49" s="225">
        <v>213976</v>
      </c>
      <c r="GM49" s="225">
        <v>1383</v>
      </c>
      <c r="GN49" s="225">
        <v>9588</v>
      </c>
      <c r="GO49" s="225">
        <v>189174</v>
      </c>
      <c r="GP49" s="225">
        <v>271</v>
      </c>
      <c r="GQ49" s="225">
        <v>21601</v>
      </c>
      <c r="GR49" s="224">
        <v>231944</v>
      </c>
      <c r="GS49" s="225" t="s">
        <v>608</v>
      </c>
      <c r="GT49" s="225">
        <v>10089</v>
      </c>
      <c r="GU49" s="225">
        <v>231945</v>
      </c>
      <c r="GV49" s="230">
        <v>98.62</v>
      </c>
      <c r="GW49" s="225">
        <v>5015</v>
      </c>
      <c r="GX49" s="225">
        <v>6779</v>
      </c>
      <c r="GY49" s="225">
        <v>4214</v>
      </c>
      <c r="GZ49" s="222">
        <v>127</v>
      </c>
      <c r="HA49" s="225">
        <v>12</v>
      </c>
      <c r="HB49" s="225">
        <v>1668371</v>
      </c>
      <c r="HC49" s="225">
        <v>10827752</v>
      </c>
      <c r="HD49" s="225">
        <v>1100171</v>
      </c>
      <c r="HE49" s="225">
        <v>1478732</v>
      </c>
      <c r="HF49" s="225">
        <v>172177</v>
      </c>
      <c r="HG49" s="225">
        <v>150</v>
      </c>
      <c r="HH49" s="225">
        <v>5480</v>
      </c>
      <c r="HI49" s="225">
        <v>249300</v>
      </c>
      <c r="HJ49" s="225">
        <v>170945</v>
      </c>
      <c r="HK49" s="220">
        <v>3888</v>
      </c>
      <c r="HL49" s="220">
        <v>3195290</v>
      </c>
      <c r="HM49" s="220">
        <v>22981</v>
      </c>
      <c r="HN49" s="220">
        <v>114</v>
      </c>
      <c r="HO49" s="220">
        <v>4</v>
      </c>
      <c r="HP49" s="220">
        <v>74</v>
      </c>
      <c r="HQ49" s="220">
        <v>0</v>
      </c>
      <c r="HR49" s="220">
        <v>289981</v>
      </c>
      <c r="HS49" s="220">
        <v>113235</v>
      </c>
      <c r="HT49" s="220">
        <v>20300</v>
      </c>
      <c r="HU49" s="220">
        <v>0</v>
      </c>
      <c r="HV49" s="230">
        <v>19.03</v>
      </c>
      <c r="HW49" s="220">
        <v>100756</v>
      </c>
      <c r="HX49" s="426">
        <v>22.12</v>
      </c>
      <c r="HY49" s="230">
        <v>0</v>
      </c>
      <c r="HZ49" s="230">
        <v>0</v>
      </c>
      <c r="IA49" s="225">
        <v>1109</v>
      </c>
      <c r="IB49" s="225">
        <v>1109</v>
      </c>
      <c r="IC49" s="225">
        <v>56787</v>
      </c>
      <c r="ID49" s="227">
        <v>54</v>
      </c>
      <c r="IE49" s="227">
        <v>71.7</v>
      </c>
      <c r="IF49" s="227">
        <v>29.8</v>
      </c>
      <c r="IG49" s="227">
        <v>64</v>
      </c>
      <c r="IH49" s="227">
        <v>21</v>
      </c>
      <c r="II49" s="144" t="s">
        <v>1081</v>
      </c>
      <c r="IJ49" s="144" t="s">
        <v>1081</v>
      </c>
      <c r="IK49" s="225">
        <v>66</v>
      </c>
      <c r="IL49" s="154">
        <v>0.52</v>
      </c>
      <c r="IM49" s="153">
        <v>87.9</v>
      </c>
      <c r="IN49" s="285">
        <v>11.4</v>
      </c>
      <c r="IO49" s="153">
        <v>2.5</v>
      </c>
      <c r="IP49" s="143">
        <v>96778778</v>
      </c>
      <c r="IQ49" s="286">
        <v>41.330141130920758</v>
      </c>
      <c r="IR49" s="286">
        <v>43.366492845071527</v>
      </c>
      <c r="IS49" s="245" t="s">
        <v>608</v>
      </c>
      <c r="IT49" s="245" t="s">
        <v>608</v>
      </c>
      <c r="IU49" s="286">
        <v>72.099999999999994</v>
      </c>
      <c r="IV49" s="144" t="s">
        <v>1081</v>
      </c>
      <c r="IW49" s="143">
        <v>1850</v>
      </c>
      <c r="IX49" s="144" t="s">
        <v>1081</v>
      </c>
      <c r="IY49" s="286">
        <v>31.2</v>
      </c>
      <c r="IZ49" s="276">
        <v>36645</v>
      </c>
      <c r="JA49" s="276">
        <v>786</v>
      </c>
      <c r="JB49" s="276">
        <v>545</v>
      </c>
      <c r="JC49" s="276">
        <v>2729</v>
      </c>
      <c r="JD49" s="276">
        <v>3672</v>
      </c>
      <c r="JE49" s="276">
        <v>4168</v>
      </c>
      <c r="JF49" s="276">
        <v>4800</v>
      </c>
      <c r="JG49" s="276">
        <v>5347</v>
      </c>
      <c r="JH49" s="276">
        <v>4596</v>
      </c>
      <c r="JI49" s="276">
        <v>4837</v>
      </c>
      <c r="JJ49" s="276">
        <v>4694</v>
      </c>
      <c r="JK49" s="276">
        <v>3763</v>
      </c>
      <c r="JL49" s="276">
        <v>2425</v>
      </c>
      <c r="JM49" s="276">
        <v>1161</v>
      </c>
      <c r="JN49" s="276">
        <v>756</v>
      </c>
      <c r="JO49" s="276">
        <v>443</v>
      </c>
      <c r="JP49" s="276">
        <v>217</v>
      </c>
      <c r="JQ49" s="276">
        <v>4266</v>
      </c>
      <c r="JR49" s="276">
        <v>3836</v>
      </c>
      <c r="JS49" s="276">
        <v>4327</v>
      </c>
      <c r="JT49" s="276">
        <v>5123</v>
      </c>
      <c r="JU49" s="276">
        <v>5851</v>
      </c>
      <c r="JV49" s="276">
        <v>6352</v>
      </c>
      <c r="JW49" s="276">
        <v>5511</v>
      </c>
      <c r="JX49" s="276">
        <v>5885</v>
      </c>
      <c r="JY49" s="276">
        <v>6351</v>
      </c>
      <c r="JZ49" s="276">
        <v>7051</v>
      </c>
      <c r="KA49" s="276">
        <v>7115</v>
      </c>
      <c r="KB49" s="276">
        <v>5443</v>
      </c>
      <c r="KC49" s="276">
        <v>5130</v>
      </c>
      <c r="KD49" s="276">
        <v>5037</v>
      </c>
      <c r="KE49" s="276">
        <v>6652</v>
      </c>
    </row>
    <row r="50" spans="1:291" ht="12">
      <c r="A50" s="3">
        <v>322016</v>
      </c>
      <c r="B50" s="2" t="s">
        <v>986</v>
      </c>
      <c r="C50" s="147">
        <v>572.99</v>
      </c>
      <c r="D50" s="144">
        <v>203716</v>
      </c>
      <c r="E50" s="146">
        <v>13.48</v>
      </c>
      <c r="F50" s="146">
        <v>58</v>
      </c>
      <c r="G50" s="146">
        <v>28.52</v>
      </c>
      <c r="H50" s="220">
        <v>10772</v>
      </c>
      <c r="I50" s="220">
        <v>21811</v>
      </c>
      <c r="J50" s="220">
        <v>33615</v>
      </c>
      <c r="K50" s="225">
        <v>30062</v>
      </c>
      <c r="L50" s="220">
        <v>88254</v>
      </c>
      <c r="M50" s="220">
        <v>1291</v>
      </c>
      <c r="N50" s="220">
        <v>6625</v>
      </c>
      <c r="O50" s="220">
        <v>6563</v>
      </c>
      <c r="P50" s="223">
        <v>204659</v>
      </c>
      <c r="Q50" s="225">
        <v>206230</v>
      </c>
      <c r="R50" s="225">
        <v>213717</v>
      </c>
      <c r="S50" s="225">
        <v>695987</v>
      </c>
      <c r="T50" s="225">
        <v>578325</v>
      </c>
      <c r="U50" s="225">
        <v>289870</v>
      </c>
      <c r="V50" s="225">
        <v>456862</v>
      </c>
      <c r="W50" s="225">
        <v>51</v>
      </c>
      <c r="X50" s="225">
        <v>62</v>
      </c>
      <c r="Y50" s="225">
        <v>35</v>
      </c>
      <c r="Z50" s="225" t="s">
        <v>608</v>
      </c>
      <c r="AA50" s="147">
        <v>1596</v>
      </c>
      <c r="AB50" s="230">
        <v>3993</v>
      </c>
      <c r="AC50" s="225">
        <v>1575</v>
      </c>
      <c r="AD50" s="225">
        <v>68984</v>
      </c>
      <c r="AE50" s="225">
        <v>1537</v>
      </c>
      <c r="AF50" s="225">
        <v>29</v>
      </c>
      <c r="AG50" s="225">
        <v>1273</v>
      </c>
      <c r="AH50" s="225">
        <v>35</v>
      </c>
      <c r="AI50" s="225">
        <v>10574</v>
      </c>
      <c r="AJ50" s="225">
        <v>755</v>
      </c>
      <c r="AK50" s="225">
        <v>73</v>
      </c>
      <c r="AL50" s="225">
        <v>17</v>
      </c>
      <c r="AM50" s="225">
        <v>5075</v>
      </c>
      <c r="AN50" s="225">
        <v>430</v>
      </c>
      <c r="AO50" s="225">
        <v>0</v>
      </c>
      <c r="AP50" s="225">
        <v>144</v>
      </c>
      <c r="AQ50" s="225">
        <v>16</v>
      </c>
      <c r="AR50" s="225">
        <v>10</v>
      </c>
      <c r="AS50" s="227">
        <v>99.50738916256158</v>
      </c>
      <c r="AT50" s="227">
        <v>109.7</v>
      </c>
      <c r="AU50" s="227">
        <v>104.1</v>
      </c>
      <c r="AV50" s="225">
        <v>12</v>
      </c>
      <c r="AW50" s="225">
        <v>12</v>
      </c>
      <c r="AX50" s="225">
        <v>12</v>
      </c>
      <c r="AY50" s="225">
        <v>8</v>
      </c>
      <c r="AZ50" s="225">
        <v>8</v>
      </c>
      <c r="BA50" s="225">
        <v>13</v>
      </c>
      <c r="BB50" s="225">
        <v>11</v>
      </c>
      <c r="BC50" s="225">
        <v>15</v>
      </c>
      <c r="BD50" s="225">
        <v>43802.34</v>
      </c>
      <c r="BE50" s="225">
        <v>1</v>
      </c>
      <c r="BF50" s="225">
        <v>54824</v>
      </c>
      <c r="BG50" s="225">
        <v>8</v>
      </c>
      <c r="BH50" s="225">
        <v>133609</v>
      </c>
      <c r="BI50" s="225">
        <v>2</v>
      </c>
      <c r="BJ50" s="225">
        <v>792.45</v>
      </c>
      <c r="BK50" s="227">
        <v>33.799999999999997</v>
      </c>
      <c r="BL50" s="225">
        <v>1</v>
      </c>
      <c r="BM50" s="225">
        <v>1</v>
      </c>
      <c r="BN50" s="225">
        <v>484</v>
      </c>
      <c r="BO50" s="225">
        <v>4827</v>
      </c>
      <c r="BP50" s="144" t="s">
        <v>1081</v>
      </c>
      <c r="BQ50" s="230">
        <v>1.64</v>
      </c>
      <c r="BR50" s="227">
        <v>40.200000000000003</v>
      </c>
      <c r="BS50" s="230">
        <v>2.9327819198508855</v>
      </c>
      <c r="BT50" s="227">
        <v>60.829460431400001</v>
      </c>
      <c r="BU50" s="225">
        <v>11</v>
      </c>
      <c r="BV50" s="225">
        <v>3070</v>
      </c>
      <c r="BW50" s="225">
        <v>225</v>
      </c>
      <c r="BX50" s="225">
        <v>539</v>
      </c>
      <c r="BY50" s="225">
        <v>2316</v>
      </c>
      <c r="BZ50" s="225">
        <v>684</v>
      </c>
      <c r="CA50" s="225">
        <v>169</v>
      </c>
      <c r="CB50" s="225">
        <v>306</v>
      </c>
      <c r="CC50" s="241" t="s">
        <v>971</v>
      </c>
      <c r="CD50" s="225">
        <v>0</v>
      </c>
      <c r="CE50" s="225">
        <v>1</v>
      </c>
      <c r="CF50" s="225">
        <v>1</v>
      </c>
      <c r="CG50" s="225">
        <v>5</v>
      </c>
      <c r="CH50" s="225">
        <v>2</v>
      </c>
      <c r="CI50" s="225">
        <v>110</v>
      </c>
      <c r="CJ50" s="225">
        <v>25</v>
      </c>
      <c r="CK50" s="225">
        <v>1264</v>
      </c>
      <c r="CL50" s="225">
        <v>8</v>
      </c>
      <c r="CM50" s="225">
        <v>712</v>
      </c>
      <c r="CN50" s="225">
        <v>38</v>
      </c>
      <c r="CO50" s="225">
        <v>593</v>
      </c>
      <c r="CP50" s="225">
        <v>13</v>
      </c>
      <c r="CQ50" s="225">
        <v>120</v>
      </c>
      <c r="CR50" s="225">
        <v>17</v>
      </c>
      <c r="CS50" s="225">
        <v>194</v>
      </c>
      <c r="CT50" s="225">
        <v>7664</v>
      </c>
      <c r="CU50" s="225">
        <v>2292</v>
      </c>
      <c r="CV50" s="225">
        <v>1704</v>
      </c>
      <c r="CW50" s="225">
        <v>704196.94400000002</v>
      </c>
      <c r="CX50" s="225">
        <v>334512.51500000001</v>
      </c>
      <c r="CY50" s="225">
        <v>446236.266</v>
      </c>
      <c r="CZ50" s="225">
        <v>58569</v>
      </c>
      <c r="DA50" s="225">
        <v>6</v>
      </c>
      <c r="DB50" s="225">
        <v>11897</v>
      </c>
      <c r="DC50" s="225">
        <v>1485</v>
      </c>
      <c r="DD50" s="225">
        <v>1094</v>
      </c>
      <c r="DE50" s="225">
        <v>109</v>
      </c>
      <c r="DF50" s="225">
        <v>709</v>
      </c>
      <c r="DG50" s="225">
        <v>12922</v>
      </c>
      <c r="DH50" s="225">
        <v>8797</v>
      </c>
      <c r="DI50" s="225">
        <v>2137</v>
      </c>
      <c r="DJ50" s="225">
        <v>1916</v>
      </c>
      <c r="DK50" s="225">
        <v>289</v>
      </c>
      <c r="DL50" s="225">
        <v>316</v>
      </c>
      <c r="DM50" s="225">
        <v>3</v>
      </c>
      <c r="DN50" s="225">
        <v>1474</v>
      </c>
      <c r="DO50" s="225">
        <v>26</v>
      </c>
      <c r="DP50" s="225">
        <v>18994</v>
      </c>
      <c r="DQ50" s="225">
        <v>75</v>
      </c>
      <c r="DR50" s="225">
        <v>6519</v>
      </c>
      <c r="DS50" s="225">
        <v>6805</v>
      </c>
      <c r="DT50" s="225">
        <v>30</v>
      </c>
      <c r="DU50" s="225">
        <v>1504</v>
      </c>
      <c r="DV50" s="225">
        <v>71</v>
      </c>
      <c r="DW50" s="225">
        <v>71</v>
      </c>
      <c r="DX50" s="227">
        <v>46.5</v>
      </c>
      <c r="DY50" s="225">
        <v>30</v>
      </c>
      <c r="DZ50" s="225">
        <v>42</v>
      </c>
      <c r="EA50" s="225">
        <v>1016</v>
      </c>
      <c r="EB50" s="225">
        <v>274</v>
      </c>
      <c r="EC50" s="225">
        <v>97</v>
      </c>
      <c r="ED50" s="225">
        <v>1634</v>
      </c>
      <c r="EE50" s="225">
        <v>1705</v>
      </c>
      <c r="EF50" s="227">
        <v>98.2</v>
      </c>
      <c r="EG50" s="227">
        <v>98</v>
      </c>
      <c r="EH50" s="225">
        <v>79</v>
      </c>
      <c r="EI50" s="268">
        <v>13.69</v>
      </c>
      <c r="EJ50" s="225">
        <v>39291</v>
      </c>
      <c r="EK50" s="227">
        <v>44.3</v>
      </c>
      <c r="EL50" s="225">
        <v>415095</v>
      </c>
      <c r="EM50" s="429">
        <v>0.68</v>
      </c>
      <c r="EN50" s="225">
        <v>406</v>
      </c>
      <c r="EO50" s="225">
        <v>14</v>
      </c>
      <c r="EP50" s="243">
        <v>2114</v>
      </c>
      <c r="EQ50" s="225">
        <v>15</v>
      </c>
      <c r="ER50" s="225">
        <v>844</v>
      </c>
      <c r="ES50" s="227">
        <v>100</v>
      </c>
      <c r="ET50" s="220">
        <v>77982</v>
      </c>
      <c r="EU50" s="225">
        <v>7376</v>
      </c>
      <c r="EV50" s="225">
        <v>214</v>
      </c>
      <c r="EW50" s="225">
        <v>70606</v>
      </c>
      <c r="EX50" s="225">
        <v>51787</v>
      </c>
      <c r="EY50" s="225">
        <v>16197</v>
      </c>
      <c r="EZ50" s="225">
        <v>2622</v>
      </c>
      <c r="FA50" s="225">
        <v>0</v>
      </c>
      <c r="FB50" s="227">
        <v>28.4</v>
      </c>
      <c r="FC50" s="225">
        <v>152</v>
      </c>
      <c r="FD50" s="227">
        <v>10.52</v>
      </c>
      <c r="FE50" s="225">
        <v>4511</v>
      </c>
      <c r="FF50" s="225">
        <v>0</v>
      </c>
      <c r="FG50" s="225">
        <v>405</v>
      </c>
      <c r="FH50" s="225">
        <v>361</v>
      </c>
      <c r="FI50" s="245">
        <v>29</v>
      </c>
      <c r="FJ50" s="245">
        <v>960</v>
      </c>
      <c r="FK50" s="230">
        <v>61.864739515594714</v>
      </c>
      <c r="FL50" s="227">
        <v>98.8</v>
      </c>
      <c r="FM50" s="227">
        <v>93.2</v>
      </c>
      <c r="FN50" s="227">
        <v>97.5</v>
      </c>
      <c r="FO50" s="227">
        <v>19.100000000000001</v>
      </c>
      <c r="FP50" s="225">
        <v>46</v>
      </c>
      <c r="FQ50" s="225">
        <v>8</v>
      </c>
      <c r="FR50" s="225">
        <v>58</v>
      </c>
      <c r="FS50" s="225">
        <v>478</v>
      </c>
      <c r="FT50" s="225">
        <v>6</v>
      </c>
      <c r="FU50" s="225">
        <v>1226</v>
      </c>
      <c r="FV50" s="225">
        <v>799</v>
      </c>
      <c r="FW50" s="225">
        <v>3</v>
      </c>
      <c r="FX50" s="225">
        <v>10261670</v>
      </c>
      <c r="FY50" s="225" t="s">
        <v>608</v>
      </c>
      <c r="FZ50" s="225" t="s">
        <v>608</v>
      </c>
      <c r="GA50" s="225" t="s">
        <v>608</v>
      </c>
      <c r="GB50" s="225">
        <v>10415</v>
      </c>
      <c r="GC50" s="225">
        <v>50</v>
      </c>
      <c r="GD50" s="225">
        <v>1500</v>
      </c>
      <c r="GE50" s="225">
        <v>8865</v>
      </c>
      <c r="GF50" s="225">
        <v>93802</v>
      </c>
      <c r="GG50" s="225">
        <v>562</v>
      </c>
      <c r="GH50" s="225">
        <v>15462</v>
      </c>
      <c r="GI50" s="225">
        <v>77778</v>
      </c>
      <c r="GJ50" s="225">
        <v>590</v>
      </c>
      <c r="GK50" s="225">
        <v>5307</v>
      </c>
      <c r="GL50" s="225">
        <v>397798</v>
      </c>
      <c r="GM50" s="225">
        <v>1553</v>
      </c>
      <c r="GN50" s="225">
        <v>10668</v>
      </c>
      <c r="GO50" s="225">
        <v>197615</v>
      </c>
      <c r="GP50" s="225">
        <v>255</v>
      </c>
      <c r="GQ50" s="225">
        <v>10089</v>
      </c>
      <c r="GR50" s="224">
        <v>117340</v>
      </c>
      <c r="GS50" s="225">
        <v>255</v>
      </c>
      <c r="GT50" s="225">
        <v>6060</v>
      </c>
      <c r="GU50" s="225">
        <v>117341</v>
      </c>
      <c r="GV50" s="230">
        <v>66.44</v>
      </c>
      <c r="GW50" s="225">
        <v>2396.8000000000002</v>
      </c>
      <c r="GX50" s="225">
        <v>4545</v>
      </c>
      <c r="GY50" s="225">
        <v>2231</v>
      </c>
      <c r="GZ50" s="222">
        <v>108</v>
      </c>
      <c r="HA50" s="225">
        <v>82</v>
      </c>
      <c r="HB50" s="225">
        <v>2351809</v>
      </c>
      <c r="HC50" s="225">
        <v>14067156</v>
      </c>
      <c r="HD50" s="225">
        <v>1300736</v>
      </c>
      <c r="HE50" s="225">
        <v>1761627</v>
      </c>
      <c r="HF50" s="225">
        <v>212857</v>
      </c>
      <c r="HG50" s="225" t="s">
        <v>608</v>
      </c>
      <c r="HH50" s="225">
        <v>1270</v>
      </c>
      <c r="HI50" s="225">
        <v>157200</v>
      </c>
      <c r="HJ50" s="225">
        <v>113157</v>
      </c>
      <c r="HK50" s="220">
        <v>3111</v>
      </c>
      <c r="HL50" s="220">
        <v>1701237</v>
      </c>
      <c r="HM50" s="220">
        <v>3180091</v>
      </c>
      <c r="HN50" s="220">
        <v>59</v>
      </c>
      <c r="HO50" s="220">
        <v>100</v>
      </c>
      <c r="HP50" s="220">
        <v>15</v>
      </c>
      <c r="HQ50" s="220">
        <v>33</v>
      </c>
      <c r="HR50" s="220">
        <v>12831</v>
      </c>
      <c r="HS50" s="220">
        <v>119596</v>
      </c>
      <c r="HT50" s="220" t="s">
        <v>608</v>
      </c>
      <c r="HU50" s="220">
        <v>38189</v>
      </c>
      <c r="HV50" s="230">
        <v>21.67</v>
      </c>
      <c r="HW50" s="220">
        <v>105360</v>
      </c>
      <c r="HX50" s="426">
        <v>3.21</v>
      </c>
      <c r="HY50" s="230">
        <v>3.6</v>
      </c>
      <c r="HZ50" s="230">
        <v>3.6</v>
      </c>
      <c r="IA50" s="225">
        <v>548.70000000000005</v>
      </c>
      <c r="IB50" s="225">
        <v>548.70000000000005</v>
      </c>
      <c r="IC50" s="225">
        <v>48670</v>
      </c>
      <c r="ID50" s="227">
        <v>48.4</v>
      </c>
      <c r="IE50" s="227">
        <v>77.099999999999994</v>
      </c>
      <c r="IF50" s="227">
        <v>25.7</v>
      </c>
      <c r="IG50" s="227">
        <v>60.5</v>
      </c>
      <c r="IH50" s="227">
        <v>20.8</v>
      </c>
      <c r="II50" s="144" t="s">
        <v>1081</v>
      </c>
      <c r="IJ50" s="144" t="s">
        <v>1081</v>
      </c>
      <c r="IK50" s="225">
        <v>62</v>
      </c>
      <c r="IL50" s="154">
        <v>0.56999999999999995</v>
      </c>
      <c r="IM50" s="153">
        <v>91.6</v>
      </c>
      <c r="IN50" s="285">
        <v>15.1</v>
      </c>
      <c r="IO50" s="153">
        <v>2</v>
      </c>
      <c r="IP50" s="143">
        <v>120552403</v>
      </c>
      <c r="IQ50" s="286">
        <v>40.489291088435806</v>
      </c>
      <c r="IR50" s="286">
        <v>54.08575944616635</v>
      </c>
      <c r="IS50" s="245" t="s">
        <v>608</v>
      </c>
      <c r="IT50" s="245" t="s">
        <v>608</v>
      </c>
      <c r="IU50" s="286">
        <v>119.9</v>
      </c>
      <c r="IV50" s="144" t="s">
        <v>1081</v>
      </c>
      <c r="IW50" s="143">
        <v>2398</v>
      </c>
      <c r="IX50" s="144" t="s">
        <v>1081</v>
      </c>
      <c r="IY50" s="286">
        <v>33</v>
      </c>
      <c r="IZ50" s="276">
        <v>38295</v>
      </c>
      <c r="JA50" s="276">
        <v>791</v>
      </c>
      <c r="JB50" s="276">
        <v>621</v>
      </c>
      <c r="JC50" s="276">
        <v>3181</v>
      </c>
      <c r="JD50" s="276">
        <v>3802</v>
      </c>
      <c r="JE50" s="276">
        <v>4194</v>
      </c>
      <c r="JF50" s="276">
        <v>4843</v>
      </c>
      <c r="JG50" s="276">
        <v>5779</v>
      </c>
      <c r="JH50" s="276">
        <v>5229</v>
      </c>
      <c r="JI50" s="276">
        <v>5133</v>
      </c>
      <c r="JJ50" s="276">
        <v>4635</v>
      </c>
      <c r="JK50" s="276">
        <v>3818</v>
      </c>
      <c r="JL50" s="276">
        <v>3011</v>
      </c>
      <c r="JM50" s="276">
        <v>1459</v>
      </c>
      <c r="JN50" s="276">
        <v>708</v>
      </c>
      <c r="JO50" s="276">
        <v>399</v>
      </c>
      <c r="JP50" s="276">
        <v>216</v>
      </c>
      <c r="JQ50" s="276">
        <v>4633</v>
      </c>
      <c r="JR50" s="276">
        <v>4206</v>
      </c>
      <c r="JS50" s="276">
        <v>4451</v>
      </c>
      <c r="JT50" s="276">
        <v>5155</v>
      </c>
      <c r="JU50" s="276">
        <v>5918</v>
      </c>
      <c r="JV50" s="276">
        <v>6913</v>
      </c>
      <c r="JW50" s="276">
        <v>6171</v>
      </c>
      <c r="JX50" s="276">
        <v>6253</v>
      </c>
      <c r="JY50" s="276">
        <v>6183</v>
      </c>
      <c r="JZ50" s="276">
        <v>6726</v>
      </c>
      <c r="KA50" s="276">
        <v>7911</v>
      </c>
      <c r="KB50" s="276">
        <v>6364</v>
      </c>
      <c r="KC50" s="276">
        <v>5577</v>
      </c>
      <c r="KD50" s="276">
        <v>5460</v>
      </c>
      <c r="KE50" s="276">
        <v>7024</v>
      </c>
    </row>
    <row r="51" spans="1:291" ht="12">
      <c r="A51" s="3">
        <v>332020</v>
      </c>
      <c r="B51" s="2" t="s">
        <v>939</v>
      </c>
      <c r="C51" s="147">
        <v>355.63</v>
      </c>
      <c r="D51" s="144">
        <v>483576</v>
      </c>
      <c r="E51" s="149">
        <v>14.2</v>
      </c>
      <c r="F51" s="149">
        <v>59.4</v>
      </c>
      <c r="G51" s="149">
        <v>26.4</v>
      </c>
      <c r="H51" s="220">
        <v>26646</v>
      </c>
      <c r="I51" s="220">
        <v>54503</v>
      </c>
      <c r="J51" s="220">
        <v>83546</v>
      </c>
      <c r="K51" s="225">
        <v>61166</v>
      </c>
      <c r="L51" s="220">
        <v>207111</v>
      </c>
      <c r="M51" s="220">
        <v>5531</v>
      </c>
      <c r="N51" s="220">
        <v>13660</v>
      </c>
      <c r="O51" s="220">
        <v>12966</v>
      </c>
      <c r="P51" s="223">
        <v>476640</v>
      </c>
      <c r="Q51" s="220">
        <v>477118</v>
      </c>
      <c r="R51" s="220">
        <v>471594</v>
      </c>
      <c r="S51" s="225">
        <v>877331</v>
      </c>
      <c r="T51" s="225">
        <v>2973272</v>
      </c>
      <c r="U51" s="225">
        <v>1159105</v>
      </c>
      <c r="V51" s="225">
        <v>1388099</v>
      </c>
      <c r="W51" s="225">
        <v>51</v>
      </c>
      <c r="X51" s="225">
        <v>131</v>
      </c>
      <c r="Y51" s="225">
        <v>62</v>
      </c>
      <c r="Z51" s="225">
        <v>88200</v>
      </c>
      <c r="AA51" s="147">
        <v>2232.58</v>
      </c>
      <c r="AB51" s="230">
        <v>1047</v>
      </c>
      <c r="AC51" s="225">
        <v>6060</v>
      </c>
      <c r="AD51" s="225">
        <v>608230</v>
      </c>
      <c r="AE51" s="225">
        <v>0</v>
      </c>
      <c r="AF51" s="225">
        <v>63</v>
      </c>
      <c r="AG51" s="225">
        <v>5300</v>
      </c>
      <c r="AH51" s="225">
        <v>63</v>
      </c>
      <c r="AI51" s="225">
        <v>27434</v>
      </c>
      <c r="AJ51" s="225">
        <v>1590</v>
      </c>
      <c r="AK51" s="225">
        <v>126</v>
      </c>
      <c r="AL51" s="225">
        <v>26</v>
      </c>
      <c r="AM51" s="225">
        <v>12866</v>
      </c>
      <c r="AN51" s="225">
        <v>847</v>
      </c>
      <c r="AO51" s="225">
        <v>4</v>
      </c>
      <c r="AP51" s="225">
        <v>331</v>
      </c>
      <c r="AQ51" s="225">
        <v>28</v>
      </c>
      <c r="AR51" s="225">
        <v>13</v>
      </c>
      <c r="AS51" s="227">
        <v>99.552572706935123</v>
      </c>
      <c r="AT51" s="227">
        <v>122.4</v>
      </c>
      <c r="AU51" s="227">
        <v>114.3</v>
      </c>
      <c r="AV51" s="225">
        <v>59</v>
      </c>
      <c r="AW51" s="225">
        <v>59</v>
      </c>
      <c r="AX51" s="225">
        <v>29</v>
      </c>
      <c r="AY51" s="225">
        <v>6</v>
      </c>
      <c r="AZ51" s="225">
        <v>6</v>
      </c>
      <c r="BA51" s="225">
        <v>9</v>
      </c>
      <c r="BB51" s="225">
        <v>4</v>
      </c>
      <c r="BC51" s="225">
        <v>6</v>
      </c>
      <c r="BD51" s="225">
        <v>19090</v>
      </c>
      <c r="BE51" s="225">
        <v>4</v>
      </c>
      <c r="BF51" s="225">
        <v>96150</v>
      </c>
      <c r="BG51" s="225">
        <v>10</v>
      </c>
      <c r="BH51" s="225">
        <v>137277</v>
      </c>
      <c r="BI51" s="225">
        <v>5</v>
      </c>
      <c r="BJ51" s="225">
        <v>8011</v>
      </c>
      <c r="BK51" s="227">
        <v>41.6</v>
      </c>
      <c r="BL51" s="225">
        <v>4</v>
      </c>
      <c r="BM51" s="225">
        <v>5</v>
      </c>
      <c r="BN51" s="225">
        <v>1384</v>
      </c>
      <c r="BO51" s="225">
        <v>7371</v>
      </c>
      <c r="BP51" s="144" t="s">
        <v>1081</v>
      </c>
      <c r="BQ51" s="230">
        <v>1.76</v>
      </c>
      <c r="BR51" s="227">
        <v>39.5</v>
      </c>
      <c r="BS51" s="230">
        <v>3.8821260537795483</v>
      </c>
      <c r="BT51" s="227">
        <v>59.378855740210824</v>
      </c>
      <c r="BU51" s="225">
        <v>36</v>
      </c>
      <c r="BV51" s="225">
        <v>7391</v>
      </c>
      <c r="BW51" s="225">
        <v>357</v>
      </c>
      <c r="BX51" s="225">
        <v>1757</v>
      </c>
      <c r="BY51" s="225">
        <v>4488</v>
      </c>
      <c r="BZ51" s="225">
        <v>1207</v>
      </c>
      <c r="CA51" s="225">
        <v>337</v>
      </c>
      <c r="CB51" s="225">
        <v>673</v>
      </c>
      <c r="CC51" s="241">
        <v>1.64</v>
      </c>
      <c r="CD51" s="225" t="s">
        <v>608</v>
      </c>
      <c r="CE51" s="225">
        <v>7</v>
      </c>
      <c r="CF51" s="225">
        <v>109</v>
      </c>
      <c r="CG51" s="225">
        <v>4</v>
      </c>
      <c r="CH51" s="225">
        <v>2</v>
      </c>
      <c r="CI51" s="225">
        <v>180</v>
      </c>
      <c r="CJ51" s="225">
        <v>35</v>
      </c>
      <c r="CK51" s="225">
        <v>1904</v>
      </c>
      <c r="CL51" s="225">
        <v>17</v>
      </c>
      <c r="CM51" s="225">
        <v>1397</v>
      </c>
      <c r="CN51" s="225">
        <v>75</v>
      </c>
      <c r="CO51" s="225">
        <v>1281</v>
      </c>
      <c r="CP51" s="225">
        <v>16</v>
      </c>
      <c r="CQ51" s="225">
        <v>205</v>
      </c>
      <c r="CR51" s="225">
        <v>29</v>
      </c>
      <c r="CS51" s="225">
        <v>735</v>
      </c>
      <c r="CT51" s="225">
        <v>15116</v>
      </c>
      <c r="CU51" s="225">
        <v>3535</v>
      </c>
      <c r="CV51" s="225">
        <v>3122</v>
      </c>
      <c r="CW51" s="225">
        <v>1419691.27</v>
      </c>
      <c r="CX51" s="225">
        <v>611164.24300000002</v>
      </c>
      <c r="CY51" s="225">
        <v>822814.67599999998</v>
      </c>
      <c r="CZ51" s="225">
        <v>127947</v>
      </c>
      <c r="DA51" s="225">
        <v>25</v>
      </c>
      <c r="DB51" s="225">
        <v>26769</v>
      </c>
      <c r="DC51" s="225">
        <v>2889</v>
      </c>
      <c r="DD51" s="225">
        <v>2126</v>
      </c>
      <c r="DE51" s="225">
        <v>240</v>
      </c>
      <c r="DF51" s="225">
        <v>1400</v>
      </c>
      <c r="DG51" s="225">
        <v>18592</v>
      </c>
      <c r="DH51" s="225">
        <v>17317</v>
      </c>
      <c r="DI51" s="225">
        <v>3864</v>
      </c>
      <c r="DJ51" s="225">
        <v>3408</v>
      </c>
      <c r="DK51" s="225">
        <v>296</v>
      </c>
      <c r="DL51" s="225">
        <v>497</v>
      </c>
      <c r="DM51" s="225" t="s">
        <v>608</v>
      </c>
      <c r="DN51" s="225">
        <v>2493</v>
      </c>
      <c r="DO51" s="225" t="s">
        <v>608</v>
      </c>
      <c r="DP51" s="225">
        <v>11227</v>
      </c>
      <c r="DQ51" s="225">
        <v>114</v>
      </c>
      <c r="DR51" s="225">
        <v>12121</v>
      </c>
      <c r="DS51" s="225">
        <v>11705</v>
      </c>
      <c r="DT51" s="225">
        <v>186</v>
      </c>
      <c r="DU51" s="225">
        <v>1614</v>
      </c>
      <c r="DV51" s="225">
        <v>92</v>
      </c>
      <c r="DW51" s="225">
        <v>91</v>
      </c>
      <c r="DX51" s="227">
        <v>28.3</v>
      </c>
      <c r="DY51" s="225">
        <v>83</v>
      </c>
      <c r="DZ51" s="225">
        <v>395</v>
      </c>
      <c r="EA51" s="225">
        <v>1677</v>
      </c>
      <c r="EB51" s="225">
        <v>539</v>
      </c>
      <c r="EC51" s="225">
        <v>232</v>
      </c>
      <c r="ED51" s="225">
        <v>4405</v>
      </c>
      <c r="EE51" s="225">
        <v>4423</v>
      </c>
      <c r="EF51" s="227">
        <v>95.3</v>
      </c>
      <c r="EG51" s="227">
        <v>93.2</v>
      </c>
      <c r="EH51" s="225">
        <v>275</v>
      </c>
      <c r="EI51" s="268">
        <v>15.1</v>
      </c>
      <c r="EJ51" s="225">
        <v>108880</v>
      </c>
      <c r="EK51" s="227">
        <v>23.6</v>
      </c>
      <c r="EL51" s="225">
        <v>393675</v>
      </c>
      <c r="EM51" s="429">
        <v>0.41</v>
      </c>
      <c r="EN51" s="225">
        <v>815</v>
      </c>
      <c r="EO51" s="225">
        <v>5</v>
      </c>
      <c r="EP51" s="243">
        <v>15338</v>
      </c>
      <c r="EQ51" s="225">
        <v>212</v>
      </c>
      <c r="ER51" s="225">
        <v>2233</v>
      </c>
      <c r="ES51" s="227">
        <v>100</v>
      </c>
      <c r="ET51" s="220">
        <v>169752</v>
      </c>
      <c r="EU51" s="225">
        <v>27513</v>
      </c>
      <c r="EV51" s="225">
        <v>0</v>
      </c>
      <c r="EW51" s="225">
        <v>142239</v>
      </c>
      <c r="EX51" s="225">
        <v>135375</v>
      </c>
      <c r="EY51" s="225">
        <v>4908</v>
      </c>
      <c r="EZ51" s="225">
        <v>1956</v>
      </c>
      <c r="FA51" s="225">
        <v>14244</v>
      </c>
      <c r="FB51" s="227">
        <v>51.5</v>
      </c>
      <c r="FC51" s="225">
        <v>804</v>
      </c>
      <c r="FD51" s="227">
        <v>8.1300000000000008</v>
      </c>
      <c r="FE51" s="225">
        <v>5744</v>
      </c>
      <c r="FF51" s="225">
        <v>120</v>
      </c>
      <c r="FG51" s="225">
        <v>152</v>
      </c>
      <c r="FH51" s="225">
        <v>569</v>
      </c>
      <c r="FI51" s="245">
        <v>24</v>
      </c>
      <c r="FJ51" s="245">
        <v>727</v>
      </c>
      <c r="FK51" s="230">
        <v>66.204755863855979</v>
      </c>
      <c r="FL51" s="227">
        <v>99.9</v>
      </c>
      <c r="FM51" s="227">
        <v>93.5</v>
      </c>
      <c r="FN51" s="227">
        <v>78.099999999999994</v>
      </c>
      <c r="FO51" s="227">
        <v>52.4</v>
      </c>
      <c r="FP51" s="225">
        <v>112</v>
      </c>
      <c r="FQ51" s="225">
        <v>15</v>
      </c>
      <c r="FR51" s="225">
        <v>78</v>
      </c>
      <c r="FS51" s="225">
        <v>2532</v>
      </c>
      <c r="FT51" s="225">
        <v>16</v>
      </c>
      <c r="FU51" s="225">
        <v>3105</v>
      </c>
      <c r="FV51" s="225">
        <v>3591</v>
      </c>
      <c r="FW51" s="225">
        <v>4</v>
      </c>
      <c r="FX51" s="225">
        <v>5625000</v>
      </c>
      <c r="FY51" s="225">
        <v>5185</v>
      </c>
      <c r="FZ51" s="225" t="s">
        <v>608</v>
      </c>
      <c r="GA51" s="225" t="s">
        <v>608</v>
      </c>
      <c r="GB51" s="225">
        <v>18795</v>
      </c>
      <c r="GC51" s="225">
        <v>32</v>
      </c>
      <c r="GD51" s="225">
        <v>3756</v>
      </c>
      <c r="GE51" s="225">
        <v>15007</v>
      </c>
      <c r="GF51" s="225">
        <v>204032</v>
      </c>
      <c r="GG51" s="225">
        <v>220</v>
      </c>
      <c r="GH51" s="225">
        <v>60247</v>
      </c>
      <c r="GI51" s="225">
        <v>143565</v>
      </c>
      <c r="GJ51" s="225">
        <v>811</v>
      </c>
      <c r="GK51" s="225">
        <v>6746</v>
      </c>
      <c r="GL51" s="225">
        <v>484658</v>
      </c>
      <c r="GM51" s="225">
        <v>2823</v>
      </c>
      <c r="GN51" s="225">
        <v>22733</v>
      </c>
      <c r="GO51" s="225">
        <v>458968</v>
      </c>
      <c r="GP51" s="225">
        <v>812</v>
      </c>
      <c r="GQ51" s="225">
        <v>6060</v>
      </c>
      <c r="GR51" s="224">
        <v>4659257</v>
      </c>
      <c r="GS51" s="225">
        <v>793</v>
      </c>
      <c r="GT51" s="225">
        <v>19654</v>
      </c>
      <c r="GU51" s="225">
        <v>950177</v>
      </c>
      <c r="GV51" s="242">
        <v>6688</v>
      </c>
      <c r="GW51" s="225">
        <v>1180</v>
      </c>
      <c r="GX51" s="225">
        <v>6644</v>
      </c>
      <c r="GY51" s="225">
        <v>3121</v>
      </c>
      <c r="GZ51" s="222">
        <v>277</v>
      </c>
      <c r="HA51" s="225">
        <v>18</v>
      </c>
      <c r="HB51" s="225">
        <v>3947787</v>
      </c>
      <c r="HC51" s="225">
        <v>19759317</v>
      </c>
      <c r="HD51" s="225">
        <v>2105528</v>
      </c>
      <c r="HE51" s="225">
        <v>3346888</v>
      </c>
      <c r="HF51" s="225">
        <v>333165</v>
      </c>
      <c r="HG51" s="225">
        <v>7020</v>
      </c>
      <c r="HH51" s="225">
        <v>9260</v>
      </c>
      <c r="HI51" s="225">
        <v>342880</v>
      </c>
      <c r="HJ51" s="225">
        <v>192360</v>
      </c>
      <c r="HK51" s="220">
        <v>19156</v>
      </c>
      <c r="HL51" s="220">
        <v>3895150</v>
      </c>
      <c r="HM51" s="220"/>
      <c r="HN51" s="220">
        <v>71</v>
      </c>
      <c r="HO51" s="220"/>
      <c r="HP51" s="220">
        <v>22</v>
      </c>
      <c r="HQ51" s="220"/>
      <c r="HR51" s="220">
        <v>33109</v>
      </c>
      <c r="HS51" s="220">
        <v>292857</v>
      </c>
      <c r="HT51" s="220">
        <v>15184</v>
      </c>
      <c r="HU51" s="220">
        <v>0</v>
      </c>
      <c r="HV51" s="230">
        <v>89.02</v>
      </c>
      <c r="HW51" s="220">
        <v>288666</v>
      </c>
      <c r="HX51" s="426">
        <v>3.52</v>
      </c>
      <c r="HY51" s="230">
        <v>4.9000000000000004</v>
      </c>
      <c r="HZ51" s="230">
        <v>4.9000000000000004</v>
      </c>
      <c r="IA51" s="225">
        <v>799.9</v>
      </c>
      <c r="IB51" s="225">
        <v>784.3</v>
      </c>
      <c r="IC51" s="225">
        <v>82818</v>
      </c>
      <c r="ID51" s="227">
        <v>72.8</v>
      </c>
      <c r="IE51" s="227">
        <v>66.099999999999994</v>
      </c>
      <c r="IF51" s="227">
        <v>46</v>
      </c>
      <c r="IG51" s="227">
        <v>57.8</v>
      </c>
      <c r="IH51" s="227">
        <v>27.5</v>
      </c>
      <c r="II51" s="144" t="s">
        <v>1081</v>
      </c>
      <c r="IJ51" s="144" t="s">
        <v>1081</v>
      </c>
      <c r="IK51" s="225" t="s">
        <v>534</v>
      </c>
      <c r="IL51" s="154">
        <v>0.86</v>
      </c>
      <c r="IM51" s="153">
        <v>88.7</v>
      </c>
      <c r="IN51" s="285">
        <v>6.3</v>
      </c>
      <c r="IO51" s="153">
        <v>3.6</v>
      </c>
      <c r="IP51" s="143">
        <v>172814479</v>
      </c>
      <c r="IQ51" s="286">
        <v>54.901403970555371</v>
      </c>
      <c r="IR51" s="286">
        <v>52.091039227660218</v>
      </c>
      <c r="IS51" s="245" t="s">
        <v>608</v>
      </c>
      <c r="IT51" s="245" t="s">
        <v>608</v>
      </c>
      <c r="IU51" s="286">
        <v>42.6</v>
      </c>
      <c r="IV51" s="144" t="s">
        <v>1081</v>
      </c>
      <c r="IW51" s="143">
        <v>3359</v>
      </c>
      <c r="IX51" s="144" t="s">
        <v>1081</v>
      </c>
      <c r="IY51" s="286">
        <v>29.2</v>
      </c>
      <c r="IZ51" s="276">
        <v>92356</v>
      </c>
      <c r="JA51" s="276">
        <v>1384</v>
      </c>
      <c r="JB51" s="276">
        <v>1855</v>
      </c>
      <c r="JC51" s="276">
        <v>7545</v>
      </c>
      <c r="JD51" s="276">
        <v>9086</v>
      </c>
      <c r="JE51" s="276">
        <v>9343</v>
      </c>
      <c r="JF51" s="276">
        <v>10595</v>
      </c>
      <c r="JG51" s="276">
        <v>13911</v>
      </c>
      <c r="JH51" s="276">
        <v>11583</v>
      </c>
      <c r="JI51" s="276">
        <v>9883</v>
      </c>
      <c r="JJ51" s="276">
        <v>8711</v>
      </c>
      <c r="JK51" s="276">
        <v>7135</v>
      </c>
      <c r="JL51" s="276">
        <v>5751</v>
      </c>
      <c r="JM51" s="276">
        <v>2852</v>
      </c>
      <c r="JN51" s="276">
        <v>1267</v>
      </c>
      <c r="JO51" s="276">
        <v>594</v>
      </c>
      <c r="JP51" s="276">
        <v>261</v>
      </c>
      <c r="JQ51" s="276">
        <v>11465</v>
      </c>
      <c r="JR51" s="276">
        <v>11016</v>
      </c>
      <c r="JS51" s="276">
        <v>11429</v>
      </c>
      <c r="JT51" s="276">
        <v>12951</v>
      </c>
      <c r="JU51" s="276">
        <v>14505</v>
      </c>
      <c r="JV51" s="276">
        <v>17876</v>
      </c>
      <c r="JW51" s="276">
        <v>14578</v>
      </c>
      <c r="JX51" s="276">
        <v>12848</v>
      </c>
      <c r="JY51" s="276">
        <v>12858</v>
      </c>
      <c r="JZ51" s="276">
        <v>14534</v>
      </c>
      <c r="KA51" s="276">
        <v>18647</v>
      </c>
      <c r="KB51" s="276">
        <v>15486</v>
      </c>
      <c r="KC51" s="276">
        <v>11734</v>
      </c>
      <c r="KD51" s="276">
        <v>9987</v>
      </c>
      <c r="KE51" s="276">
        <v>11567</v>
      </c>
    </row>
    <row r="52" spans="1:291" ht="12">
      <c r="A52" s="3">
        <v>342025</v>
      </c>
      <c r="B52" s="2" t="s">
        <v>940</v>
      </c>
      <c r="C52" s="147">
        <v>352.8</v>
      </c>
      <c r="D52" s="144">
        <v>229868</v>
      </c>
      <c r="E52" s="149">
        <v>11.2</v>
      </c>
      <c r="F52" s="149">
        <v>54.8</v>
      </c>
      <c r="G52" s="149">
        <v>34</v>
      </c>
      <c r="H52" s="220">
        <v>9625</v>
      </c>
      <c r="I52" s="220">
        <v>20253</v>
      </c>
      <c r="J52" s="220">
        <v>31845</v>
      </c>
      <c r="K52" s="225">
        <v>40430</v>
      </c>
      <c r="L52" s="220">
        <v>111399</v>
      </c>
      <c r="M52" s="220">
        <v>3101</v>
      </c>
      <c r="N52" s="220">
        <v>7543</v>
      </c>
      <c r="O52" s="220">
        <v>7711</v>
      </c>
      <c r="P52" s="223">
        <v>226767</v>
      </c>
      <c r="Q52" s="220">
        <v>228552</v>
      </c>
      <c r="R52" s="220">
        <v>225845</v>
      </c>
      <c r="S52" s="225">
        <v>1009367</v>
      </c>
      <c r="T52" s="225">
        <v>931370</v>
      </c>
      <c r="U52" s="225">
        <v>271463</v>
      </c>
      <c r="V52" s="225">
        <v>750518</v>
      </c>
      <c r="W52" s="225">
        <v>0</v>
      </c>
      <c r="X52" s="225">
        <v>58</v>
      </c>
      <c r="Y52" s="225">
        <v>0</v>
      </c>
      <c r="Z52" s="225">
        <v>49468</v>
      </c>
      <c r="AA52" s="147">
        <v>2734.19</v>
      </c>
      <c r="AB52" s="230">
        <v>129.1</v>
      </c>
      <c r="AC52" s="225">
        <v>4693</v>
      </c>
      <c r="AD52" s="225">
        <v>218500</v>
      </c>
      <c r="AE52" s="225">
        <v>0</v>
      </c>
      <c r="AF52" s="225">
        <v>26</v>
      </c>
      <c r="AG52" s="225">
        <v>2345</v>
      </c>
      <c r="AH52" s="225">
        <v>38</v>
      </c>
      <c r="AI52" s="225">
        <v>10570</v>
      </c>
      <c r="AJ52" s="225">
        <v>673</v>
      </c>
      <c r="AK52" s="225">
        <v>43</v>
      </c>
      <c r="AL52" s="225">
        <v>28</v>
      </c>
      <c r="AM52" s="225">
        <v>5128</v>
      </c>
      <c r="AN52" s="225">
        <v>442</v>
      </c>
      <c r="AO52" s="225">
        <v>1</v>
      </c>
      <c r="AP52" s="225">
        <v>110</v>
      </c>
      <c r="AQ52" s="225">
        <v>15</v>
      </c>
      <c r="AR52" s="225">
        <v>55</v>
      </c>
      <c r="AS52" s="227">
        <v>94.514767932489448</v>
      </c>
      <c r="AT52" s="227">
        <v>125.3</v>
      </c>
      <c r="AU52" s="227">
        <v>112.4</v>
      </c>
      <c r="AV52" s="225">
        <v>13</v>
      </c>
      <c r="AW52" s="225">
        <v>13</v>
      </c>
      <c r="AX52" s="225">
        <v>13</v>
      </c>
      <c r="AY52" s="225">
        <v>2</v>
      </c>
      <c r="AZ52" s="225">
        <v>2</v>
      </c>
      <c r="BA52" s="225">
        <v>2</v>
      </c>
      <c r="BB52" s="225">
        <v>1</v>
      </c>
      <c r="BC52" s="225">
        <v>11</v>
      </c>
      <c r="BD52" s="225">
        <v>13116</v>
      </c>
      <c r="BE52" s="225">
        <v>1</v>
      </c>
      <c r="BF52" s="225">
        <v>20800</v>
      </c>
      <c r="BG52" s="225">
        <v>2</v>
      </c>
      <c r="BH52" s="225">
        <v>26565</v>
      </c>
      <c r="BI52" s="225">
        <v>9</v>
      </c>
      <c r="BJ52" s="225">
        <v>4381</v>
      </c>
      <c r="BK52" s="227">
        <v>56.9</v>
      </c>
      <c r="BL52" s="225">
        <v>0</v>
      </c>
      <c r="BM52" s="225">
        <v>2</v>
      </c>
      <c r="BN52" s="225">
        <v>0</v>
      </c>
      <c r="BO52" s="225">
        <v>2999</v>
      </c>
      <c r="BP52" s="144" t="s">
        <v>1081</v>
      </c>
      <c r="BQ52" s="230">
        <v>1.17</v>
      </c>
      <c r="BR52" s="227">
        <v>40.5</v>
      </c>
      <c r="BS52" s="230">
        <v>3.8751613498063802</v>
      </c>
      <c r="BT52" s="227">
        <v>54.830669989737579</v>
      </c>
      <c r="BU52" s="225">
        <v>26</v>
      </c>
      <c r="BV52" s="225">
        <v>4280</v>
      </c>
      <c r="BW52" s="225">
        <v>245</v>
      </c>
      <c r="BX52" s="225">
        <v>758</v>
      </c>
      <c r="BY52" s="225">
        <v>3036</v>
      </c>
      <c r="BZ52" s="225">
        <v>818</v>
      </c>
      <c r="CA52" s="225">
        <v>236</v>
      </c>
      <c r="CB52" s="225">
        <v>482</v>
      </c>
      <c r="CC52" s="241">
        <v>1.48</v>
      </c>
      <c r="CD52" s="225">
        <v>0</v>
      </c>
      <c r="CE52" s="225">
        <v>3</v>
      </c>
      <c r="CF52" s="225">
        <v>35</v>
      </c>
      <c r="CG52" s="225">
        <v>4</v>
      </c>
      <c r="CH52" s="225">
        <v>3</v>
      </c>
      <c r="CI52" s="225">
        <v>228</v>
      </c>
      <c r="CJ52" s="225">
        <v>18</v>
      </c>
      <c r="CK52" s="225">
        <v>1122</v>
      </c>
      <c r="CL52" s="225">
        <v>18</v>
      </c>
      <c r="CM52" s="225">
        <v>1247</v>
      </c>
      <c r="CN52" s="225">
        <v>24</v>
      </c>
      <c r="CO52" s="225">
        <v>305</v>
      </c>
      <c r="CP52" s="225">
        <v>9</v>
      </c>
      <c r="CQ52" s="225">
        <v>99</v>
      </c>
      <c r="CR52" s="225">
        <v>9</v>
      </c>
      <c r="CS52" s="225">
        <v>249</v>
      </c>
      <c r="CT52" s="225">
        <v>8834</v>
      </c>
      <c r="CU52" s="225">
        <v>1028</v>
      </c>
      <c r="CV52" s="225">
        <v>2565</v>
      </c>
      <c r="CW52" s="225">
        <v>794237.62800000003</v>
      </c>
      <c r="CX52" s="225">
        <v>157347.12400000001</v>
      </c>
      <c r="CY52" s="225">
        <v>652953.098</v>
      </c>
      <c r="CZ52" s="225">
        <v>78215</v>
      </c>
      <c r="DA52" s="225">
        <v>8</v>
      </c>
      <c r="DB52" s="225">
        <v>13642</v>
      </c>
      <c r="DC52" s="225">
        <v>1371</v>
      </c>
      <c r="DD52" s="225">
        <v>1228</v>
      </c>
      <c r="DE52" s="225">
        <v>305</v>
      </c>
      <c r="DF52" s="225">
        <v>672</v>
      </c>
      <c r="DG52" s="225">
        <v>11671</v>
      </c>
      <c r="DH52" s="225">
        <v>11045</v>
      </c>
      <c r="DI52" s="225">
        <v>2192</v>
      </c>
      <c r="DJ52" s="225">
        <v>2153</v>
      </c>
      <c r="DK52" s="225">
        <v>182</v>
      </c>
      <c r="DL52" s="225">
        <v>326</v>
      </c>
      <c r="DM52" s="225">
        <v>9</v>
      </c>
      <c r="DN52" s="225">
        <v>1341</v>
      </c>
      <c r="DO52" s="225">
        <v>27</v>
      </c>
      <c r="DP52" s="225">
        <v>13376</v>
      </c>
      <c r="DQ52" s="225">
        <v>56</v>
      </c>
      <c r="DR52" s="225">
        <v>4359</v>
      </c>
      <c r="DS52" s="225">
        <v>4086</v>
      </c>
      <c r="DT52" s="225">
        <v>0</v>
      </c>
      <c r="DU52" s="225">
        <v>621</v>
      </c>
      <c r="DV52" s="225">
        <v>57</v>
      </c>
      <c r="DW52" s="225">
        <v>34</v>
      </c>
      <c r="DX52" s="227">
        <v>23.7</v>
      </c>
      <c r="DY52" s="225">
        <v>24</v>
      </c>
      <c r="DZ52" s="225">
        <v>73</v>
      </c>
      <c r="EA52" s="225">
        <v>1349</v>
      </c>
      <c r="EB52" s="225">
        <v>313</v>
      </c>
      <c r="EC52" s="225">
        <v>124</v>
      </c>
      <c r="ED52" s="225">
        <v>1424</v>
      </c>
      <c r="EE52" s="225">
        <v>1519</v>
      </c>
      <c r="EF52" s="227">
        <v>97</v>
      </c>
      <c r="EG52" s="227">
        <v>97.2</v>
      </c>
      <c r="EH52" s="225">
        <v>382</v>
      </c>
      <c r="EI52" s="268">
        <v>16.899999999999999</v>
      </c>
      <c r="EJ52" s="225">
        <v>48792</v>
      </c>
      <c r="EK52" s="227">
        <v>26.6</v>
      </c>
      <c r="EL52" s="225">
        <v>451490</v>
      </c>
      <c r="EM52" s="429">
        <v>-2</v>
      </c>
      <c r="EN52" s="225">
        <v>307</v>
      </c>
      <c r="EO52" s="225">
        <v>19</v>
      </c>
      <c r="EP52" s="243">
        <v>2862</v>
      </c>
      <c r="EQ52" s="225">
        <v>16</v>
      </c>
      <c r="ER52" s="225">
        <v>1419</v>
      </c>
      <c r="ES52" s="227">
        <v>100</v>
      </c>
      <c r="ET52" s="220">
        <v>80187</v>
      </c>
      <c r="EU52" s="225">
        <v>8558</v>
      </c>
      <c r="EV52" s="225">
        <v>0</v>
      </c>
      <c r="EW52" s="225">
        <v>67519</v>
      </c>
      <c r="EX52" s="225">
        <v>55856</v>
      </c>
      <c r="EY52" s="225">
        <v>6735</v>
      </c>
      <c r="EZ52" s="225">
        <v>4928</v>
      </c>
      <c r="FA52" s="225">
        <v>4110</v>
      </c>
      <c r="FB52" s="227">
        <v>15.7</v>
      </c>
      <c r="FC52" s="225">
        <v>338</v>
      </c>
      <c r="FD52" s="227">
        <v>9.1</v>
      </c>
      <c r="FE52" s="225">
        <v>4623</v>
      </c>
      <c r="FF52" s="225">
        <v>0</v>
      </c>
      <c r="FG52" s="225">
        <v>105</v>
      </c>
      <c r="FH52" s="225">
        <v>360</v>
      </c>
      <c r="FI52" s="245">
        <v>12</v>
      </c>
      <c r="FJ52" s="245">
        <v>400</v>
      </c>
      <c r="FK52" s="230">
        <v>71.704396947852118</v>
      </c>
      <c r="FL52" s="227">
        <v>99.3</v>
      </c>
      <c r="FM52" s="227">
        <v>91.7</v>
      </c>
      <c r="FN52" s="227">
        <v>87</v>
      </c>
      <c r="FO52" s="227">
        <v>38.200000000000003</v>
      </c>
      <c r="FP52" s="225">
        <v>72</v>
      </c>
      <c r="FQ52" s="225">
        <v>14</v>
      </c>
      <c r="FR52" s="225">
        <v>70</v>
      </c>
      <c r="FS52" s="225">
        <v>669</v>
      </c>
      <c r="FT52" s="225">
        <v>11</v>
      </c>
      <c r="FU52" s="225">
        <v>1095</v>
      </c>
      <c r="FV52" s="225">
        <v>1261</v>
      </c>
      <c r="FW52" s="225">
        <v>3</v>
      </c>
      <c r="FX52" s="225">
        <v>3363000</v>
      </c>
      <c r="FY52" s="225">
        <v>1835</v>
      </c>
      <c r="FZ52" s="225" t="s">
        <v>608</v>
      </c>
      <c r="GA52" s="225" t="s">
        <v>608</v>
      </c>
      <c r="GB52" s="225">
        <v>10067</v>
      </c>
      <c r="GC52" s="225">
        <v>39</v>
      </c>
      <c r="GD52" s="225">
        <v>1881</v>
      </c>
      <c r="GE52" s="225">
        <v>8147</v>
      </c>
      <c r="GF52" s="225">
        <v>94876</v>
      </c>
      <c r="GG52" s="225">
        <v>508</v>
      </c>
      <c r="GH52" s="225">
        <v>29976</v>
      </c>
      <c r="GI52" s="225">
        <v>64392</v>
      </c>
      <c r="GJ52" s="225">
        <v>538</v>
      </c>
      <c r="GK52" s="225">
        <v>2829</v>
      </c>
      <c r="GL52" s="225">
        <v>170886</v>
      </c>
      <c r="GM52" s="225">
        <v>1791</v>
      </c>
      <c r="GN52" s="225">
        <v>10505</v>
      </c>
      <c r="GO52" s="225">
        <v>187545</v>
      </c>
      <c r="GP52" s="225">
        <v>429</v>
      </c>
      <c r="GQ52" s="225">
        <v>36674</v>
      </c>
      <c r="GR52" s="224">
        <v>1029479</v>
      </c>
      <c r="GS52" s="225">
        <v>417</v>
      </c>
      <c r="GT52" s="225">
        <v>11559</v>
      </c>
      <c r="GU52" s="225">
        <v>346952</v>
      </c>
      <c r="GV52" s="242">
        <v>51</v>
      </c>
      <c r="GW52" s="225">
        <v>153.4</v>
      </c>
      <c r="GX52" s="225">
        <v>2970</v>
      </c>
      <c r="GY52" s="225">
        <v>1177</v>
      </c>
      <c r="GZ52" s="222">
        <v>36</v>
      </c>
      <c r="HA52" s="225">
        <v>12</v>
      </c>
      <c r="HB52" s="225">
        <v>1544635</v>
      </c>
      <c r="HC52" s="225">
        <v>7773752</v>
      </c>
      <c r="HD52" s="225">
        <v>233258</v>
      </c>
      <c r="HE52" s="225">
        <v>1352254</v>
      </c>
      <c r="HF52" s="225">
        <v>135654</v>
      </c>
      <c r="HG52" s="225">
        <v>7640</v>
      </c>
      <c r="HH52" s="225">
        <v>8530</v>
      </c>
      <c r="HI52" s="225">
        <v>134880</v>
      </c>
      <c r="HJ52" s="225">
        <v>67010</v>
      </c>
      <c r="HK52" s="220">
        <v>20776</v>
      </c>
      <c r="HL52" s="220">
        <v>9964240</v>
      </c>
      <c r="HM52" s="220">
        <v>0</v>
      </c>
      <c r="HN52" s="220">
        <v>134</v>
      </c>
      <c r="HO52" s="220">
        <v>0</v>
      </c>
      <c r="HP52" s="220">
        <v>81</v>
      </c>
      <c r="HQ52" s="220">
        <v>0</v>
      </c>
      <c r="HR52" s="220">
        <v>535147</v>
      </c>
      <c r="HS52" s="220">
        <v>105881</v>
      </c>
      <c r="HT52" s="220">
        <v>1800</v>
      </c>
      <c r="HU52" s="220">
        <v>30000</v>
      </c>
      <c r="HV52" s="230">
        <v>29.72</v>
      </c>
      <c r="HW52" s="220">
        <v>156083</v>
      </c>
      <c r="HX52" s="426" t="s">
        <v>608</v>
      </c>
      <c r="HY52" s="230">
        <v>1.3</v>
      </c>
      <c r="HZ52" s="230">
        <v>1.3</v>
      </c>
      <c r="IA52" s="225">
        <v>366.4</v>
      </c>
      <c r="IB52" s="225">
        <v>366.4</v>
      </c>
      <c r="IC52" s="225">
        <v>2079</v>
      </c>
      <c r="ID52" s="227">
        <v>72.3</v>
      </c>
      <c r="IE52" s="227">
        <v>49.6</v>
      </c>
      <c r="IF52" s="227">
        <v>33</v>
      </c>
      <c r="IG52" s="227">
        <v>59.9</v>
      </c>
      <c r="IH52" s="227">
        <v>19.899999999999999</v>
      </c>
      <c r="II52" s="144" t="s">
        <v>1081</v>
      </c>
      <c r="IJ52" s="144" t="s">
        <v>1081</v>
      </c>
      <c r="IK52" s="225">
        <v>72.400000000000006</v>
      </c>
      <c r="IL52" s="154">
        <v>0.61</v>
      </c>
      <c r="IM52" s="153">
        <v>97.7</v>
      </c>
      <c r="IN52" s="285">
        <v>11.3</v>
      </c>
      <c r="IO52" s="153">
        <v>2.2000000000000002</v>
      </c>
      <c r="IP52" s="143">
        <v>127392180</v>
      </c>
      <c r="IQ52" s="286">
        <v>44.973376492036465</v>
      </c>
      <c r="IR52" s="286">
        <v>57.634131776059114</v>
      </c>
      <c r="IS52" s="245" t="s">
        <v>608</v>
      </c>
      <c r="IT52" s="245" t="s">
        <v>608</v>
      </c>
      <c r="IU52" s="286">
        <v>91</v>
      </c>
      <c r="IV52" s="144" t="s">
        <v>1081</v>
      </c>
      <c r="IW52" s="143">
        <v>1984</v>
      </c>
      <c r="IX52" s="144" t="s">
        <v>1081</v>
      </c>
      <c r="IY52" s="286">
        <v>22.5</v>
      </c>
      <c r="IZ52" s="276">
        <v>40419</v>
      </c>
      <c r="JA52" s="276">
        <v>598</v>
      </c>
      <c r="JB52" s="276">
        <v>727</v>
      </c>
      <c r="JC52" s="276">
        <v>3162</v>
      </c>
      <c r="JD52" s="276">
        <v>3497</v>
      </c>
      <c r="JE52" s="276">
        <v>3440</v>
      </c>
      <c r="JF52" s="276">
        <v>4322</v>
      </c>
      <c r="JG52" s="276">
        <v>5908</v>
      </c>
      <c r="JH52" s="276">
        <v>5435</v>
      </c>
      <c r="JI52" s="276">
        <v>4863</v>
      </c>
      <c r="JJ52" s="276">
        <v>4382</v>
      </c>
      <c r="JK52" s="276">
        <v>3663</v>
      </c>
      <c r="JL52" s="276">
        <v>3282</v>
      </c>
      <c r="JM52" s="276">
        <v>1654</v>
      </c>
      <c r="JN52" s="276">
        <v>818</v>
      </c>
      <c r="JO52" s="276">
        <v>411</v>
      </c>
      <c r="JP52" s="276">
        <v>225</v>
      </c>
      <c r="JQ52" s="276">
        <v>4815</v>
      </c>
      <c r="JR52" s="276">
        <v>4644</v>
      </c>
      <c r="JS52" s="276">
        <v>4516</v>
      </c>
      <c r="JT52" s="276">
        <v>4905</v>
      </c>
      <c r="JU52" s="276">
        <v>5967</v>
      </c>
      <c r="JV52" s="276">
        <v>7605</v>
      </c>
      <c r="JW52" s="276">
        <v>6898</v>
      </c>
      <c r="JX52" s="276">
        <v>6421</v>
      </c>
      <c r="JY52" s="276">
        <v>6499</v>
      </c>
      <c r="JZ52" s="276">
        <v>7616</v>
      </c>
      <c r="KA52" s="276">
        <v>10697</v>
      </c>
      <c r="KB52" s="276">
        <v>9473</v>
      </c>
      <c r="KC52" s="276">
        <v>7804</v>
      </c>
      <c r="KD52" s="276">
        <v>7110</v>
      </c>
      <c r="KE52" s="276">
        <v>8499</v>
      </c>
    </row>
    <row r="53" spans="1:291" ht="12">
      <c r="A53" s="3">
        <v>342076</v>
      </c>
      <c r="B53" s="2" t="s">
        <v>941</v>
      </c>
      <c r="C53" s="147">
        <v>518.14</v>
      </c>
      <c r="D53" s="144">
        <v>469499</v>
      </c>
      <c r="E53" s="149">
        <v>13.7</v>
      </c>
      <c r="F53" s="149">
        <v>59</v>
      </c>
      <c r="G53" s="149">
        <v>27.2</v>
      </c>
      <c r="H53" s="220">
        <v>25094</v>
      </c>
      <c r="I53" s="220">
        <v>51263</v>
      </c>
      <c r="J53" s="220">
        <v>78187</v>
      </c>
      <c r="K53" s="225">
        <v>61597</v>
      </c>
      <c r="L53" s="220">
        <v>204831</v>
      </c>
      <c r="M53" s="220">
        <v>8075</v>
      </c>
      <c r="N53" s="220">
        <v>15311</v>
      </c>
      <c r="O53" s="220">
        <v>14952</v>
      </c>
      <c r="P53" s="223">
        <v>462561</v>
      </c>
      <c r="Q53" s="220">
        <v>464811</v>
      </c>
      <c r="R53" s="220">
        <v>464897</v>
      </c>
      <c r="S53" s="225">
        <v>1116888</v>
      </c>
      <c r="T53" s="225">
        <v>3239005</v>
      </c>
      <c r="U53" s="225">
        <v>1130373</v>
      </c>
      <c r="V53" s="225">
        <v>1174027</v>
      </c>
      <c r="W53" s="225">
        <v>112</v>
      </c>
      <c r="X53" s="225">
        <v>74</v>
      </c>
      <c r="Y53" s="225">
        <v>42</v>
      </c>
      <c r="Z53" s="225">
        <v>178993</v>
      </c>
      <c r="AA53" s="147">
        <v>7567.61</v>
      </c>
      <c r="AB53" s="230">
        <v>2099.81</v>
      </c>
      <c r="AC53" s="225">
        <v>5263</v>
      </c>
      <c r="AD53" s="225">
        <v>453933</v>
      </c>
      <c r="AE53" s="225">
        <v>530</v>
      </c>
      <c r="AF53" s="225">
        <v>50</v>
      </c>
      <c r="AG53" s="225">
        <v>4215</v>
      </c>
      <c r="AH53" s="225">
        <v>79</v>
      </c>
      <c r="AI53" s="225">
        <v>25220</v>
      </c>
      <c r="AJ53" s="225">
        <v>1577</v>
      </c>
      <c r="AK53" s="225">
        <v>188</v>
      </c>
      <c r="AL53" s="225">
        <v>35</v>
      </c>
      <c r="AM53" s="225">
        <v>11571</v>
      </c>
      <c r="AN53" s="225">
        <v>772</v>
      </c>
      <c r="AO53" s="225">
        <v>0</v>
      </c>
      <c r="AP53" s="225">
        <v>423</v>
      </c>
      <c r="AQ53" s="225">
        <v>13</v>
      </c>
      <c r="AR53" s="225">
        <v>11</v>
      </c>
      <c r="AS53" s="227">
        <v>82.663316582914575</v>
      </c>
      <c r="AT53" s="227">
        <v>127.3</v>
      </c>
      <c r="AU53" s="227">
        <v>117.8</v>
      </c>
      <c r="AV53" s="225">
        <v>27</v>
      </c>
      <c r="AW53" s="225">
        <v>27</v>
      </c>
      <c r="AX53" s="225">
        <v>12</v>
      </c>
      <c r="AY53" s="225">
        <v>2</v>
      </c>
      <c r="AZ53" s="225">
        <v>2</v>
      </c>
      <c r="BA53" s="225">
        <v>3</v>
      </c>
      <c r="BB53" s="225">
        <v>0</v>
      </c>
      <c r="BC53" s="225">
        <v>6</v>
      </c>
      <c r="BD53" s="225">
        <v>26085</v>
      </c>
      <c r="BE53" s="225">
        <v>1</v>
      </c>
      <c r="BF53" s="225">
        <v>25000</v>
      </c>
      <c r="BG53" s="225">
        <v>8</v>
      </c>
      <c r="BH53" s="225">
        <v>135424</v>
      </c>
      <c r="BI53" s="225">
        <v>6</v>
      </c>
      <c r="BJ53" s="225">
        <v>4851</v>
      </c>
      <c r="BK53" s="227">
        <v>42.1</v>
      </c>
      <c r="BL53" s="225">
        <v>0</v>
      </c>
      <c r="BM53" s="225">
        <v>3</v>
      </c>
      <c r="BN53" s="225">
        <v>0</v>
      </c>
      <c r="BO53" s="225">
        <v>5765</v>
      </c>
      <c r="BP53" s="144" t="s">
        <v>1081</v>
      </c>
      <c r="BQ53" s="230">
        <v>1.88</v>
      </c>
      <c r="BR53" s="227">
        <v>34.1</v>
      </c>
      <c r="BS53" s="230">
        <v>3.9404521889400921</v>
      </c>
      <c r="BT53" s="227">
        <v>59.391195345095326</v>
      </c>
      <c r="BU53" s="225">
        <v>42</v>
      </c>
      <c r="BV53" s="225">
        <v>5809</v>
      </c>
      <c r="BW53" s="225">
        <v>336</v>
      </c>
      <c r="BX53" s="225">
        <v>967</v>
      </c>
      <c r="BY53" s="225">
        <v>4830</v>
      </c>
      <c r="BZ53" s="225">
        <v>1379</v>
      </c>
      <c r="CA53" s="225">
        <v>350</v>
      </c>
      <c r="CB53" s="225">
        <v>726</v>
      </c>
      <c r="CC53" s="241">
        <v>1.6</v>
      </c>
      <c r="CD53" s="225">
        <v>34101600</v>
      </c>
      <c r="CE53" s="225">
        <v>3</v>
      </c>
      <c r="CF53" s="225">
        <v>65</v>
      </c>
      <c r="CG53" s="225">
        <v>5</v>
      </c>
      <c r="CH53" s="225">
        <v>1</v>
      </c>
      <c r="CI53" s="225">
        <v>80</v>
      </c>
      <c r="CJ53" s="225">
        <v>41</v>
      </c>
      <c r="CK53" s="225">
        <v>1789</v>
      </c>
      <c r="CL53" s="225">
        <v>15</v>
      </c>
      <c r="CM53" s="225">
        <v>1168</v>
      </c>
      <c r="CN53" s="225">
        <v>72</v>
      </c>
      <c r="CO53" s="225">
        <v>1186</v>
      </c>
      <c r="CP53" s="225">
        <v>18</v>
      </c>
      <c r="CQ53" s="225">
        <v>183</v>
      </c>
      <c r="CR53" s="225">
        <v>87</v>
      </c>
      <c r="CS53" s="225">
        <v>2200</v>
      </c>
      <c r="CT53" s="225">
        <v>15541</v>
      </c>
      <c r="CU53" s="225">
        <v>4678</v>
      </c>
      <c r="CV53" s="225">
        <v>2482</v>
      </c>
      <c r="CW53" s="225">
        <v>1228174.3500000001</v>
      </c>
      <c r="CX53" s="225">
        <v>837144.63699999999</v>
      </c>
      <c r="CY53" s="225">
        <v>647147.054</v>
      </c>
      <c r="CZ53" s="225">
        <v>127868</v>
      </c>
      <c r="DA53" s="225">
        <v>15</v>
      </c>
      <c r="DB53" s="225">
        <v>26249</v>
      </c>
      <c r="DC53" s="225">
        <v>2667</v>
      </c>
      <c r="DD53" s="225">
        <v>2421</v>
      </c>
      <c r="DE53" s="225">
        <v>107</v>
      </c>
      <c r="DF53" s="225">
        <v>1368</v>
      </c>
      <c r="DG53" s="225">
        <v>27064</v>
      </c>
      <c r="DH53" s="225">
        <v>18286</v>
      </c>
      <c r="DI53" s="225">
        <v>3894</v>
      </c>
      <c r="DJ53" s="225">
        <v>4866</v>
      </c>
      <c r="DK53" s="225">
        <v>399</v>
      </c>
      <c r="DL53" s="225">
        <v>367</v>
      </c>
      <c r="DM53" s="225">
        <v>5</v>
      </c>
      <c r="DN53" s="225">
        <v>2514</v>
      </c>
      <c r="DO53" s="225">
        <v>48</v>
      </c>
      <c r="DP53" s="225">
        <v>14366</v>
      </c>
      <c r="DQ53" s="225">
        <v>133</v>
      </c>
      <c r="DR53" s="225">
        <v>13411</v>
      </c>
      <c r="DS53" s="225">
        <v>12707</v>
      </c>
      <c r="DT53" s="225">
        <v>0</v>
      </c>
      <c r="DU53" s="225">
        <v>1939</v>
      </c>
      <c r="DV53" s="225">
        <v>87</v>
      </c>
      <c r="DW53" s="225">
        <v>126</v>
      </c>
      <c r="DX53" s="227">
        <v>20.18</v>
      </c>
      <c r="DY53" s="225">
        <v>133</v>
      </c>
      <c r="DZ53" s="225">
        <v>574</v>
      </c>
      <c r="EA53" s="225">
        <v>616</v>
      </c>
      <c r="EB53" s="225">
        <v>161</v>
      </c>
      <c r="EC53" s="225">
        <v>73</v>
      </c>
      <c r="ED53" s="225">
        <v>3676</v>
      </c>
      <c r="EE53" s="225">
        <v>4010</v>
      </c>
      <c r="EF53" s="227">
        <v>96.7</v>
      </c>
      <c r="EG53" s="227">
        <v>95.1</v>
      </c>
      <c r="EH53" s="225">
        <v>352</v>
      </c>
      <c r="EI53" s="268">
        <v>14.01</v>
      </c>
      <c r="EJ53" s="225">
        <v>104997</v>
      </c>
      <c r="EK53" s="227">
        <v>26.3</v>
      </c>
      <c r="EL53" s="225">
        <v>364807</v>
      </c>
      <c r="EM53" s="429">
        <v>-0.11</v>
      </c>
      <c r="EN53" s="225">
        <v>520</v>
      </c>
      <c r="EO53" s="225">
        <v>12</v>
      </c>
      <c r="EP53" s="243">
        <v>10018</v>
      </c>
      <c r="EQ53" s="225">
        <v>304</v>
      </c>
      <c r="ER53" s="225">
        <v>2603</v>
      </c>
      <c r="ES53" s="227">
        <v>92.3</v>
      </c>
      <c r="ET53" s="220">
        <v>161138</v>
      </c>
      <c r="EU53" s="225">
        <v>5049</v>
      </c>
      <c r="EV53" s="225">
        <v>63</v>
      </c>
      <c r="EW53" s="225">
        <v>147283</v>
      </c>
      <c r="EX53" s="225">
        <v>129377</v>
      </c>
      <c r="EY53" s="225">
        <v>11859</v>
      </c>
      <c r="EZ53" s="225">
        <v>6047</v>
      </c>
      <c r="FA53" s="225">
        <v>8806</v>
      </c>
      <c r="FB53" s="227">
        <v>43.6</v>
      </c>
      <c r="FC53" s="225">
        <v>668</v>
      </c>
      <c r="FD53" s="227">
        <v>6.6</v>
      </c>
      <c r="FE53" s="225">
        <v>5369</v>
      </c>
      <c r="FF53" s="225">
        <v>90</v>
      </c>
      <c r="FG53" s="225">
        <v>106</v>
      </c>
      <c r="FH53" s="225">
        <v>790</v>
      </c>
      <c r="FI53" s="245">
        <v>63</v>
      </c>
      <c r="FJ53" s="245">
        <v>1644</v>
      </c>
      <c r="FK53" s="230">
        <v>64.247402593808289</v>
      </c>
      <c r="FL53" s="227">
        <v>95.7</v>
      </c>
      <c r="FM53" s="227">
        <v>93.3</v>
      </c>
      <c r="FN53" s="227">
        <v>71.599999999999994</v>
      </c>
      <c r="FO53" s="227">
        <v>52.9</v>
      </c>
      <c r="FP53" s="225">
        <v>88</v>
      </c>
      <c r="FQ53" s="225">
        <v>15</v>
      </c>
      <c r="FR53" s="225">
        <v>96</v>
      </c>
      <c r="FS53" s="225">
        <v>2087</v>
      </c>
      <c r="FT53" s="225">
        <v>9</v>
      </c>
      <c r="FU53" s="225">
        <v>3095</v>
      </c>
      <c r="FV53" s="225">
        <v>6144</v>
      </c>
      <c r="FW53" s="225">
        <v>7</v>
      </c>
      <c r="FX53" s="225">
        <v>3615000</v>
      </c>
      <c r="FY53" s="225">
        <v>3995</v>
      </c>
      <c r="FZ53" s="225" t="s">
        <v>608</v>
      </c>
      <c r="GA53" s="225" t="s">
        <v>608</v>
      </c>
      <c r="GB53" s="225">
        <v>21683</v>
      </c>
      <c r="GC53" s="225">
        <v>41</v>
      </c>
      <c r="GD53" s="225">
        <v>4512</v>
      </c>
      <c r="GE53" s="225">
        <v>17130</v>
      </c>
      <c r="GF53" s="225">
        <v>212490</v>
      </c>
      <c r="GG53" s="225">
        <v>317</v>
      </c>
      <c r="GH53" s="225">
        <v>60090</v>
      </c>
      <c r="GI53" s="225">
        <v>152083</v>
      </c>
      <c r="GJ53" s="225">
        <v>1649</v>
      </c>
      <c r="GK53" s="225">
        <v>11381</v>
      </c>
      <c r="GL53" s="225">
        <v>922895</v>
      </c>
      <c r="GM53" s="225">
        <v>3224</v>
      </c>
      <c r="GN53" s="225">
        <v>24217</v>
      </c>
      <c r="GO53" s="225">
        <v>481352</v>
      </c>
      <c r="GP53" s="225">
        <v>1227</v>
      </c>
      <c r="GQ53" s="225">
        <v>20011</v>
      </c>
      <c r="GR53" s="224">
        <v>2051972</v>
      </c>
      <c r="GS53" s="225">
        <v>1216</v>
      </c>
      <c r="GT53" s="225">
        <v>27759</v>
      </c>
      <c r="GU53" s="225">
        <v>633228</v>
      </c>
      <c r="GV53" s="242">
        <v>52.7</v>
      </c>
      <c r="GW53" s="225">
        <v>419.2</v>
      </c>
      <c r="GX53" s="225">
        <v>7683</v>
      </c>
      <c r="GY53" s="225">
        <v>1818</v>
      </c>
      <c r="GZ53" s="222">
        <v>106</v>
      </c>
      <c r="HA53" s="225">
        <v>6</v>
      </c>
      <c r="HB53" s="225">
        <v>3521315</v>
      </c>
      <c r="HC53" s="225">
        <v>20448941</v>
      </c>
      <c r="HD53" s="225">
        <v>2124762</v>
      </c>
      <c r="HE53" s="225">
        <v>3277933</v>
      </c>
      <c r="HF53" s="225">
        <v>356331</v>
      </c>
      <c r="HG53" s="225">
        <v>7050</v>
      </c>
      <c r="HH53" s="225">
        <v>7980</v>
      </c>
      <c r="HI53" s="225">
        <v>267780</v>
      </c>
      <c r="HJ53" s="225">
        <v>174345</v>
      </c>
      <c r="HK53" s="220">
        <v>15135</v>
      </c>
      <c r="HL53" s="220">
        <v>4318245</v>
      </c>
      <c r="HM53" s="220">
        <v>0</v>
      </c>
      <c r="HN53" s="220">
        <v>112</v>
      </c>
      <c r="HO53" s="220">
        <v>0</v>
      </c>
      <c r="HP53" s="220">
        <v>44</v>
      </c>
      <c r="HQ53" s="220">
        <v>0</v>
      </c>
      <c r="HR53" s="220">
        <v>118643</v>
      </c>
      <c r="HS53" s="220">
        <v>278096</v>
      </c>
      <c r="HT53" s="220">
        <v>17538</v>
      </c>
      <c r="HU53" s="220">
        <v>0</v>
      </c>
      <c r="HV53" s="230">
        <v>59.89</v>
      </c>
      <c r="HW53" s="220">
        <v>265448</v>
      </c>
      <c r="HX53" s="426">
        <v>1.63</v>
      </c>
      <c r="HY53" s="230">
        <v>2</v>
      </c>
      <c r="HZ53" s="230">
        <v>2</v>
      </c>
      <c r="IA53" s="225">
        <v>3037.5</v>
      </c>
      <c r="IB53" s="225">
        <v>3007.3</v>
      </c>
      <c r="IC53" s="225" t="s">
        <v>608</v>
      </c>
      <c r="ID53" s="227">
        <v>71.599999999999994</v>
      </c>
      <c r="IE53" s="227">
        <v>61.9</v>
      </c>
      <c r="IF53" s="227">
        <v>38.9</v>
      </c>
      <c r="IG53" s="227">
        <v>60.3</v>
      </c>
      <c r="IH53" s="227">
        <v>22.8</v>
      </c>
      <c r="II53" s="144" t="s">
        <v>1081</v>
      </c>
      <c r="IJ53" s="144" t="s">
        <v>1081</v>
      </c>
      <c r="IK53" s="225">
        <v>62</v>
      </c>
      <c r="IL53" s="154">
        <v>0.82</v>
      </c>
      <c r="IM53" s="153">
        <v>88.8</v>
      </c>
      <c r="IN53" s="285">
        <v>3.3</v>
      </c>
      <c r="IO53" s="153">
        <v>3.6</v>
      </c>
      <c r="IP53" s="143">
        <v>141749576</v>
      </c>
      <c r="IQ53" s="286">
        <v>53.559745561319403</v>
      </c>
      <c r="IR53" s="286">
        <v>54.238683606047431</v>
      </c>
      <c r="IS53" s="245" t="s">
        <v>608</v>
      </c>
      <c r="IT53" s="245" t="s">
        <v>608</v>
      </c>
      <c r="IU53" s="286" t="s">
        <v>608</v>
      </c>
      <c r="IV53" s="144" t="s">
        <v>1081</v>
      </c>
      <c r="IW53" s="143">
        <v>4085</v>
      </c>
      <c r="IX53" s="144" t="s">
        <v>1081</v>
      </c>
      <c r="IY53" s="286">
        <v>25.5</v>
      </c>
      <c r="IZ53" s="276">
        <v>83480</v>
      </c>
      <c r="JA53" s="276">
        <v>1383</v>
      </c>
      <c r="JB53" s="276">
        <v>1506</v>
      </c>
      <c r="JC53" s="276">
        <v>6182</v>
      </c>
      <c r="JD53" s="276">
        <v>8273</v>
      </c>
      <c r="JE53" s="276">
        <v>8877</v>
      </c>
      <c r="JF53" s="276">
        <v>10597</v>
      </c>
      <c r="JG53" s="276">
        <v>13276</v>
      </c>
      <c r="JH53" s="276">
        <v>11256</v>
      </c>
      <c r="JI53" s="276">
        <v>10028</v>
      </c>
      <c r="JJ53" s="276">
        <v>9112</v>
      </c>
      <c r="JK53" s="276">
        <v>7782</v>
      </c>
      <c r="JL53" s="276">
        <v>5620</v>
      </c>
      <c r="JM53" s="276">
        <v>2723</v>
      </c>
      <c r="JN53" s="276">
        <v>1207</v>
      </c>
      <c r="JO53" s="276">
        <v>600</v>
      </c>
      <c r="JP53" s="276">
        <v>282</v>
      </c>
      <c r="JQ53" s="276">
        <v>9968</v>
      </c>
      <c r="JR53" s="276">
        <v>8684</v>
      </c>
      <c r="JS53" s="276">
        <v>10365</v>
      </c>
      <c r="JT53" s="276">
        <v>12094</v>
      </c>
      <c r="JU53" s="276">
        <v>13953</v>
      </c>
      <c r="JV53" s="276">
        <v>16724</v>
      </c>
      <c r="JW53" s="276">
        <v>13997</v>
      </c>
      <c r="JX53" s="276">
        <v>12872</v>
      </c>
      <c r="JY53" s="276">
        <v>13371</v>
      </c>
      <c r="JZ53" s="276">
        <v>15836</v>
      </c>
      <c r="KA53" s="276">
        <v>18197</v>
      </c>
      <c r="KB53" s="276">
        <v>15143</v>
      </c>
      <c r="KC53" s="276">
        <v>11960</v>
      </c>
      <c r="KD53" s="276">
        <v>10275</v>
      </c>
      <c r="KE53" s="276">
        <v>12784</v>
      </c>
    </row>
    <row r="54" spans="1:291" ht="12">
      <c r="A54" s="3">
        <v>352012</v>
      </c>
      <c r="B54" s="2" t="s">
        <v>942</v>
      </c>
      <c r="C54" s="147">
        <v>715.93</v>
      </c>
      <c r="D54" s="144">
        <v>268257</v>
      </c>
      <c r="E54" s="146">
        <v>11.44</v>
      </c>
      <c r="F54" s="146">
        <v>54.774700000000003</v>
      </c>
      <c r="G54" s="146">
        <v>33.78</v>
      </c>
      <c r="H54" s="220">
        <v>11361</v>
      </c>
      <c r="I54" s="220">
        <v>24106</v>
      </c>
      <c r="J54" s="220">
        <v>37880</v>
      </c>
      <c r="K54" s="225">
        <v>46918</v>
      </c>
      <c r="L54" s="220">
        <v>130337</v>
      </c>
      <c r="M54" s="220">
        <v>4087</v>
      </c>
      <c r="N54" s="220">
        <v>6947</v>
      </c>
      <c r="O54" s="220">
        <v>7934</v>
      </c>
      <c r="P54" s="223">
        <v>263892</v>
      </c>
      <c r="Q54" s="220">
        <v>268517</v>
      </c>
      <c r="R54" s="220">
        <v>264983</v>
      </c>
      <c r="S54" s="225">
        <v>705907</v>
      </c>
      <c r="T54" s="225">
        <v>1301716</v>
      </c>
      <c r="U54" s="225">
        <v>536097</v>
      </c>
      <c r="V54" s="225">
        <v>740582</v>
      </c>
      <c r="W54" s="225">
        <v>33</v>
      </c>
      <c r="X54" s="225">
        <v>41</v>
      </c>
      <c r="Y54" s="225">
        <v>20</v>
      </c>
      <c r="Z54" s="225">
        <v>66854</v>
      </c>
      <c r="AA54" s="147">
        <v>4024.37</v>
      </c>
      <c r="AB54" s="230">
        <v>2133.06</v>
      </c>
      <c r="AC54" s="225">
        <v>2976</v>
      </c>
      <c r="AD54" s="225">
        <v>0</v>
      </c>
      <c r="AE54" s="225" t="s">
        <v>608</v>
      </c>
      <c r="AF54" s="225">
        <v>20</v>
      </c>
      <c r="AG54" s="225">
        <v>1181</v>
      </c>
      <c r="AH54" s="225">
        <v>49</v>
      </c>
      <c r="AI54" s="225">
        <v>12561</v>
      </c>
      <c r="AJ54" s="225">
        <v>912</v>
      </c>
      <c r="AK54" s="225">
        <v>85</v>
      </c>
      <c r="AL54" s="225">
        <v>22</v>
      </c>
      <c r="AM54" s="225">
        <v>5924</v>
      </c>
      <c r="AN54" s="225">
        <v>488</v>
      </c>
      <c r="AO54" s="225">
        <v>0</v>
      </c>
      <c r="AP54" s="225">
        <v>197</v>
      </c>
      <c r="AQ54" s="225">
        <v>13</v>
      </c>
      <c r="AR54" s="225">
        <v>7</v>
      </c>
      <c r="AS54" s="227">
        <v>93.292682926829272</v>
      </c>
      <c r="AT54" s="227">
        <v>93.5</v>
      </c>
      <c r="AU54" s="227">
        <v>81.5</v>
      </c>
      <c r="AV54" s="225">
        <v>26</v>
      </c>
      <c r="AW54" s="225">
        <v>3</v>
      </c>
      <c r="AX54" s="225">
        <v>23</v>
      </c>
      <c r="AY54" s="225">
        <v>6</v>
      </c>
      <c r="AZ54" s="225">
        <v>6</v>
      </c>
      <c r="BA54" s="225">
        <v>8</v>
      </c>
      <c r="BB54" s="225">
        <v>8</v>
      </c>
      <c r="BC54" s="225">
        <v>9</v>
      </c>
      <c r="BD54" s="225">
        <v>19800</v>
      </c>
      <c r="BE54" s="225">
        <v>1</v>
      </c>
      <c r="BF54" s="225">
        <v>29754</v>
      </c>
      <c r="BG54" s="225">
        <v>5</v>
      </c>
      <c r="BH54" s="225">
        <v>94095.41</v>
      </c>
      <c r="BI54" s="225">
        <v>3</v>
      </c>
      <c r="BJ54" s="225">
        <v>4062</v>
      </c>
      <c r="BK54" s="227">
        <v>25.9</v>
      </c>
      <c r="BL54" s="225">
        <v>1</v>
      </c>
      <c r="BM54" s="225">
        <v>3</v>
      </c>
      <c r="BN54" s="225">
        <v>108</v>
      </c>
      <c r="BO54" s="225">
        <v>5255</v>
      </c>
      <c r="BP54" s="144" t="s">
        <v>1081</v>
      </c>
      <c r="BQ54" s="230">
        <v>1.6</v>
      </c>
      <c r="BR54" s="227">
        <v>40.9</v>
      </c>
      <c r="BS54" s="230">
        <v>4.4598612487611495</v>
      </c>
      <c r="BT54" s="227">
        <v>56.012039257694759</v>
      </c>
      <c r="BU54" s="225">
        <v>27</v>
      </c>
      <c r="BV54" s="225">
        <v>5585</v>
      </c>
      <c r="BW54" s="225">
        <v>283</v>
      </c>
      <c r="BX54" s="225">
        <v>723</v>
      </c>
      <c r="BY54" s="225">
        <v>3595</v>
      </c>
      <c r="BZ54" s="225">
        <v>993</v>
      </c>
      <c r="CA54" s="225">
        <v>305</v>
      </c>
      <c r="CB54" s="225">
        <v>616</v>
      </c>
      <c r="CC54" s="241">
        <v>1.43</v>
      </c>
      <c r="CD54" s="225" t="s">
        <v>608</v>
      </c>
      <c r="CE54" s="225">
        <v>4</v>
      </c>
      <c r="CF54" s="225">
        <v>31</v>
      </c>
      <c r="CG54" s="225">
        <v>2</v>
      </c>
      <c r="CH54" s="225">
        <v>3</v>
      </c>
      <c r="CI54" s="225">
        <v>260</v>
      </c>
      <c r="CJ54" s="225">
        <v>34</v>
      </c>
      <c r="CK54" s="225">
        <v>1523</v>
      </c>
      <c r="CL54" s="225">
        <v>11</v>
      </c>
      <c r="CM54" s="225">
        <v>807</v>
      </c>
      <c r="CN54" s="225">
        <v>34</v>
      </c>
      <c r="CO54" s="225">
        <v>396</v>
      </c>
      <c r="CP54" s="225">
        <v>11</v>
      </c>
      <c r="CQ54" s="225">
        <v>116</v>
      </c>
      <c r="CR54" s="225">
        <v>14</v>
      </c>
      <c r="CS54" s="225">
        <v>379</v>
      </c>
      <c r="CT54" s="225">
        <v>11695</v>
      </c>
      <c r="CU54" s="225">
        <v>3035</v>
      </c>
      <c r="CV54" s="225">
        <v>2243</v>
      </c>
      <c r="CW54" s="225">
        <v>915896.98800000001</v>
      </c>
      <c r="CX54" s="225">
        <v>448852.88500000001</v>
      </c>
      <c r="CY54" s="225">
        <v>589077.37</v>
      </c>
      <c r="CZ54" s="225">
        <v>90675</v>
      </c>
      <c r="DA54" s="225">
        <v>12</v>
      </c>
      <c r="DB54" s="225">
        <v>19313</v>
      </c>
      <c r="DC54" s="225">
        <v>2330</v>
      </c>
      <c r="DD54" s="225">
        <v>1498</v>
      </c>
      <c r="DE54" s="225">
        <v>222</v>
      </c>
      <c r="DF54" s="225">
        <v>0</v>
      </c>
      <c r="DG54" s="225">
        <v>4981</v>
      </c>
      <c r="DH54" s="225">
        <v>13749</v>
      </c>
      <c r="DI54" s="225">
        <v>2229</v>
      </c>
      <c r="DJ54" s="225">
        <v>2293</v>
      </c>
      <c r="DK54" s="225">
        <v>293</v>
      </c>
      <c r="DL54" s="225">
        <v>468</v>
      </c>
      <c r="DM54" s="225">
        <v>0</v>
      </c>
      <c r="DN54" s="225">
        <v>1572</v>
      </c>
      <c r="DO54" s="225">
        <v>46</v>
      </c>
      <c r="DP54" s="225">
        <v>13528</v>
      </c>
      <c r="DQ54" s="225">
        <v>63</v>
      </c>
      <c r="DR54" s="225">
        <v>6682</v>
      </c>
      <c r="DS54" s="225">
        <v>6221</v>
      </c>
      <c r="DT54" s="225">
        <v>0</v>
      </c>
      <c r="DU54" s="225">
        <v>798</v>
      </c>
      <c r="DV54" s="225">
        <v>55</v>
      </c>
      <c r="DW54" s="225">
        <v>63</v>
      </c>
      <c r="DX54" s="227">
        <v>69.8</v>
      </c>
      <c r="DY54" s="225">
        <v>37</v>
      </c>
      <c r="DZ54" s="225">
        <v>363</v>
      </c>
      <c r="EA54" s="225">
        <v>935</v>
      </c>
      <c r="EB54" s="225">
        <v>229</v>
      </c>
      <c r="EC54" s="225">
        <v>87</v>
      </c>
      <c r="ED54" s="225">
        <v>1653</v>
      </c>
      <c r="EE54" s="225">
        <v>1749</v>
      </c>
      <c r="EF54" s="227">
        <v>93.4</v>
      </c>
      <c r="EG54" s="227">
        <v>95.1</v>
      </c>
      <c r="EH54" s="225">
        <v>48</v>
      </c>
      <c r="EI54" s="268">
        <v>16.600000000000001</v>
      </c>
      <c r="EJ54" s="225">
        <v>63282</v>
      </c>
      <c r="EK54" s="227">
        <v>19</v>
      </c>
      <c r="EL54" s="225">
        <v>446372</v>
      </c>
      <c r="EM54" s="429">
        <v>-0.74</v>
      </c>
      <c r="EN54" s="225">
        <v>744</v>
      </c>
      <c r="EO54" s="225">
        <v>19</v>
      </c>
      <c r="EP54" s="243">
        <v>716</v>
      </c>
      <c r="EQ54" s="225">
        <v>54</v>
      </c>
      <c r="ER54" s="225">
        <v>1064</v>
      </c>
      <c r="ES54" s="227">
        <v>100</v>
      </c>
      <c r="ET54" s="220">
        <v>101538</v>
      </c>
      <c r="EU54" s="225">
        <v>39997</v>
      </c>
      <c r="EV54" s="225">
        <v>30</v>
      </c>
      <c r="EW54" s="225">
        <v>57154</v>
      </c>
      <c r="EX54" s="225">
        <v>44478</v>
      </c>
      <c r="EY54" s="225">
        <v>10261</v>
      </c>
      <c r="EZ54" s="225">
        <v>2415</v>
      </c>
      <c r="FA54" s="225">
        <v>4387</v>
      </c>
      <c r="FB54" s="227">
        <v>38.200000000000003</v>
      </c>
      <c r="FC54" s="225">
        <v>398</v>
      </c>
      <c r="FD54" s="227">
        <v>13.2</v>
      </c>
      <c r="FE54" s="225">
        <v>11598</v>
      </c>
      <c r="FF54" s="225">
        <v>14</v>
      </c>
      <c r="FG54" s="225">
        <v>160</v>
      </c>
      <c r="FH54" s="225">
        <v>863</v>
      </c>
      <c r="FI54" s="245">
        <v>19</v>
      </c>
      <c r="FJ54" s="245">
        <v>612</v>
      </c>
      <c r="FK54" s="230">
        <v>63.574526124361753</v>
      </c>
      <c r="FL54" s="227">
        <v>96.8</v>
      </c>
      <c r="FM54" s="227">
        <v>88.4</v>
      </c>
      <c r="FN54" s="227">
        <v>75.5</v>
      </c>
      <c r="FO54" s="227">
        <v>32.299999999999997</v>
      </c>
      <c r="FP54" s="225">
        <v>74</v>
      </c>
      <c r="FQ54" s="225">
        <v>11</v>
      </c>
      <c r="FR54" s="225">
        <v>58</v>
      </c>
      <c r="FS54" s="225">
        <v>1313</v>
      </c>
      <c r="FT54" s="225">
        <v>15</v>
      </c>
      <c r="FU54" s="225">
        <v>1342</v>
      </c>
      <c r="FV54" s="225">
        <v>1615</v>
      </c>
      <c r="FW54" s="225">
        <v>4</v>
      </c>
      <c r="FX54" s="225">
        <v>6530428</v>
      </c>
      <c r="FY54" s="225">
        <v>3929</v>
      </c>
      <c r="FZ54" s="225" t="s">
        <v>608</v>
      </c>
      <c r="GA54" s="225" t="s">
        <v>608</v>
      </c>
      <c r="GB54" s="225">
        <v>12331</v>
      </c>
      <c r="GC54" s="225">
        <v>68</v>
      </c>
      <c r="GD54" s="225">
        <v>1800</v>
      </c>
      <c r="GE54" s="225">
        <v>10463</v>
      </c>
      <c r="GF54" s="225">
        <v>112815</v>
      </c>
      <c r="GG54" s="225">
        <v>839</v>
      </c>
      <c r="GH54" s="225">
        <v>24081</v>
      </c>
      <c r="GI54" s="225">
        <v>87895</v>
      </c>
      <c r="GJ54" s="225">
        <v>604</v>
      </c>
      <c r="GK54" s="225">
        <v>4813</v>
      </c>
      <c r="GL54" s="225">
        <v>263922</v>
      </c>
      <c r="GM54" s="225">
        <v>2131</v>
      </c>
      <c r="GN54" s="225">
        <v>13104</v>
      </c>
      <c r="GO54" s="225">
        <v>260361</v>
      </c>
      <c r="GP54" s="225">
        <v>392</v>
      </c>
      <c r="GQ54" s="225">
        <v>38399</v>
      </c>
      <c r="GR54" s="224">
        <v>549686</v>
      </c>
      <c r="GS54" s="225">
        <v>386</v>
      </c>
      <c r="GT54" s="225">
        <v>14905</v>
      </c>
      <c r="GU54" s="225">
        <v>549686</v>
      </c>
      <c r="GV54" s="242">
        <v>91.46</v>
      </c>
      <c r="GW54" s="225">
        <v>5224</v>
      </c>
      <c r="GX54" s="225">
        <v>4581</v>
      </c>
      <c r="GY54" s="225">
        <v>3452</v>
      </c>
      <c r="GZ54" s="222">
        <v>267</v>
      </c>
      <c r="HA54" s="225">
        <v>336</v>
      </c>
      <c r="HB54" s="225">
        <v>2104317</v>
      </c>
      <c r="HC54" s="225">
        <v>13372216</v>
      </c>
      <c r="HD54" s="225">
        <v>1327582.5</v>
      </c>
      <c r="HE54" s="225">
        <v>1940118.4</v>
      </c>
      <c r="HF54" s="225">
        <v>190507.6</v>
      </c>
      <c r="HG54" s="225">
        <v>6380.9</v>
      </c>
      <c r="HH54" s="225">
        <v>6380.9</v>
      </c>
      <c r="HI54" s="225">
        <v>129440</v>
      </c>
      <c r="HJ54" s="225">
        <v>95544</v>
      </c>
      <c r="HK54" s="220">
        <v>9480</v>
      </c>
      <c r="HL54" s="220">
        <v>13364310</v>
      </c>
      <c r="HM54" s="220"/>
      <c r="HN54" s="220">
        <v>257</v>
      </c>
      <c r="HO54" s="220"/>
      <c r="HP54" s="220">
        <v>114</v>
      </c>
      <c r="HQ54" s="220"/>
      <c r="HR54" s="220">
        <v>182298</v>
      </c>
      <c r="HS54" s="220">
        <v>145395</v>
      </c>
      <c r="HT54" s="220">
        <v>1500</v>
      </c>
      <c r="HU54" s="220">
        <v>1400</v>
      </c>
      <c r="HV54" s="230">
        <v>40.5</v>
      </c>
      <c r="HW54" s="220">
        <v>176520</v>
      </c>
      <c r="HX54" s="426">
        <v>16.38</v>
      </c>
      <c r="HY54" s="230">
        <v>1.4</v>
      </c>
      <c r="HZ54" s="230">
        <v>1.4</v>
      </c>
      <c r="IA54" s="225">
        <v>1055.5999999999999</v>
      </c>
      <c r="IB54" s="225">
        <v>1055.5999999999999</v>
      </c>
      <c r="IC54" s="225">
        <v>31019</v>
      </c>
      <c r="ID54" s="227">
        <v>74.3</v>
      </c>
      <c r="IE54" s="227">
        <v>48.6</v>
      </c>
      <c r="IF54" s="227">
        <v>35.4</v>
      </c>
      <c r="IG54" s="227">
        <v>52.3</v>
      </c>
      <c r="IH54" s="227">
        <v>15.4</v>
      </c>
      <c r="II54" s="144" t="s">
        <v>1081</v>
      </c>
      <c r="IJ54" s="144" t="s">
        <v>1081</v>
      </c>
      <c r="IK54" s="225">
        <v>80.599999999999994</v>
      </c>
      <c r="IL54" s="154">
        <v>0.55000000000000004</v>
      </c>
      <c r="IM54" s="153">
        <v>98.7</v>
      </c>
      <c r="IN54" s="285">
        <v>9.9</v>
      </c>
      <c r="IO54" s="153">
        <v>3.3</v>
      </c>
      <c r="IP54" s="143">
        <v>154799811</v>
      </c>
      <c r="IQ54" s="286">
        <v>41.603281620524029</v>
      </c>
      <c r="IR54" s="286">
        <v>55.424140774747812</v>
      </c>
      <c r="IS54" s="245" t="s">
        <v>608</v>
      </c>
      <c r="IT54" s="245" t="s">
        <v>608</v>
      </c>
      <c r="IU54" s="286">
        <v>93.8</v>
      </c>
      <c r="IV54" s="144" t="s">
        <v>1081</v>
      </c>
      <c r="IW54" s="143">
        <v>2692</v>
      </c>
      <c r="IX54" s="144" t="s">
        <v>1081</v>
      </c>
      <c r="IY54" s="286">
        <v>29.5</v>
      </c>
      <c r="IZ54" s="276">
        <v>44957</v>
      </c>
      <c r="JA54" s="276">
        <v>793</v>
      </c>
      <c r="JB54" s="276">
        <v>946</v>
      </c>
      <c r="JC54" s="276">
        <v>3680</v>
      </c>
      <c r="JD54" s="276">
        <v>4150</v>
      </c>
      <c r="JE54" s="276">
        <v>4748</v>
      </c>
      <c r="JF54" s="276">
        <v>5443</v>
      </c>
      <c r="JG54" s="276">
        <v>6767</v>
      </c>
      <c r="JH54" s="276">
        <v>6521</v>
      </c>
      <c r="JI54" s="276">
        <v>6243</v>
      </c>
      <c r="JJ54" s="276">
        <v>6250</v>
      </c>
      <c r="JK54" s="276">
        <v>5740</v>
      </c>
      <c r="JL54" s="276">
        <v>4839</v>
      </c>
      <c r="JM54" s="276">
        <v>2116</v>
      </c>
      <c r="JN54" s="276">
        <v>994</v>
      </c>
      <c r="JO54" s="276">
        <v>517</v>
      </c>
      <c r="JP54" s="276">
        <v>208</v>
      </c>
      <c r="JQ54" s="276">
        <v>5554</v>
      </c>
      <c r="JR54" s="276">
        <v>5052</v>
      </c>
      <c r="JS54" s="276">
        <v>5261</v>
      </c>
      <c r="JT54" s="276">
        <v>6490</v>
      </c>
      <c r="JU54" s="276">
        <v>7395</v>
      </c>
      <c r="JV54" s="276">
        <v>8688</v>
      </c>
      <c r="JW54" s="276">
        <v>8106</v>
      </c>
      <c r="JX54" s="276">
        <v>7949</v>
      </c>
      <c r="JY54" s="276">
        <v>8721</v>
      </c>
      <c r="JZ54" s="276">
        <v>10582</v>
      </c>
      <c r="KA54" s="276">
        <v>12948</v>
      </c>
      <c r="KB54" s="276">
        <v>10583</v>
      </c>
      <c r="KC54" s="276">
        <v>9579</v>
      </c>
      <c r="KD54" s="276">
        <v>8761</v>
      </c>
      <c r="KE54" s="276">
        <v>10036</v>
      </c>
    </row>
    <row r="55" spans="1:291" ht="12">
      <c r="A55" s="3">
        <v>372013</v>
      </c>
      <c r="B55" s="515" t="s">
        <v>943</v>
      </c>
      <c r="C55" s="147">
        <v>375.44</v>
      </c>
      <c r="D55" s="144">
        <v>427099</v>
      </c>
      <c r="E55" s="146">
        <v>13.765895026679997</v>
      </c>
      <c r="F55" s="146">
        <v>59.446170559987266</v>
      </c>
      <c r="G55" s="146">
        <v>26.787934413332742</v>
      </c>
      <c r="H55" s="223">
        <v>22550</v>
      </c>
      <c r="I55" s="223">
        <v>46393</v>
      </c>
      <c r="J55" s="223">
        <v>71427</v>
      </c>
      <c r="K55" s="224">
        <v>55684</v>
      </c>
      <c r="L55" s="220">
        <v>193543</v>
      </c>
      <c r="M55" s="220">
        <v>3949</v>
      </c>
      <c r="N55" s="220">
        <v>15020</v>
      </c>
      <c r="O55" s="220">
        <v>14430</v>
      </c>
      <c r="P55" s="223">
        <v>418756</v>
      </c>
      <c r="Q55" s="220">
        <v>420748</v>
      </c>
      <c r="R55" s="220">
        <v>435901</v>
      </c>
      <c r="S55" s="224">
        <v>633326</v>
      </c>
      <c r="T55" s="224">
        <v>2840990</v>
      </c>
      <c r="U55" s="224">
        <v>1037304</v>
      </c>
      <c r="V55" s="225">
        <v>1351477</v>
      </c>
      <c r="W55" s="225">
        <v>0</v>
      </c>
      <c r="X55" s="225">
        <v>108</v>
      </c>
      <c r="Y55" s="225">
        <v>34</v>
      </c>
      <c r="Z55" s="226">
        <v>135425</v>
      </c>
      <c r="AA55" s="234">
        <v>5008.21</v>
      </c>
      <c r="AB55" s="226">
        <v>1355.38</v>
      </c>
      <c r="AC55" s="225">
        <v>1959</v>
      </c>
      <c r="AD55" s="224">
        <v>412615</v>
      </c>
      <c r="AE55" s="224">
        <v>2001</v>
      </c>
      <c r="AF55" s="225">
        <v>48</v>
      </c>
      <c r="AG55" s="225">
        <v>5582</v>
      </c>
      <c r="AH55" s="225">
        <v>51</v>
      </c>
      <c r="AI55" s="225">
        <v>23135</v>
      </c>
      <c r="AJ55" s="224">
        <v>1457</v>
      </c>
      <c r="AK55" s="224">
        <v>67</v>
      </c>
      <c r="AL55" s="225">
        <v>24</v>
      </c>
      <c r="AM55" s="225">
        <v>11345</v>
      </c>
      <c r="AN55" s="224">
        <v>821</v>
      </c>
      <c r="AO55" s="224">
        <v>4</v>
      </c>
      <c r="AP55" s="224">
        <v>340</v>
      </c>
      <c r="AQ55" s="224">
        <v>22</v>
      </c>
      <c r="AR55" s="224">
        <v>35</v>
      </c>
      <c r="AS55" s="227">
        <v>100</v>
      </c>
      <c r="AT55" s="227">
        <v>112.2</v>
      </c>
      <c r="AU55" s="227">
        <v>105.2</v>
      </c>
      <c r="AV55" s="225">
        <v>17</v>
      </c>
      <c r="AW55" s="228">
        <v>5</v>
      </c>
      <c r="AX55" s="228">
        <v>30</v>
      </c>
      <c r="AY55" s="225">
        <v>20</v>
      </c>
      <c r="AZ55" s="225">
        <v>4</v>
      </c>
      <c r="BA55" s="228">
        <v>4</v>
      </c>
      <c r="BB55" s="228">
        <v>20</v>
      </c>
      <c r="BC55" s="225">
        <v>14</v>
      </c>
      <c r="BD55" s="225">
        <v>35448</v>
      </c>
      <c r="BE55" s="225">
        <v>1</v>
      </c>
      <c r="BF55" s="225">
        <v>52545</v>
      </c>
      <c r="BG55" s="225">
        <v>9</v>
      </c>
      <c r="BH55" s="225">
        <v>99498</v>
      </c>
      <c r="BI55" s="225">
        <v>8</v>
      </c>
      <c r="BJ55" s="225">
        <v>4378</v>
      </c>
      <c r="BK55" s="229">
        <v>53.1</v>
      </c>
      <c r="BL55" s="225">
        <v>1</v>
      </c>
      <c r="BM55" s="225">
        <v>3</v>
      </c>
      <c r="BN55" s="225">
        <v>231</v>
      </c>
      <c r="BO55" s="225">
        <v>7310</v>
      </c>
      <c r="BP55" s="144" t="s">
        <v>1081</v>
      </c>
      <c r="BQ55" s="230">
        <v>1.76</v>
      </c>
      <c r="BR55" s="229">
        <v>37.200000000000003</v>
      </c>
      <c r="BS55" s="230">
        <v>4.1047374300556552</v>
      </c>
      <c r="BT55" s="227">
        <v>59.28034352505167</v>
      </c>
      <c r="BU55" s="225">
        <v>35</v>
      </c>
      <c r="BV55" s="225">
        <v>5890</v>
      </c>
      <c r="BW55" s="225">
        <v>425</v>
      </c>
      <c r="BX55" s="225">
        <v>1199</v>
      </c>
      <c r="BY55" s="225">
        <v>4425</v>
      </c>
      <c r="BZ55" s="225">
        <v>1206</v>
      </c>
      <c r="CA55" s="225">
        <v>342</v>
      </c>
      <c r="CB55" s="225">
        <v>743</v>
      </c>
      <c r="CC55" s="230">
        <v>1.5</v>
      </c>
      <c r="CD55" s="220" t="s">
        <v>608</v>
      </c>
      <c r="CE55" s="225">
        <v>3</v>
      </c>
      <c r="CF55" s="225">
        <v>34</v>
      </c>
      <c r="CG55" s="225">
        <v>1</v>
      </c>
      <c r="CH55" s="225">
        <v>2</v>
      </c>
      <c r="CI55" s="225">
        <v>200</v>
      </c>
      <c r="CJ55" s="225">
        <v>27</v>
      </c>
      <c r="CK55" s="225">
        <v>1647</v>
      </c>
      <c r="CL55" s="225">
        <v>19</v>
      </c>
      <c r="CM55" s="225">
        <v>1326</v>
      </c>
      <c r="CN55" s="225">
        <v>46</v>
      </c>
      <c r="CO55" s="225">
        <v>891</v>
      </c>
      <c r="CP55" s="225">
        <v>19</v>
      </c>
      <c r="CQ55" s="225">
        <v>184</v>
      </c>
      <c r="CR55" s="225">
        <v>14</v>
      </c>
      <c r="CS55" s="225">
        <v>364</v>
      </c>
      <c r="CT55" s="225">
        <v>16087</v>
      </c>
      <c r="CU55" s="225">
        <v>3227</v>
      </c>
      <c r="CV55" s="225">
        <v>2839</v>
      </c>
      <c r="CW55" s="225">
        <v>1592686.43</v>
      </c>
      <c r="CX55" s="225">
        <v>445178.99300000002</v>
      </c>
      <c r="CY55" s="225">
        <v>720983.39899999998</v>
      </c>
      <c r="CZ55" s="225">
        <v>114454</v>
      </c>
      <c r="DA55" s="225">
        <v>1</v>
      </c>
      <c r="DB55" s="225">
        <v>23960</v>
      </c>
      <c r="DC55" s="225">
        <v>2466</v>
      </c>
      <c r="DD55" s="225">
        <v>2083</v>
      </c>
      <c r="DE55" s="225" t="s">
        <v>608</v>
      </c>
      <c r="DF55" s="225">
        <v>1770</v>
      </c>
      <c r="DG55" s="225">
        <v>19361</v>
      </c>
      <c r="DH55" s="278">
        <v>18397</v>
      </c>
      <c r="DI55" s="225">
        <v>3030</v>
      </c>
      <c r="DJ55" s="225">
        <v>2466</v>
      </c>
      <c r="DK55" s="225">
        <v>246</v>
      </c>
      <c r="DL55" s="225">
        <v>364</v>
      </c>
      <c r="DM55" s="225">
        <v>14</v>
      </c>
      <c r="DN55" s="225">
        <v>1684</v>
      </c>
      <c r="DO55" s="225">
        <v>31</v>
      </c>
      <c r="DP55" s="225">
        <v>16083</v>
      </c>
      <c r="DQ55" s="225">
        <v>93</v>
      </c>
      <c r="DR55" s="225">
        <v>11467</v>
      </c>
      <c r="DS55" s="225">
        <v>10303</v>
      </c>
      <c r="DT55" s="225">
        <v>224</v>
      </c>
      <c r="DU55" s="225">
        <v>1181</v>
      </c>
      <c r="DV55" s="225">
        <v>79</v>
      </c>
      <c r="DW55" s="225">
        <v>68</v>
      </c>
      <c r="DX55" s="231">
        <v>58.8</v>
      </c>
      <c r="DY55" s="225">
        <v>56</v>
      </c>
      <c r="DZ55" s="225">
        <v>145</v>
      </c>
      <c r="EA55" s="225">
        <v>1675</v>
      </c>
      <c r="EB55" s="226">
        <v>608</v>
      </c>
      <c r="EC55" s="226">
        <v>131</v>
      </c>
      <c r="ED55" s="226">
        <v>3361</v>
      </c>
      <c r="EE55" s="226">
        <v>3637</v>
      </c>
      <c r="EF55" s="229">
        <v>93.1</v>
      </c>
      <c r="EG55" s="229">
        <v>88.2</v>
      </c>
      <c r="EH55" s="226">
        <v>155</v>
      </c>
      <c r="EI55" s="268">
        <v>14.64</v>
      </c>
      <c r="EJ55" s="226">
        <v>90504</v>
      </c>
      <c r="EK55" s="229">
        <v>42.9</v>
      </c>
      <c r="EL55" s="226">
        <v>423790</v>
      </c>
      <c r="EM55" s="429">
        <v>1.87</v>
      </c>
      <c r="EN55" s="225">
        <v>455</v>
      </c>
      <c r="EO55" s="225">
        <v>27</v>
      </c>
      <c r="EP55" s="224">
        <v>8072</v>
      </c>
      <c r="EQ55" s="225">
        <v>98</v>
      </c>
      <c r="ER55" s="225">
        <v>2859</v>
      </c>
      <c r="ES55" s="227">
        <v>66.7</v>
      </c>
      <c r="ET55" s="220">
        <v>143322</v>
      </c>
      <c r="EU55" s="225">
        <v>3017</v>
      </c>
      <c r="EV55" s="225">
        <v>0</v>
      </c>
      <c r="EW55" s="225">
        <v>140305</v>
      </c>
      <c r="EX55" s="225">
        <v>105149</v>
      </c>
      <c r="EY55" s="225">
        <v>27019</v>
      </c>
      <c r="EZ55" s="225">
        <v>8137</v>
      </c>
      <c r="FA55" s="225" t="s">
        <v>608</v>
      </c>
      <c r="FB55" s="227">
        <v>19.2</v>
      </c>
      <c r="FC55" s="225">
        <v>287</v>
      </c>
      <c r="FD55" s="227">
        <v>9</v>
      </c>
      <c r="FE55" s="225">
        <v>8996</v>
      </c>
      <c r="FF55" s="225">
        <v>185</v>
      </c>
      <c r="FG55" s="225">
        <v>208</v>
      </c>
      <c r="FH55" s="225">
        <v>332</v>
      </c>
      <c r="FI55" s="233">
        <v>40</v>
      </c>
      <c r="FJ55" s="233">
        <v>1236</v>
      </c>
      <c r="FK55" s="230">
        <v>62.958136322879945</v>
      </c>
      <c r="FL55" s="227">
        <v>99.5</v>
      </c>
      <c r="FM55" s="227">
        <v>93.7</v>
      </c>
      <c r="FN55" s="227">
        <v>63.3</v>
      </c>
      <c r="FO55" s="231">
        <v>44</v>
      </c>
      <c r="FP55" s="225">
        <v>120</v>
      </c>
      <c r="FQ55" s="225">
        <v>14</v>
      </c>
      <c r="FR55" s="225">
        <v>76</v>
      </c>
      <c r="FS55" s="225">
        <v>3217</v>
      </c>
      <c r="FT55" s="225">
        <v>18</v>
      </c>
      <c r="FU55" s="225">
        <v>3338</v>
      </c>
      <c r="FV55" s="225">
        <v>2255</v>
      </c>
      <c r="FW55" s="225">
        <v>4</v>
      </c>
      <c r="FX55" s="225">
        <v>6847917</v>
      </c>
      <c r="FY55" s="225">
        <v>6245</v>
      </c>
      <c r="FZ55" s="225">
        <v>16688285</v>
      </c>
      <c r="GA55" s="225">
        <v>15758211</v>
      </c>
      <c r="GB55" s="225">
        <v>22695</v>
      </c>
      <c r="GC55" s="225">
        <v>96</v>
      </c>
      <c r="GD55" s="225">
        <v>3480</v>
      </c>
      <c r="GE55" s="225">
        <v>19119</v>
      </c>
      <c r="GF55" s="225">
        <v>210307</v>
      </c>
      <c r="GG55" s="225">
        <v>682</v>
      </c>
      <c r="GH55" s="225">
        <v>35834</v>
      </c>
      <c r="GI55" s="225">
        <v>173791</v>
      </c>
      <c r="GJ55" s="225">
        <v>1562</v>
      </c>
      <c r="GK55" s="225">
        <v>14043</v>
      </c>
      <c r="GL55" s="225">
        <v>1512452</v>
      </c>
      <c r="GM55" s="225">
        <v>2661</v>
      </c>
      <c r="GN55" s="225">
        <v>21719</v>
      </c>
      <c r="GO55" s="225">
        <v>518939</v>
      </c>
      <c r="GP55" s="225">
        <v>591</v>
      </c>
      <c r="GQ55" s="225">
        <v>14905</v>
      </c>
      <c r="GR55" s="224">
        <v>347863</v>
      </c>
      <c r="GS55" s="225">
        <v>587</v>
      </c>
      <c r="GT55" s="225">
        <v>12410</v>
      </c>
      <c r="GU55" s="225">
        <v>248240</v>
      </c>
      <c r="GV55" s="235">
        <v>85.01</v>
      </c>
      <c r="GW55" s="227">
        <v>854.5</v>
      </c>
      <c r="GX55" s="225">
        <v>8682</v>
      </c>
      <c r="GY55" s="225">
        <v>4870</v>
      </c>
      <c r="GZ55" s="222">
        <v>298</v>
      </c>
      <c r="HA55" s="225">
        <v>24</v>
      </c>
      <c r="HB55" s="225">
        <v>2376183</v>
      </c>
      <c r="HC55" s="225">
        <v>13070430</v>
      </c>
      <c r="HD55" s="225">
        <v>1504619</v>
      </c>
      <c r="HE55" s="225">
        <v>2275584</v>
      </c>
      <c r="HF55" s="225">
        <v>205639</v>
      </c>
      <c r="HG55" s="225">
        <v>10160</v>
      </c>
      <c r="HH55" s="225">
        <v>10510</v>
      </c>
      <c r="HI55" s="225">
        <v>213360</v>
      </c>
      <c r="HJ55" s="225">
        <v>190657</v>
      </c>
      <c r="HK55" s="220">
        <v>19091</v>
      </c>
      <c r="HL55" s="220">
        <v>3801999</v>
      </c>
      <c r="HM55" s="220">
        <v>0</v>
      </c>
      <c r="HN55" s="220">
        <v>98</v>
      </c>
      <c r="HO55" s="220">
        <v>0</v>
      </c>
      <c r="HP55" s="220">
        <v>64</v>
      </c>
      <c r="HQ55" s="220">
        <v>0</v>
      </c>
      <c r="HR55" s="220">
        <v>26660</v>
      </c>
      <c r="HS55" s="220">
        <v>240790</v>
      </c>
      <c r="HT55" s="223">
        <v>32600</v>
      </c>
      <c r="HU55" s="225">
        <v>6687</v>
      </c>
      <c r="HV55" s="230">
        <v>41.04</v>
      </c>
      <c r="HW55" s="220">
        <v>212897</v>
      </c>
      <c r="HX55" s="426">
        <v>3.91</v>
      </c>
      <c r="HY55" s="230">
        <v>2</v>
      </c>
      <c r="HZ55" s="230">
        <v>2</v>
      </c>
      <c r="IA55" s="225">
        <v>1141.5999999999999</v>
      </c>
      <c r="IB55" s="225">
        <v>1141.5999999999999</v>
      </c>
      <c r="IC55" s="220">
        <v>47223</v>
      </c>
      <c r="ID55" s="227">
        <v>79.599999999999994</v>
      </c>
      <c r="IE55" s="227">
        <v>49.2</v>
      </c>
      <c r="IF55" s="227">
        <v>37.9</v>
      </c>
      <c r="IG55" s="227">
        <v>62.2</v>
      </c>
      <c r="IH55" s="227">
        <v>20.7</v>
      </c>
      <c r="II55" s="144" t="s">
        <v>1081</v>
      </c>
      <c r="IJ55" s="144" t="s">
        <v>1081</v>
      </c>
      <c r="IK55" s="225">
        <v>59</v>
      </c>
      <c r="IL55" s="154">
        <v>0.82</v>
      </c>
      <c r="IM55" s="153">
        <v>91.8</v>
      </c>
      <c r="IN55" s="285">
        <v>9</v>
      </c>
      <c r="IO55" s="153">
        <v>4</v>
      </c>
      <c r="IP55" s="143">
        <v>165347912</v>
      </c>
      <c r="IQ55" s="286">
        <v>49.46437654673867</v>
      </c>
      <c r="IR55" s="286">
        <v>52.667485115804638</v>
      </c>
      <c r="IS55" s="245" t="s">
        <v>608</v>
      </c>
      <c r="IT55" s="245" t="s">
        <v>608</v>
      </c>
      <c r="IU55" s="286">
        <v>69.900000000000006</v>
      </c>
      <c r="IV55" s="144" t="s">
        <v>1081</v>
      </c>
      <c r="IW55" s="143">
        <v>3767</v>
      </c>
      <c r="IX55" s="144" t="s">
        <v>1081</v>
      </c>
      <c r="IY55" s="286">
        <v>40.1</v>
      </c>
      <c r="IZ55" s="276">
        <v>73038</v>
      </c>
      <c r="JA55" s="276">
        <v>1338</v>
      </c>
      <c r="JB55" s="276">
        <v>1047</v>
      </c>
      <c r="JC55" s="276">
        <v>5346</v>
      </c>
      <c r="JD55" s="276">
        <v>7372</v>
      </c>
      <c r="JE55" s="276">
        <v>8102</v>
      </c>
      <c r="JF55" s="276">
        <v>9590</v>
      </c>
      <c r="JG55" s="276">
        <v>12128</v>
      </c>
      <c r="JH55" s="276">
        <v>10234</v>
      </c>
      <c r="JI55" s="276">
        <v>9129</v>
      </c>
      <c r="JJ55" s="276">
        <v>8248</v>
      </c>
      <c r="JK55" s="276">
        <v>6900</v>
      </c>
      <c r="JL55" s="276">
        <v>5589</v>
      </c>
      <c r="JM55" s="276">
        <v>2447</v>
      </c>
      <c r="JN55" s="276">
        <v>1170</v>
      </c>
      <c r="JO55" s="276">
        <v>574</v>
      </c>
      <c r="JP55" s="276">
        <v>261</v>
      </c>
      <c r="JQ55" s="276">
        <v>8888</v>
      </c>
      <c r="JR55" s="276">
        <v>7405</v>
      </c>
      <c r="JS55" s="276">
        <v>9107</v>
      </c>
      <c r="JT55" s="276">
        <v>11157</v>
      </c>
      <c r="JU55" s="276">
        <v>13280</v>
      </c>
      <c r="JV55" s="276">
        <v>15855</v>
      </c>
      <c r="JW55" s="276">
        <v>13120</v>
      </c>
      <c r="JX55" s="276">
        <v>11988</v>
      </c>
      <c r="JY55" s="276">
        <v>12046</v>
      </c>
      <c r="JZ55" s="276">
        <v>13691</v>
      </c>
      <c r="KA55" s="276">
        <v>16737</v>
      </c>
      <c r="KB55" s="276">
        <v>12327</v>
      </c>
      <c r="KC55" s="276">
        <v>10402</v>
      </c>
      <c r="KD55" s="276">
        <v>9466</v>
      </c>
      <c r="KE55" s="276">
        <v>11778</v>
      </c>
    </row>
    <row r="56" spans="1:291" ht="12">
      <c r="A56" s="3">
        <v>382019</v>
      </c>
      <c r="B56" s="2" t="s">
        <v>944</v>
      </c>
      <c r="C56" s="147">
        <v>429.4</v>
      </c>
      <c r="D56" s="144">
        <v>514771</v>
      </c>
      <c r="E56" s="146">
        <v>13.11</v>
      </c>
      <c r="F56" s="146">
        <v>60.46</v>
      </c>
      <c r="G56" s="146">
        <v>26.41</v>
      </c>
      <c r="H56" s="220">
        <v>25837</v>
      </c>
      <c r="I56" s="220">
        <v>53182</v>
      </c>
      <c r="J56" s="220">
        <v>82397</v>
      </c>
      <c r="K56" s="225">
        <v>66209</v>
      </c>
      <c r="L56" s="220">
        <v>246304</v>
      </c>
      <c r="M56" s="220">
        <v>2829</v>
      </c>
      <c r="N56" s="220">
        <v>15588</v>
      </c>
      <c r="O56" s="220">
        <v>15836</v>
      </c>
      <c r="P56" s="223">
        <v>512373</v>
      </c>
      <c r="Q56" s="220">
        <v>514865</v>
      </c>
      <c r="R56" s="220">
        <v>520193</v>
      </c>
      <c r="S56" s="225">
        <v>489628</v>
      </c>
      <c r="T56" s="225">
        <v>2030468</v>
      </c>
      <c r="U56" s="225">
        <v>551522</v>
      </c>
      <c r="V56" s="225">
        <v>792755</v>
      </c>
      <c r="W56" s="225">
        <v>0</v>
      </c>
      <c r="X56" s="225">
        <v>109</v>
      </c>
      <c r="Y56" s="225">
        <v>33</v>
      </c>
      <c r="Z56" s="225" t="s">
        <v>608</v>
      </c>
      <c r="AA56" s="147">
        <v>8490</v>
      </c>
      <c r="AB56" s="230">
        <v>3216</v>
      </c>
      <c r="AC56" s="225">
        <v>3534</v>
      </c>
      <c r="AD56" s="225">
        <v>431211</v>
      </c>
      <c r="AE56" s="225">
        <v>3000</v>
      </c>
      <c r="AF56" s="225">
        <v>43</v>
      </c>
      <c r="AG56" s="225">
        <v>6650</v>
      </c>
      <c r="AH56" s="225">
        <v>59</v>
      </c>
      <c r="AI56" s="225">
        <v>26626</v>
      </c>
      <c r="AJ56" s="225">
        <v>1501</v>
      </c>
      <c r="AK56" s="225">
        <v>85</v>
      </c>
      <c r="AL56" s="225">
        <v>29</v>
      </c>
      <c r="AM56" s="225">
        <v>12210</v>
      </c>
      <c r="AN56" s="225">
        <v>864</v>
      </c>
      <c r="AO56" s="225">
        <v>1</v>
      </c>
      <c r="AP56" s="225">
        <v>399</v>
      </c>
      <c r="AQ56" s="225">
        <v>24</v>
      </c>
      <c r="AR56" s="225">
        <v>19</v>
      </c>
      <c r="AS56" s="227">
        <v>100</v>
      </c>
      <c r="AT56" s="227">
        <v>119.4</v>
      </c>
      <c r="AU56" s="227">
        <v>115.7</v>
      </c>
      <c r="AV56" s="225">
        <v>83</v>
      </c>
      <c r="AW56" s="225">
        <v>37</v>
      </c>
      <c r="AX56" s="225">
        <v>31</v>
      </c>
      <c r="AY56" s="225">
        <v>18</v>
      </c>
      <c r="AZ56" s="225">
        <v>18</v>
      </c>
      <c r="BA56" s="225">
        <v>2</v>
      </c>
      <c r="BB56" s="225">
        <v>0</v>
      </c>
      <c r="BC56" s="225">
        <v>8</v>
      </c>
      <c r="BD56" s="225">
        <v>18950</v>
      </c>
      <c r="BE56" s="225">
        <v>1</v>
      </c>
      <c r="BF56" s="225">
        <v>16822</v>
      </c>
      <c r="BG56" s="225">
        <v>2</v>
      </c>
      <c r="BH56" s="225">
        <v>76185</v>
      </c>
      <c r="BI56" s="225">
        <v>3</v>
      </c>
      <c r="BJ56" s="225">
        <v>4527</v>
      </c>
      <c r="BK56" s="227">
        <v>33</v>
      </c>
      <c r="BL56" s="225">
        <v>3</v>
      </c>
      <c r="BM56" s="225">
        <v>5</v>
      </c>
      <c r="BN56" s="225">
        <v>960</v>
      </c>
      <c r="BO56" s="225">
        <v>15260</v>
      </c>
      <c r="BP56" s="144" t="s">
        <v>1081</v>
      </c>
      <c r="BQ56" s="230">
        <v>1.38</v>
      </c>
      <c r="BR56" s="227">
        <v>31.2</v>
      </c>
      <c r="BS56" s="230">
        <v>4.769581884929015</v>
      </c>
      <c r="BT56" s="227">
        <v>58.524296395587051</v>
      </c>
      <c r="BU56" s="225">
        <v>43</v>
      </c>
      <c r="BV56" s="225">
        <v>7657</v>
      </c>
      <c r="BW56" s="225">
        <v>487</v>
      </c>
      <c r="BX56" s="225">
        <v>1623</v>
      </c>
      <c r="BY56" s="225">
        <v>5229</v>
      </c>
      <c r="BZ56" s="225">
        <v>1381</v>
      </c>
      <c r="CA56" s="225">
        <v>458</v>
      </c>
      <c r="CB56" s="225">
        <v>852</v>
      </c>
      <c r="CC56" s="241">
        <v>1.42</v>
      </c>
      <c r="CD56" s="225">
        <v>0</v>
      </c>
      <c r="CE56" s="225">
        <v>4</v>
      </c>
      <c r="CF56" s="225">
        <v>29</v>
      </c>
      <c r="CG56" s="225">
        <v>3</v>
      </c>
      <c r="CH56" s="225">
        <v>2</v>
      </c>
      <c r="CI56" s="225">
        <v>300</v>
      </c>
      <c r="CJ56" s="225">
        <v>24</v>
      </c>
      <c r="CK56" s="225">
        <v>1503</v>
      </c>
      <c r="CL56" s="225">
        <v>15</v>
      </c>
      <c r="CM56" s="225">
        <v>1274</v>
      </c>
      <c r="CN56" s="225">
        <v>115</v>
      </c>
      <c r="CO56" s="225">
        <v>1880</v>
      </c>
      <c r="CP56" s="225">
        <v>21</v>
      </c>
      <c r="CQ56" s="225">
        <v>184</v>
      </c>
      <c r="CR56" s="225">
        <v>53</v>
      </c>
      <c r="CS56" s="225">
        <v>1295</v>
      </c>
      <c r="CT56" s="225">
        <v>20380</v>
      </c>
      <c r="CU56" s="225">
        <v>4572</v>
      </c>
      <c r="CV56" s="225">
        <v>2702</v>
      </c>
      <c r="CW56" s="225">
        <v>1883318.466</v>
      </c>
      <c r="CX56" s="225">
        <v>820242.17</v>
      </c>
      <c r="CY56" s="225">
        <v>716613.49600000004</v>
      </c>
      <c r="CZ56" s="225">
        <v>135842</v>
      </c>
      <c r="DA56" s="225">
        <v>10</v>
      </c>
      <c r="DB56" s="225">
        <v>28901</v>
      </c>
      <c r="DC56" s="225">
        <v>2967</v>
      </c>
      <c r="DD56" s="225">
        <v>2863</v>
      </c>
      <c r="DE56" s="225">
        <v>501</v>
      </c>
      <c r="DF56" s="225">
        <v>2104</v>
      </c>
      <c r="DG56" s="225">
        <v>15480</v>
      </c>
      <c r="DH56" s="225">
        <v>24388</v>
      </c>
      <c r="DI56" s="225">
        <v>3938</v>
      </c>
      <c r="DJ56" s="225">
        <v>3657</v>
      </c>
      <c r="DK56" s="225">
        <v>361</v>
      </c>
      <c r="DL56" s="225">
        <v>451</v>
      </c>
      <c r="DM56" s="225">
        <v>6</v>
      </c>
      <c r="DN56" s="225">
        <v>3106</v>
      </c>
      <c r="DO56" s="225">
        <v>53</v>
      </c>
      <c r="DP56" s="225">
        <v>15068</v>
      </c>
      <c r="DQ56" s="225">
        <v>109</v>
      </c>
      <c r="DR56" s="225">
        <v>10476</v>
      </c>
      <c r="DS56" s="225">
        <v>9777</v>
      </c>
      <c r="DT56" s="225">
        <v>88</v>
      </c>
      <c r="DU56" s="225">
        <v>1194</v>
      </c>
      <c r="DV56" s="225">
        <v>85</v>
      </c>
      <c r="DW56" s="225">
        <v>91</v>
      </c>
      <c r="DX56" s="227">
        <v>71.099999999999994</v>
      </c>
      <c r="DY56" s="225">
        <v>40</v>
      </c>
      <c r="DZ56" s="225">
        <v>168</v>
      </c>
      <c r="EA56" s="225">
        <v>778</v>
      </c>
      <c r="EB56" s="225">
        <v>537</v>
      </c>
      <c r="EC56" s="225">
        <v>26</v>
      </c>
      <c r="ED56" s="225">
        <v>3959</v>
      </c>
      <c r="EE56" s="225">
        <v>4258</v>
      </c>
      <c r="EF56" s="227">
        <v>93.2</v>
      </c>
      <c r="EG56" s="227">
        <v>91.8</v>
      </c>
      <c r="EH56" s="225">
        <v>657</v>
      </c>
      <c r="EI56" s="268">
        <v>23.98</v>
      </c>
      <c r="EJ56" s="225">
        <v>117635</v>
      </c>
      <c r="EK56" s="227">
        <v>29.7</v>
      </c>
      <c r="EL56" s="225">
        <v>379147</v>
      </c>
      <c r="EM56" s="429">
        <v>1.1399999999999999</v>
      </c>
      <c r="EN56" s="225">
        <v>660</v>
      </c>
      <c r="EO56" s="225">
        <v>54</v>
      </c>
      <c r="EP56" s="243">
        <v>12284</v>
      </c>
      <c r="EQ56" s="225">
        <v>231</v>
      </c>
      <c r="ER56" s="225">
        <v>2313</v>
      </c>
      <c r="ES56" s="227">
        <v>87.5</v>
      </c>
      <c r="ET56" s="220">
        <v>148677</v>
      </c>
      <c r="EU56" s="225">
        <v>33644</v>
      </c>
      <c r="EV56" s="225">
        <v>620</v>
      </c>
      <c r="EW56" s="225">
        <v>115033</v>
      </c>
      <c r="EX56" s="225">
        <v>86284</v>
      </c>
      <c r="EY56" s="225">
        <v>24345</v>
      </c>
      <c r="EZ56" s="225">
        <v>4404</v>
      </c>
      <c r="FA56" s="225" t="s">
        <v>608</v>
      </c>
      <c r="FB56" s="227">
        <v>20.399999999999999</v>
      </c>
      <c r="FC56" s="225">
        <v>334</v>
      </c>
      <c r="FD56" s="227">
        <v>7.55</v>
      </c>
      <c r="FE56" s="225">
        <v>6819</v>
      </c>
      <c r="FF56" s="225">
        <v>201</v>
      </c>
      <c r="FG56" s="225">
        <v>97</v>
      </c>
      <c r="FH56" s="225">
        <v>503</v>
      </c>
      <c r="FI56" s="245">
        <v>76</v>
      </c>
      <c r="FJ56" s="245">
        <v>2240</v>
      </c>
      <c r="FK56" s="230">
        <v>56.220647479801954</v>
      </c>
      <c r="FL56" s="227">
        <v>96.9</v>
      </c>
      <c r="FM56" s="227">
        <v>95.8</v>
      </c>
      <c r="FN56" s="227">
        <v>61.9</v>
      </c>
      <c r="FO56" s="227">
        <v>69.3</v>
      </c>
      <c r="FP56" s="225">
        <v>122</v>
      </c>
      <c r="FQ56" s="225">
        <v>11</v>
      </c>
      <c r="FR56" s="225">
        <v>81</v>
      </c>
      <c r="FS56" s="225">
        <v>1990</v>
      </c>
      <c r="FT56" s="225">
        <v>16</v>
      </c>
      <c r="FU56" s="225">
        <v>4427</v>
      </c>
      <c r="FV56" s="225">
        <v>2097</v>
      </c>
      <c r="FW56" s="225">
        <v>5</v>
      </c>
      <c r="FX56" s="225">
        <v>5827900</v>
      </c>
      <c r="FY56" s="225">
        <v>8173</v>
      </c>
      <c r="FZ56" s="225">
        <v>22294796</v>
      </c>
      <c r="GA56" s="225" t="s">
        <v>608</v>
      </c>
      <c r="GB56" s="225">
        <v>21657</v>
      </c>
      <c r="GC56" s="225">
        <v>61</v>
      </c>
      <c r="GD56" s="225">
        <v>2906</v>
      </c>
      <c r="GE56" s="225">
        <v>18690</v>
      </c>
      <c r="GF56" s="225">
        <v>218198</v>
      </c>
      <c r="GG56" s="225">
        <v>500</v>
      </c>
      <c r="GH56" s="225">
        <v>31345</v>
      </c>
      <c r="GI56" s="225">
        <v>186353</v>
      </c>
      <c r="GJ56" s="225">
        <v>1131</v>
      </c>
      <c r="GK56" s="225">
        <v>10359</v>
      </c>
      <c r="GL56" s="225">
        <v>901273</v>
      </c>
      <c r="GM56" s="225">
        <v>2689</v>
      </c>
      <c r="GN56" s="225">
        <v>23053</v>
      </c>
      <c r="GO56" s="225">
        <v>459650</v>
      </c>
      <c r="GP56" s="225">
        <v>401</v>
      </c>
      <c r="GQ56" s="225">
        <v>15451</v>
      </c>
      <c r="GR56" s="224">
        <v>403731</v>
      </c>
      <c r="GS56" s="225">
        <v>394</v>
      </c>
      <c r="GT56" s="225">
        <v>10668</v>
      </c>
      <c r="GU56" s="225">
        <v>267532</v>
      </c>
      <c r="GV56" s="242">
        <v>94.47</v>
      </c>
      <c r="GW56" s="225">
        <v>516.29999999999995</v>
      </c>
      <c r="GX56" s="225">
        <v>5442</v>
      </c>
      <c r="GY56" s="225">
        <v>3342</v>
      </c>
      <c r="GZ56" s="222">
        <v>856</v>
      </c>
      <c r="HA56" s="225">
        <v>23</v>
      </c>
      <c r="HB56" s="225">
        <v>1780641</v>
      </c>
      <c r="HC56" s="225">
        <v>9211938</v>
      </c>
      <c r="HD56" s="225">
        <v>1176208</v>
      </c>
      <c r="HE56" s="225">
        <v>1694444</v>
      </c>
      <c r="HF56" s="225">
        <v>217851</v>
      </c>
      <c r="HG56" s="225">
        <v>4960</v>
      </c>
      <c r="HH56" s="225">
        <v>2300</v>
      </c>
      <c r="HI56" s="225">
        <v>171390</v>
      </c>
      <c r="HJ56" s="225">
        <v>118715</v>
      </c>
      <c r="HK56" s="220">
        <v>15867</v>
      </c>
      <c r="HL56" s="220">
        <v>8085000</v>
      </c>
      <c r="HM56" s="220">
        <v>0</v>
      </c>
      <c r="HN56" s="220">
        <v>124</v>
      </c>
      <c r="HO56" s="220">
        <v>0</v>
      </c>
      <c r="HP56" s="220">
        <v>96</v>
      </c>
      <c r="HQ56" s="220">
        <v>0</v>
      </c>
      <c r="HR56" s="220">
        <v>79651</v>
      </c>
      <c r="HS56" s="220">
        <v>252545</v>
      </c>
      <c r="HT56" s="220">
        <v>1050</v>
      </c>
      <c r="HU56" s="220">
        <v>34672</v>
      </c>
      <c r="HV56" s="230">
        <v>68.709999999999994</v>
      </c>
      <c r="HW56" s="220">
        <v>429624</v>
      </c>
      <c r="HX56" s="426">
        <v>10.5</v>
      </c>
      <c r="HY56" s="230">
        <v>0</v>
      </c>
      <c r="HZ56" s="230">
        <v>0</v>
      </c>
      <c r="IA56" s="225">
        <v>547</v>
      </c>
      <c r="IB56" s="225">
        <v>536</v>
      </c>
      <c r="IC56" s="225">
        <v>109884</v>
      </c>
      <c r="ID56" s="227">
        <v>74.2</v>
      </c>
      <c r="IE56" s="227">
        <v>61.5</v>
      </c>
      <c r="IF56" s="227">
        <v>40.799999999999997</v>
      </c>
      <c r="IG56" s="227">
        <v>53.8</v>
      </c>
      <c r="IH56" s="227">
        <v>20.2</v>
      </c>
      <c r="II56" s="144" t="s">
        <v>1081</v>
      </c>
      <c r="IJ56" s="144" t="s">
        <v>1081</v>
      </c>
      <c r="IK56" s="225">
        <v>75</v>
      </c>
      <c r="IL56" s="154">
        <v>0.75</v>
      </c>
      <c r="IM56" s="153">
        <v>89.8</v>
      </c>
      <c r="IN56" s="285">
        <v>6.7</v>
      </c>
      <c r="IO56" s="153">
        <v>2.6</v>
      </c>
      <c r="IP56" s="143">
        <v>173635130</v>
      </c>
      <c r="IQ56" s="286">
        <v>46.764359953550731</v>
      </c>
      <c r="IR56" s="286">
        <v>55.390155229509183</v>
      </c>
      <c r="IS56" s="245" t="s">
        <v>608</v>
      </c>
      <c r="IT56" s="245" t="s">
        <v>608</v>
      </c>
      <c r="IU56" s="286">
        <v>59.5</v>
      </c>
      <c r="IV56" s="144" t="s">
        <v>1081</v>
      </c>
      <c r="IW56" s="143">
        <v>3334</v>
      </c>
      <c r="IX56" s="144" t="s">
        <v>1081</v>
      </c>
      <c r="IY56" s="286">
        <v>36.6</v>
      </c>
      <c r="IZ56" s="276">
        <v>99087</v>
      </c>
      <c r="JA56" s="276">
        <v>1833</v>
      </c>
      <c r="JB56" s="276">
        <v>1692</v>
      </c>
      <c r="JC56" s="276">
        <v>8432</v>
      </c>
      <c r="JD56" s="276">
        <v>9948</v>
      </c>
      <c r="JE56" s="276">
        <v>10132</v>
      </c>
      <c r="JF56" s="276">
        <v>11810</v>
      </c>
      <c r="JG56" s="276">
        <v>14189</v>
      </c>
      <c r="JH56" s="276">
        <v>13004</v>
      </c>
      <c r="JI56" s="276">
        <v>12336</v>
      </c>
      <c r="JJ56" s="276">
        <v>10978</v>
      </c>
      <c r="JK56" s="276">
        <v>8875</v>
      </c>
      <c r="JL56" s="276">
        <v>6394</v>
      </c>
      <c r="JM56" s="276">
        <v>2859</v>
      </c>
      <c r="JN56" s="276">
        <v>1327</v>
      </c>
      <c r="JO56" s="276">
        <v>681</v>
      </c>
      <c r="JP56" s="276">
        <v>311</v>
      </c>
      <c r="JQ56" s="276">
        <v>11801</v>
      </c>
      <c r="JR56" s="276">
        <v>12135</v>
      </c>
      <c r="JS56" s="276">
        <v>12507</v>
      </c>
      <c r="JT56" s="276">
        <v>14203</v>
      </c>
      <c r="JU56" s="276">
        <v>16488</v>
      </c>
      <c r="JV56" s="276">
        <v>19059</v>
      </c>
      <c r="JW56" s="276">
        <v>16824</v>
      </c>
      <c r="JX56" s="276">
        <v>16511</v>
      </c>
      <c r="JY56" s="276">
        <v>16254</v>
      </c>
      <c r="JZ56" s="276">
        <v>17841</v>
      </c>
      <c r="KA56" s="276">
        <v>20066</v>
      </c>
      <c r="KB56" s="276">
        <v>15575</v>
      </c>
      <c r="KC56" s="276">
        <v>12884</v>
      </c>
      <c r="KD56" s="276">
        <v>11683</v>
      </c>
      <c r="KE56" s="276">
        <v>13943</v>
      </c>
    </row>
    <row r="57" spans="1:291" ht="12">
      <c r="A57" s="3">
        <v>392014</v>
      </c>
      <c r="B57" s="2" t="s">
        <v>945</v>
      </c>
      <c r="C57" s="147">
        <v>309</v>
      </c>
      <c r="D57" s="144">
        <v>332060</v>
      </c>
      <c r="E57" s="146">
        <v>12.6</v>
      </c>
      <c r="F57" s="146">
        <v>59</v>
      </c>
      <c r="G57" s="146">
        <v>28.4</v>
      </c>
      <c r="H57" s="220">
        <v>15906</v>
      </c>
      <c r="I57" s="220">
        <v>33002</v>
      </c>
      <c r="J57" s="220">
        <v>51578</v>
      </c>
      <c r="K57" s="225">
        <v>46326</v>
      </c>
      <c r="L57" s="220">
        <v>162447</v>
      </c>
      <c r="M57" s="220">
        <v>1598</v>
      </c>
      <c r="N57" s="220">
        <v>9183</v>
      </c>
      <c r="O57" s="220">
        <v>10087</v>
      </c>
      <c r="P57" s="223">
        <v>332956</v>
      </c>
      <c r="Q57" s="220">
        <v>337190</v>
      </c>
      <c r="R57" s="220">
        <v>346494</v>
      </c>
      <c r="S57" s="225">
        <v>586924</v>
      </c>
      <c r="T57" s="225">
        <v>1735410</v>
      </c>
      <c r="U57" s="225">
        <v>299211</v>
      </c>
      <c r="V57" s="225">
        <v>1073005</v>
      </c>
      <c r="W57" s="225">
        <v>11</v>
      </c>
      <c r="X57" s="225">
        <v>88</v>
      </c>
      <c r="Y57" s="225">
        <v>58</v>
      </c>
      <c r="Z57" s="225" t="s">
        <v>608</v>
      </c>
      <c r="AA57" s="147">
        <v>268</v>
      </c>
      <c r="AB57" s="230">
        <v>123</v>
      </c>
      <c r="AC57" s="225">
        <v>2042</v>
      </c>
      <c r="AD57" s="225">
        <v>552616</v>
      </c>
      <c r="AE57" s="225">
        <v>2042</v>
      </c>
      <c r="AF57" s="225">
        <v>17</v>
      </c>
      <c r="AG57" s="225">
        <v>1623</v>
      </c>
      <c r="AH57" s="225">
        <v>39</v>
      </c>
      <c r="AI57" s="225">
        <v>15942</v>
      </c>
      <c r="AJ57" s="225">
        <v>1013</v>
      </c>
      <c r="AK57" s="225">
        <v>85</v>
      </c>
      <c r="AL57" s="225">
        <v>17</v>
      </c>
      <c r="AM57" s="225">
        <v>5781</v>
      </c>
      <c r="AN57" s="225">
        <v>522</v>
      </c>
      <c r="AO57" s="225" t="s">
        <v>608</v>
      </c>
      <c r="AP57" s="225">
        <v>256</v>
      </c>
      <c r="AQ57" s="225">
        <v>10</v>
      </c>
      <c r="AR57" s="225" t="s">
        <v>608</v>
      </c>
      <c r="AS57" s="227">
        <v>97.156398104265406</v>
      </c>
      <c r="AT57" s="227">
        <v>93</v>
      </c>
      <c r="AU57" s="227">
        <v>97</v>
      </c>
      <c r="AV57" s="225">
        <v>19</v>
      </c>
      <c r="AW57" s="225">
        <v>9</v>
      </c>
      <c r="AX57" s="225">
        <v>9</v>
      </c>
      <c r="AY57" s="225">
        <v>1</v>
      </c>
      <c r="AZ57" s="225">
        <v>1</v>
      </c>
      <c r="BA57" s="225">
        <v>1</v>
      </c>
      <c r="BB57" s="225">
        <v>0</v>
      </c>
      <c r="BC57" s="225">
        <v>3</v>
      </c>
      <c r="BD57" s="225">
        <v>26943</v>
      </c>
      <c r="BE57" s="225">
        <v>1</v>
      </c>
      <c r="BF57" s="225">
        <v>39935</v>
      </c>
      <c r="BG57" s="225">
        <v>2</v>
      </c>
      <c r="BH57" s="225">
        <v>47190</v>
      </c>
      <c r="BI57" s="225">
        <v>4</v>
      </c>
      <c r="BJ57" s="225">
        <v>3509</v>
      </c>
      <c r="BK57" s="227">
        <v>20.8</v>
      </c>
      <c r="BL57" s="225">
        <v>2</v>
      </c>
      <c r="BM57" s="225">
        <v>2</v>
      </c>
      <c r="BN57" s="225">
        <v>779</v>
      </c>
      <c r="BO57" s="225">
        <v>6904</v>
      </c>
      <c r="BP57" s="144" t="s">
        <v>1081</v>
      </c>
      <c r="BQ57" s="230">
        <v>1.1299999999999999</v>
      </c>
      <c r="BR57" s="227">
        <v>37.299999999999997</v>
      </c>
      <c r="BS57" s="230">
        <v>4.7867437853145081</v>
      </c>
      <c r="BT57" s="227">
        <v>59.512140832866301</v>
      </c>
      <c r="BU57" s="225">
        <v>64</v>
      </c>
      <c r="BV57" s="225">
        <v>10045</v>
      </c>
      <c r="BW57" s="225">
        <v>277</v>
      </c>
      <c r="BX57" s="225">
        <v>1257</v>
      </c>
      <c r="BY57" s="225">
        <v>3710</v>
      </c>
      <c r="BZ57" s="225">
        <v>1036</v>
      </c>
      <c r="CA57" s="225">
        <v>287</v>
      </c>
      <c r="CB57" s="225">
        <v>664</v>
      </c>
      <c r="CC57" s="241">
        <v>1.49</v>
      </c>
      <c r="CD57" s="225" t="s">
        <v>608</v>
      </c>
      <c r="CE57" s="225">
        <v>5</v>
      </c>
      <c r="CF57" s="225">
        <v>115</v>
      </c>
      <c r="CG57" s="225">
        <v>12</v>
      </c>
      <c r="CH57" s="225">
        <v>2</v>
      </c>
      <c r="CI57" s="225">
        <v>210</v>
      </c>
      <c r="CJ57" s="225">
        <v>14</v>
      </c>
      <c r="CK57" s="225">
        <v>1086</v>
      </c>
      <c r="CL57" s="225">
        <v>9</v>
      </c>
      <c r="CM57" s="225">
        <v>517</v>
      </c>
      <c r="CN57" s="225">
        <v>46</v>
      </c>
      <c r="CO57" s="225">
        <v>800</v>
      </c>
      <c r="CP57" s="225">
        <v>16</v>
      </c>
      <c r="CQ57" s="225">
        <v>183</v>
      </c>
      <c r="CR57" s="225">
        <v>16</v>
      </c>
      <c r="CS57" s="225">
        <v>437</v>
      </c>
      <c r="CT57" s="225">
        <v>10666</v>
      </c>
      <c r="CU57" s="225">
        <v>3532</v>
      </c>
      <c r="CV57" s="225">
        <v>2407</v>
      </c>
      <c r="CW57" s="225">
        <v>873051.23</v>
      </c>
      <c r="CX57" s="225">
        <v>526517.07400000002</v>
      </c>
      <c r="CY57" s="225">
        <v>719315.72100000002</v>
      </c>
      <c r="CZ57" s="225">
        <v>94048</v>
      </c>
      <c r="DA57" s="225">
        <v>7</v>
      </c>
      <c r="DB57" s="225">
        <v>19140</v>
      </c>
      <c r="DC57" s="225">
        <v>2273</v>
      </c>
      <c r="DD57" s="225">
        <v>2095</v>
      </c>
      <c r="DE57" s="225">
        <v>59</v>
      </c>
      <c r="DF57" s="225">
        <v>1084</v>
      </c>
      <c r="DG57" s="225">
        <v>6749</v>
      </c>
      <c r="DH57" s="225">
        <v>16067</v>
      </c>
      <c r="DI57" s="225">
        <v>2683</v>
      </c>
      <c r="DJ57" s="225">
        <v>2885</v>
      </c>
      <c r="DK57" s="225">
        <v>360</v>
      </c>
      <c r="DL57" s="225">
        <v>418</v>
      </c>
      <c r="DM57" s="225">
        <v>8</v>
      </c>
      <c r="DN57" s="225">
        <v>1833</v>
      </c>
      <c r="DO57" s="225">
        <v>40</v>
      </c>
      <c r="DP57" s="225">
        <v>19629</v>
      </c>
      <c r="DQ57" s="225">
        <v>120</v>
      </c>
      <c r="DR57" s="225">
        <v>12487</v>
      </c>
      <c r="DS57" s="225">
        <v>11457</v>
      </c>
      <c r="DT57" s="225">
        <v>59</v>
      </c>
      <c r="DU57" s="225">
        <v>1407</v>
      </c>
      <c r="DV57" s="225">
        <v>111</v>
      </c>
      <c r="DW57" s="225">
        <v>87</v>
      </c>
      <c r="DX57" s="227">
        <v>33.6</v>
      </c>
      <c r="DY57" s="225">
        <v>65</v>
      </c>
      <c r="DZ57" s="225">
        <v>226</v>
      </c>
      <c r="EA57" s="225">
        <v>801</v>
      </c>
      <c r="EB57" s="225">
        <v>410</v>
      </c>
      <c r="EC57" s="225">
        <v>67</v>
      </c>
      <c r="ED57" s="225">
        <v>2572</v>
      </c>
      <c r="EE57" s="225">
        <v>2655</v>
      </c>
      <c r="EF57" s="227">
        <v>96</v>
      </c>
      <c r="EG57" s="227">
        <v>94.6</v>
      </c>
      <c r="EH57" s="225">
        <v>177</v>
      </c>
      <c r="EI57" s="268">
        <v>36.6</v>
      </c>
      <c r="EJ57" s="225">
        <v>74056</v>
      </c>
      <c r="EK57" s="227">
        <v>28.9</v>
      </c>
      <c r="EL57" s="225">
        <v>409647.79052338772</v>
      </c>
      <c r="EM57" s="429">
        <v>-0.03</v>
      </c>
      <c r="EN57" s="225">
        <v>272</v>
      </c>
      <c r="EO57" s="225">
        <v>2</v>
      </c>
      <c r="EP57" s="243" t="s">
        <v>608</v>
      </c>
      <c r="EQ57" s="225">
        <v>80</v>
      </c>
      <c r="ER57" s="225">
        <v>1568</v>
      </c>
      <c r="ES57" s="227">
        <v>100</v>
      </c>
      <c r="ET57" s="220">
        <v>124328</v>
      </c>
      <c r="EU57" s="225">
        <v>9739</v>
      </c>
      <c r="EV57" s="225">
        <v>0</v>
      </c>
      <c r="EW57" s="225">
        <v>114589</v>
      </c>
      <c r="EX57" s="225">
        <v>96575</v>
      </c>
      <c r="EY57" s="225">
        <v>11928</v>
      </c>
      <c r="EZ57" s="225">
        <v>6086</v>
      </c>
      <c r="FA57" s="225" t="s">
        <v>608</v>
      </c>
      <c r="FB57" s="227">
        <v>18.399999999999999</v>
      </c>
      <c r="FC57" s="225">
        <v>720</v>
      </c>
      <c r="FD57" s="227">
        <v>8.01</v>
      </c>
      <c r="FE57" s="225">
        <v>5327</v>
      </c>
      <c r="FF57" s="225">
        <v>208</v>
      </c>
      <c r="FG57" s="225">
        <v>59</v>
      </c>
      <c r="FH57" s="225">
        <v>369</v>
      </c>
      <c r="FI57" s="245">
        <v>18</v>
      </c>
      <c r="FJ57" s="245">
        <v>607</v>
      </c>
      <c r="FK57" s="230">
        <v>56.629294755877034</v>
      </c>
      <c r="FL57" s="227">
        <v>96.1</v>
      </c>
      <c r="FM57" s="227">
        <v>93.8</v>
      </c>
      <c r="FN57" s="227">
        <v>74.3</v>
      </c>
      <c r="FO57" s="227">
        <v>46.6</v>
      </c>
      <c r="FP57" s="225">
        <v>82</v>
      </c>
      <c r="FQ57" s="225">
        <v>9</v>
      </c>
      <c r="FR57" s="225">
        <v>66</v>
      </c>
      <c r="FS57" s="225">
        <v>1291</v>
      </c>
      <c r="FT57" s="225">
        <v>11</v>
      </c>
      <c r="FU57" s="225">
        <v>2846</v>
      </c>
      <c r="FV57" s="225">
        <v>1911</v>
      </c>
      <c r="FW57" s="225">
        <v>6</v>
      </c>
      <c r="FX57" s="225">
        <v>3182000</v>
      </c>
      <c r="FY57" s="225">
        <v>5668</v>
      </c>
      <c r="FZ57" s="225">
        <v>16163008</v>
      </c>
      <c r="GA57" s="225">
        <v>9812491</v>
      </c>
      <c r="GB57" s="225">
        <v>17037</v>
      </c>
      <c r="GC57" s="225">
        <v>41</v>
      </c>
      <c r="GD57" s="225">
        <v>2112</v>
      </c>
      <c r="GE57" s="225">
        <v>14884</v>
      </c>
      <c r="GF57" s="225">
        <v>148468</v>
      </c>
      <c r="GG57" s="225">
        <v>466</v>
      </c>
      <c r="GH57" s="225">
        <v>20084</v>
      </c>
      <c r="GI57" s="225">
        <v>127918</v>
      </c>
      <c r="GJ57" s="225">
        <v>914</v>
      </c>
      <c r="GK57" s="225">
        <v>8127</v>
      </c>
      <c r="GL57" s="225">
        <v>586018</v>
      </c>
      <c r="GM57" s="225">
        <v>2398</v>
      </c>
      <c r="GN57" s="225">
        <v>18449</v>
      </c>
      <c r="GO57" s="225">
        <v>358709</v>
      </c>
      <c r="GP57" s="225">
        <v>314</v>
      </c>
      <c r="GQ57" s="225">
        <v>14046</v>
      </c>
      <c r="GR57" s="224">
        <v>148300</v>
      </c>
      <c r="GS57" s="277">
        <v>314</v>
      </c>
      <c r="GT57" s="225">
        <v>7128</v>
      </c>
      <c r="GU57" s="225">
        <v>148300</v>
      </c>
      <c r="GV57" s="242">
        <v>262.89999999999998</v>
      </c>
      <c r="GW57" s="225" t="s">
        <v>608</v>
      </c>
      <c r="GX57" s="225">
        <v>2447</v>
      </c>
      <c r="GY57" s="225">
        <v>1516</v>
      </c>
      <c r="GZ57" s="222">
        <v>275</v>
      </c>
      <c r="HA57" s="225">
        <v>109</v>
      </c>
      <c r="HB57" s="225">
        <v>1966964</v>
      </c>
      <c r="HC57" s="225">
        <v>11667177</v>
      </c>
      <c r="HD57" s="225">
        <v>1193758</v>
      </c>
      <c r="HE57" s="225">
        <v>1832971</v>
      </c>
      <c r="HF57" s="225">
        <v>241487</v>
      </c>
      <c r="HG57" s="225">
        <v>4769</v>
      </c>
      <c r="HH57" s="225">
        <v>5119</v>
      </c>
      <c r="HI57" s="225">
        <v>201690</v>
      </c>
      <c r="HJ57" s="225">
        <v>168278</v>
      </c>
      <c r="HK57" s="220">
        <v>3338</v>
      </c>
      <c r="HL57" s="220">
        <v>3451000</v>
      </c>
      <c r="HM57" s="220"/>
      <c r="HN57" s="220">
        <v>145</v>
      </c>
      <c r="HO57" s="220"/>
      <c r="HP57" s="220">
        <v>28</v>
      </c>
      <c r="HQ57" s="220"/>
      <c r="HR57" s="220">
        <v>194909</v>
      </c>
      <c r="HS57" s="220">
        <v>171187</v>
      </c>
      <c r="HT57" s="220">
        <v>0</v>
      </c>
      <c r="HU57" s="225">
        <v>10739</v>
      </c>
      <c r="HV57" s="230">
        <v>44.38</v>
      </c>
      <c r="HW57" s="220">
        <v>271698</v>
      </c>
      <c r="HX57" s="426" t="s">
        <v>962</v>
      </c>
      <c r="HY57" s="230">
        <v>0</v>
      </c>
      <c r="HZ57" s="230">
        <v>0</v>
      </c>
      <c r="IA57" s="225">
        <v>1076.3</v>
      </c>
      <c r="IB57" s="225">
        <v>1065</v>
      </c>
      <c r="IC57" s="225" t="s">
        <v>608</v>
      </c>
      <c r="ID57" s="227">
        <v>70.900000000000006</v>
      </c>
      <c r="IE57" s="227">
        <v>49.7</v>
      </c>
      <c r="IF57" s="227">
        <v>29.8</v>
      </c>
      <c r="IG57" s="227">
        <v>48.2</v>
      </c>
      <c r="IH57" s="227">
        <v>17.7</v>
      </c>
      <c r="II57" s="144" t="s">
        <v>1081</v>
      </c>
      <c r="IJ57" s="144" t="s">
        <v>1081</v>
      </c>
      <c r="IK57" s="225">
        <v>75.959999999999994</v>
      </c>
      <c r="IL57" s="154">
        <v>0.59</v>
      </c>
      <c r="IM57" s="153">
        <v>99.1</v>
      </c>
      <c r="IN57" s="285">
        <v>14.9</v>
      </c>
      <c r="IO57" s="153">
        <v>0.4</v>
      </c>
      <c r="IP57" s="143">
        <v>191733205</v>
      </c>
      <c r="IQ57" s="286">
        <v>37.523230105696044</v>
      </c>
      <c r="IR57" s="286">
        <v>61.768784008164104</v>
      </c>
      <c r="IS57" s="245" t="s">
        <v>608</v>
      </c>
      <c r="IT57" s="245" t="s">
        <v>608</v>
      </c>
      <c r="IU57" s="286">
        <v>162.6</v>
      </c>
      <c r="IV57" s="144" t="s">
        <v>1081</v>
      </c>
      <c r="IW57" s="143">
        <v>2800</v>
      </c>
      <c r="IX57" s="144" t="s">
        <v>1081</v>
      </c>
      <c r="IY57" s="286">
        <v>29.1</v>
      </c>
      <c r="IZ57" s="276">
        <v>52651</v>
      </c>
      <c r="JA57" s="276">
        <v>1136</v>
      </c>
      <c r="JB57" s="276">
        <v>924</v>
      </c>
      <c r="JC57" s="276">
        <v>4037</v>
      </c>
      <c r="JD57" s="276">
        <v>5459</v>
      </c>
      <c r="JE57" s="276">
        <v>6344</v>
      </c>
      <c r="JF57" s="276">
        <v>7670</v>
      </c>
      <c r="JG57" s="276">
        <v>9522</v>
      </c>
      <c r="JH57" s="276">
        <v>8127</v>
      </c>
      <c r="JI57" s="276">
        <v>7795</v>
      </c>
      <c r="JJ57" s="276">
        <v>7080</v>
      </c>
      <c r="JK57" s="276">
        <v>6007</v>
      </c>
      <c r="JL57" s="276">
        <v>4808</v>
      </c>
      <c r="JM57" s="276">
        <v>2249</v>
      </c>
      <c r="JN57" s="276">
        <v>988</v>
      </c>
      <c r="JO57" s="276">
        <v>535</v>
      </c>
      <c r="JP57" s="276">
        <v>297</v>
      </c>
      <c r="JQ57" s="276">
        <v>6988</v>
      </c>
      <c r="JR57" s="276">
        <v>6032</v>
      </c>
      <c r="JS57" s="276">
        <v>6424</v>
      </c>
      <c r="JT57" s="276">
        <v>7932</v>
      </c>
      <c r="JU57" s="276">
        <v>9372</v>
      </c>
      <c r="JV57" s="276">
        <v>11471</v>
      </c>
      <c r="JW57" s="276">
        <v>9833</v>
      </c>
      <c r="JX57" s="276">
        <v>9744</v>
      </c>
      <c r="JY57" s="276">
        <v>9617</v>
      </c>
      <c r="JZ57" s="276">
        <v>10791</v>
      </c>
      <c r="KA57" s="276">
        <v>12914</v>
      </c>
      <c r="KB57" s="276">
        <v>10090</v>
      </c>
      <c r="KC57" s="276">
        <v>8110</v>
      </c>
      <c r="KD57" s="276">
        <v>7945</v>
      </c>
      <c r="KE57" s="276">
        <v>10465</v>
      </c>
    </row>
    <row r="58" spans="1:291" ht="12">
      <c r="A58" s="3">
        <v>402036</v>
      </c>
      <c r="B58" s="2" t="s">
        <v>946</v>
      </c>
      <c r="C58" s="147">
        <v>229.96</v>
      </c>
      <c r="D58" s="144">
        <v>306211</v>
      </c>
      <c r="E58" s="146">
        <v>14.1</v>
      </c>
      <c r="F58" s="146">
        <v>60.1</v>
      </c>
      <c r="G58" s="146">
        <v>25.8</v>
      </c>
      <c r="H58" s="223">
        <v>17451</v>
      </c>
      <c r="I58" s="223">
        <v>34672</v>
      </c>
      <c r="J58" s="223">
        <v>52388</v>
      </c>
      <c r="K58" s="224">
        <v>38701</v>
      </c>
      <c r="L58" s="220">
        <v>132122</v>
      </c>
      <c r="M58" s="220">
        <v>3322</v>
      </c>
      <c r="N58" s="220">
        <v>12326</v>
      </c>
      <c r="O58" s="220">
        <v>11778</v>
      </c>
      <c r="P58" s="223">
        <v>304387</v>
      </c>
      <c r="Q58" s="220">
        <v>304552</v>
      </c>
      <c r="R58" s="220">
        <v>303181</v>
      </c>
      <c r="S58" s="224">
        <v>448583</v>
      </c>
      <c r="T58" s="224">
        <v>1256273</v>
      </c>
      <c r="U58" s="224">
        <v>649926</v>
      </c>
      <c r="V58" s="152">
        <v>730037</v>
      </c>
      <c r="W58" s="225">
        <v>63</v>
      </c>
      <c r="X58" s="225">
        <v>91</v>
      </c>
      <c r="Y58" s="225">
        <v>0</v>
      </c>
      <c r="Z58" s="277">
        <v>79594</v>
      </c>
      <c r="AA58" s="226">
        <v>416.3</v>
      </c>
      <c r="AB58" s="225">
        <v>1980</v>
      </c>
      <c r="AC58" s="276">
        <v>4098</v>
      </c>
      <c r="AD58" s="224">
        <v>191709</v>
      </c>
      <c r="AE58" s="224" t="s">
        <v>608</v>
      </c>
      <c r="AF58" s="143">
        <v>14</v>
      </c>
      <c r="AG58" s="143">
        <v>2033</v>
      </c>
      <c r="AH58" s="143">
        <v>46</v>
      </c>
      <c r="AI58" s="143">
        <v>16688</v>
      </c>
      <c r="AJ58" s="224">
        <v>1044</v>
      </c>
      <c r="AK58" s="224">
        <v>38</v>
      </c>
      <c r="AL58" s="143">
        <v>17</v>
      </c>
      <c r="AM58" s="152">
        <v>7560</v>
      </c>
      <c r="AN58" s="224">
        <v>509</v>
      </c>
      <c r="AO58" s="224">
        <v>6</v>
      </c>
      <c r="AP58" s="224">
        <v>218</v>
      </c>
      <c r="AQ58" s="224">
        <v>19</v>
      </c>
      <c r="AR58" s="224">
        <v>52</v>
      </c>
      <c r="AS58" s="227">
        <v>100</v>
      </c>
      <c r="AT58" s="227">
        <v>103.2</v>
      </c>
      <c r="AU58" s="227">
        <v>84.5</v>
      </c>
      <c r="AV58" s="225">
        <v>48</v>
      </c>
      <c r="AW58" s="228">
        <v>48</v>
      </c>
      <c r="AX58" s="228">
        <v>17</v>
      </c>
      <c r="AY58" s="225">
        <v>2</v>
      </c>
      <c r="AZ58" s="225">
        <v>2</v>
      </c>
      <c r="BA58" s="228">
        <v>3</v>
      </c>
      <c r="BB58" s="228">
        <v>3</v>
      </c>
      <c r="BC58" s="143">
        <v>13</v>
      </c>
      <c r="BD58" s="143">
        <v>21966</v>
      </c>
      <c r="BE58" s="143">
        <v>0</v>
      </c>
      <c r="BF58" s="143">
        <v>0</v>
      </c>
      <c r="BG58" s="243">
        <v>3</v>
      </c>
      <c r="BH58" s="243">
        <v>65321</v>
      </c>
      <c r="BI58" s="243">
        <v>1</v>
      </c>
      <c r="BJ58" s="143">
        <v>395</v>
      </c>
      <c r="BK58" s="229">
        <v>46.9</v>
      </c>
      <c r="BL58" s="225">
        <v>1</v>
      </c>
      <c r="BM58" s="225">
        <v>3</v>
      </c>
      <c r="BN58" s="225">
        <v>280</v>
      </c>
      <c r="BO58" s="225">
        <v>8106</v>
      </c>
      <c r="BP58" s="144" t="s">
        <v>1081</v>
      </c>
      <c r="BQ58" s="230">
        <v>1.07</v>
      </c>
      <c r="BR58" s="229">
        <v>37.5</v>
      </c>
      <c r="BS58" s="230">
        <v>4.7245313499141783</v>
      </c>
      <c r="BT58" s="227">
        <v>60.531548196256423</v>
      </c>
      <c r="BU58" s="152">
        <v>34</v>
      </c>
      <c r="BV58" s="152">
        <v>7516</v>
      </c>
      <c r="BW58" s="152">
        <v>310</v>
      </c>
      <c r="BX58" s="143">
        <v>2147</v>
      </c>
      <c r="BY58" s="225">
        <v>3174</v>
      </c>
      <c r="BZ58" s="225">
        <v>955</v>
      </c>
      <c r="CA58" s="225">
        <v>252</v>
      </c>
      <c r="CB58" s="225">
        <v>321</v>
      </c>
      <c r="CC58" s="230">
        <v>1.69</v>
      </c>
      <c r="CD58" s="230">
        <v>0</v>
      </c>
      <c r="CE58" s="225">
        <v>3</v>
      </c>
      <c r="CF58" s="225">
        <v>67</v>
      </c>
      <c r="CG58" s="143">
        <v>2</v>
      </c>
      <c r="CH58" s="143">
        <v>1</v>
      </c>
      <c r="CI58" s="143">
        <v>125</v>
      </c>
      <c r="CJ58" s="143">
        <v>26</v>
      </c>
      <c r="CK58" s="143">
        <v>1010</v>
      </c>
      <c r="CL58" s="143">
        <v>8</v>
      </c>
      <c r="CM58" s="143">
        <v>700</v>
      </c>
      <c r="CN58" s="225">
        <v>50</v>
      </c>
      <c r="CO58" s="225">
        <v>864</v>
      </c>
      <c r="CP58" s="225">
        <v>14</v>
      </c>
      <c r="CQ58" s="225">
        <v>93</v>
      </c>
      <c r="CR58" s="225">
        <v>42</v>
      </c>
      <c r="CS58" s="225">
        <v>1057</v>
      </c>
      <c r="CT58" s="225">
        <v>9644</v>
      </c>
      <c r="CU58" s="225">
        <v>2900</v>
      </c>
      <c r="CV58" s="225">
        <v>1628</v>
      </c>
      <c r="CW58" s="225">
        <v>849784.14899999998</v>
      </c>
      <c r="CX58" s="225">
        <v>544017.52500000002</v>
      </c>
      <c r="CY58" s="225">
        <v>433308.05900000001</v>
      </c>
      <c r="CZ58" s="276">
        <v>78836</v>
      </c>
      <c r="DA58" s="276">
        <v>9</v>
      </c>
      <c r="DB58" s="225">
        <v>15268</v>
      </c>
      <c r="DC58" s="225">
        <v>1484</v>
      </c>
      <c r="DD58" s="225">
        <v>1242</v>
      </c>
      <c r="DE58" s="225">
        <v>104</v>
      </c>
      <c r="DF58" s="225">
        <v>1250</v>
      </c>
      <c r="DG58" s="225">
        <v>22807</v>
      </c>
      <c r="DH58" s="225">
        <v>12472</v>
      </c>
      <c r="DI58" s="225">
        <v>2427</v>
      </c>
      <c r="DJ58" s="225">
        <v>2875</v>
      </c>
      <c r="DK58" s="225">
        <v>290</v>
      </c>
      <c r="DL58" s="225">
        <v>364</v>
      </c>
      <c r="DM58" s="225">
        <v>2</v>
      </c>
      <c r="DN58" s="225">
        <v>1866</v>
      </c>
      <c r="DO58" s="225">
        <v>44</v>
      </c>
      <c r="DP58" s="225">
        <v>10602</v>
      </c>
      <c r="DQ58" s="143">
        <v>84</v>
      </c>
      <c r="DR58" s="152">
        <v>10385</v>
      </c>
      <c r="DS58" s="152">
        <v>10141</v>
      </c>
      <c r="DT58" s="225">
        <v>59</v>
      </c>
      <c r="DU58" s="225">
        <v>1235</v>
      </c>
      <c r="DV58" s="225">
        <v>81</v>
      </c>
      <c r="DW58" s="225">
        <v>70</v>
      </c>
      <c r="DX58" s="231">
        <v>40.5</v>
      </c>
      <c r="DY58" s="225">
        <v>59</v>
      </c>
      <c r="DZ58" s="225">
        <v>207</v>
      </c>
      <c r="EA58" s="225">
        <v>1169</v>
      </c>
      <c r="EB58" s="226">
        <v>362</v>
      </c>
      <c r="EC58" s="226">
        <v>101</v>
      </c>
      <c r="ED58" s="226">
        <v>2650</v>
      </c>
      <c r="EE58" s="226">
        <v>2806</v>
      </c>
      <c r="EF58" s="229">
        <v>96.9</v>
      </c>
      <c r="EG58" s="229">
        <v>89.2</v>
      </c>
      <c r="EH58" s="226">
        <v>52</v>
      </c>
      <c r="EI58" s="268">
        <v>22.26</v>
      </c>
      <c r="EJ58" s="226">
        <v>74421</v>
      </c>
      <c r="EK58" s="229">
        <v>34.200000000000003</v>
      </c>
      <c r="EL58" s="226">
        <v>377764</v>
      </c>
      <c r="EM58" s="429">
        <v>-1.5</v>
      </c>
      <c r="EN58" s="225">
        <v>295</v>
      </c>
      <c r="EO58" s="225">
        <v>12</v>
      </c>
      <c r="EP58" s="279">
        <v>8110</v>
      </c>
      <c r="EQ58" s="278">
        <v>246</v>
      </c>
      <c r="ER58" s="278">
        <v>1480</v>
      </c>
      <c r="ES58" s="268">
        <v>100</v>
      </c>
      <c r="ET58" s="220">
        <v>101680</v>
      </c>
      <c r="EU58" s="225">
        <v>14440</v>
      </c>
      <c r="EV58" s="225">
        <v>1018</v>
      </c>
      <c r="EW58" s="225">
        <v>84595</v>
      </c>
      <c r="EX58" s="225">
        <v>75023</v>
      </c>
      <c r="EY58" s="225">
        <v>7851</v>
      </c>
      <c r="EZ58" s="225">
        <v>1721</v>
      </c>
      <c r="FA58" s="225">
        <v>2645</v>
      </c>
      <c r="FB58" s="227">
        <v>22.5</v>
      </c>
      <c r="FC58" s="225">
        <v>390</v>
      </c>
      <c r="FD58" s="227">
        <v>6.86</v>
      </c>
      <c r="FE58" s="225">
        <v>8097</v>
      </c>
      <c r="FF58" s="225">
        <v>51</v>
      </c>
      <c r="FG58" s="225">
        <v>175</v>
      </c>
      <c r="FH58" s="225">
        <v>390</v>
      </c>
      <c r="FI58" s="233">
        <v>16</v>
      </c>
      <c r="FJ58" s="233">
        <v>558</v>
      </c>
      <c r="FK58" s="230">
        <v>55.819471522794203</v>
      </c>
      <c r="FL58" s="153">
        <v>94.9</v>
      </c>
      <c r="FM58" s="153">
        <v>86.7</v>
      </c>
      <c r="FN58" s="227">
        <v>79</v>
      </c>
      <c r="FO58" s="231">
        <v>28.9</v>
      </c>
      <c r="FP58" s="225">
        <v>83</v>
      </c>
      <c r="FQ58" s="225">
        <v>11</v>
      </c>
      <c r="FR58" s="225">
        <v>69</v>
      </c>
      <c r="FS58" s="225">
        <v>2757</v>
      </c>
      <c r="FT58" s="225">
        <v>10</v>
      </c>
      <c r="FU58" s="225">
        <v>2298</v>
      </c>
      <c r="FV58" s="225">
        <v>3502</v>
      </c>
      <c r="FW58" s="225">
        <v>5</v>
      </c>
      <c r="FX58" s="225">
        <v>5367000</v>
      </c>
      <c r="FY58" s="225">
        <v>2546</v>
      </c>
      <c r="FZ58" s="225">
        <v>9235297</v>
      </c>
      <c r="GA58" s="225">
        <v>5382777</v>
      </c>
      <c r="GB58" s="225">
        <v>13985</v>
      </c>
      <c r="GC58" s="225">
        <v>84</v>
      </c>
      <c r="GD58" s="225">
        <v>2065</v>
      </c>
      <c r="GE58" s="225">
        <v>11836</v>
      </c>
      <c r="GF58" s="225">
        <v>129001</v>
      </c>
      <c r="GG58" s="225">
        <v>1147</v>
      </c>
      <c r="GH58" s="225">
        <v>22061</v>
      </c>
      <c r="GI58" s="225">
        <v>105793</v>
      </c>
      <c r="GJ58" s="225">
        <v>782</v>
      </c>
      <c r="GK58" s="225">
        <v>6279</v>
      </c>
      <c r="GL58" s="143">
        <v>398650</v>
      </c>
      <c r="GM58" s="152">
        <v>2062</v>
      </c>
      <c r="GN58" s="225">
        <v>14660</v>
      </c>
      <c r="GO58" s="152">
        <v>286417</v>
      </c>
      <c r="GP58" s="225">
        <v>408</v>
      </c>
      <c r="GQ58" s="225">
        <v>7128</v>
      </c>
      <c r="GR58" s="224">
        <v>322933</v>
      </c>
      <c r="GS58" s="225">
        <v>403</v>
      </c>
      <c r="GT58" s="225">
        <v>8808</v>
      </c>
      <c r="GU58" s="225">
        <v>212056</v>
      </c>
      <c r="GV58" s="235">
        <v>89.36</v>
      </c>
      <c r="GW58" s="225">
        <v>5183</v>
      </c>
      <c r="GX58" s="225">
        <v>4856</v>
      </c>
      <c r="GY58" s="225">
        <v>3188</v>
      </c>
      <c r="GZ58" s="222">
        <v>853</v>
      </c>
      <c r="HA58" s="225">
        <v>147</v>
      </c>
      <c r="HB58" s="225">
        <v>2353687</v>
      </c>
      <c r="HC58" s="225">
        <v>12724633</v>
      </c>
      <c r="HD58" s="225">
        <v>1472661</v>
      </c>
      <c r="HE58" s="225">
        <v>2163238</v>
      </c>
      <c r="HF58" s="225">
        <v>242354</v>
      </c>
      <c r="HG58" s="225">
        <v>7673</v>
      </c>
      <c r="HH58" s="225">
        <v>8973</v>
      </c>
      <c r="HI58" s="225">
        <v>115380</v>
      </c>
      <c r="HJ58" s="225">
        <v>63860</v>
      </c>
      <c r="HK58" s="220">
        <v>15792</v>
      </c>
      <c r="HL58" s="220">
        <v>4885000</v>
      </c>
      <c r="HM58" s="220">
        <v>6800</v>
      </c>
      <c r="HN58" s="220">
        <v>133</v>
      </c>
      <c r="HO58" s="220">
        <v>4</v>
      </c>
      <c r="HP58" s="220">
        <v>3</v>
      </c>
      <c r="HQ58" s="220">
        <v>0</v>
      </c>
      <c r="HR58" s="220">
        <v>69066</v>
      </c>
      <c r="HS58" s="220">
        <v>169174</v>
      </c>
      <c r="HT58" s="223">
        <v>5723</v>
      </c>
      <c r="HU58" s="237">
        <v>0</v>
      </c>
      <c r="HV58" s="230">
        <v>32.44</v>
      </c>
      <c r="HW58" s="220">
        <v>188031</v>
      </c>
      <c r="HX58" s="426">
        <v>-10.76</v>
      </c>
      <c r="HY58" s="230">
        <v>4.0999999999999996</v>
      </c>
      <c r="HZ58" s="230">
        <v>4.0999999999999996</v>
      </c>
      <c r="IA58" s="225">
        <v>708.8</v>
      </c>
      <c r="IB58" s="225">
        <v>708.8</v>
      </c>
      <c r="IC58" s="225">
        <v>6002</v>
      </c>
      <c r="ID58" s="227">
        <v>71.8</v>
      </c>
      <c r="IE58" s="227">
        <v>60.5</v>
      </c>
      <c r="IF58" s="227">
        <v>30.5</v>
      </c>
      <c r="IG58" s="227">
        <v>57.9</v>
      </c>
      <c r="IH58" s="227">
        <v>21.8</v>
      </c>
      <c r="II58" s="144" t="s">
        <v>1081</v>
      </c>
      <c r="IJ58" s="144" t="s">
        <v>1081</v>
      </c>
      <c r="IK58" s="225">
        <v>74.599999999999994</v>
      </c>
      <c r="IL58" s="154">
        <v>0.66</v>
      </c>
      <c r="IM58" s="153">
        <v>95.3</v>
      </c>
      <c r="IN58" s="285">
        <v>3.6</v>
      </c>
      <c r="IO58" s="153">
        <v>1.5</v>
      </c>
      <c r="IP58" s="143">
        <v>143060112</v>
      </c>
      <c r="IQ58" s="286">
        <v>43.987444369372732</v>
      </c>
      <c r="IR58" s="286">
        <v>51.652697624654863</v>
      </c>
      <c r="IS58" s="245" t="s">
        <v>608</v>
      </c>
      <c r="IT58" s="245" t="s">
        <v>608</v>
      </c>
      <c r="IU58" s="286">
        <v>20.399999999999999</v>
      </c>
      <c r="IV58" s="144" t="s">
        <v>1081</v>
      </c>
      <c r="IW58" s="143">
        <v>1876</v>
      </c>
      <c r="IX58" s="144" t="s">
        <v>1081</v>
      </c>
      <c r="IY58" s="286">
        <v>45.9</v>
      </c>
      <c r="IZ58" s="276">
        <v>59490</v>
      </c>
      <c r="JA58" s="276">
        <v>1098</v>
      </c>
      <c r="JB58" s="276">
        <v>979</v>
      </c>
      <c r="JC58" s="276">
        <v>4867</v>
      </c>
      <c r="JD58" s="276">
        <v>5925</v>
      </c>
      <c r="JE58" s="276">
        <v>6428</v>
      </c>
      <c r="JF58" s="276">
        <v>7363</v>
      </c>
      <c r="JG58" s="276">
        <v>8191</v>
      </c>
      <c r="JH58" s="276">
        <v>7498</v>
      </c>
      <c r="JI58" s="276">
        <v>7035</v>
      </c>
      <c r="JJ58" s="276">
        <v>6559</v>
      </c>
      <c r="JK58" s="276">
        <v>5745</v>
      </c>
      <c r="JL58" s="276">
        <v>4105</v>
      </c>
      <c r="JM58" s="276">
        <v>1861</v>
      </c>
      <c r="JN58" s="276">
        <v>1056</v>
      </c>
      <c r="JO58" s="276">
        <v>497</v>
      </c>
      <c r="JP58" s="276">
        <v>190</v>
      </c>
      <c r="JQ58" s="276">
        <v>7047</v>
      </c>
      <c r="JR58" s="276">
        <v>7058</v>
      </c>
      <c r="JS58" s="276">
        <v>7295</v>
      </c>
      <c r="JT58" s="276">
        <v>8562</v>
      </c>
      <c r="JU58" s="276">
        <v>9654</v>
      </c>
      <c r="JV58" s="276">
        <v>10322</v>
      </c>
      <c r="JW58" s="276">
        <v>9390</v>
      </c>
      <c r="JX58" s="276">
        <v>9047</v>
      </c>
      <c r="JY58" s="276">
        <v>9267</v>
      </c>
      <c r="JZ58" s="276">
        <v>10625</v>
      </c>
      <c r="KA58" s="276">
        <v>11578</v>
      </c>
      <c r="KB58" s="276">
        <v>9047</v>
      </c>
      <c r="KC58" s="276">
        <v>8110</v>
      </c>
      <c r="KD58" s="276">
        <v>6925</v>
      </c>
      <c r="KE58" s="276">
        <v>7776</v>
      </c>
    </row>
    <row r="59" spans="1:291" ht="12">
      <c r="A59" s="511">
        <v>422011</v>
      </c>
      <c r="B59" s="2" t="s">
        <v>947</v>
      </c>
      <c r="C59" s="147">
        <v>405.86</v>
      </c>
      <c r="D59" s="144">
        <v>430026</v>
      </c>
      <c r="E59" s="146">
        <v>11.9</v>
      </c>
      <c r="F59" s="146">
        <v>58.1</v>
      </c>
      <c r="G59" s="146">
        <v>30</v>
      </c>
      <c r="H59" s="220">
        <v>19503</v>
      </c>
      <c r="I59" s="220">
        <v>40098</v>
      </c>
      <c r="J59" s="220">
        <v>62898</v>
      </c>
      <c r="K59" s="225">
        <v>65894</v>
      </c>
      <c r="L59" s="220">
        <v>210344</v>
      </c>
      <c r="M59" s="220">
        <v>5380</v>
      </c>
      <c r="N59" s="220">
        <v>14919</v>
      </c>
      <c r="O59" s="220">
        <v>16375</v>
      </c>
      <c r="P59" s="223">
        <v>424066</v>
      </c>
      <c r="Q59" s="220">
        <v>429508</v>
      </c>
      <c r="R59" s="220">
        <v>443743</v>
      </c>
      <c r="S59" s="225">
        <v>814421</v>
      </c>
      <c r="T59" s="225">
        <v>1920731</v>
      </c>
      <c r="U59" s="225">
        <v>506729</v>
      </c>
      <c r="V59" s="225">
        <v>1218605</v>
      </c>
      <c r="W59" s="225">
        <v>108</v>
      </c>
      <c r="X59" s="225">
        <v>92</v>
      </c>
      <c r="Y59" s="225">
        <v>21</v>
      </c>
      <c r="Z59" s="225" t="s">
        <v>608</v>
      </c>
      <c r="AA59" s="147">
        <v>13526</v>
      </c>
      <c r="AB59" s="230">
        <v>1040</v>
      </c>
      <c r="AC59" s="225">
        <v>6469</v>
      </c>
      <c r="AD59" s="225">
        <v>615894</v>
      </c>
      <c r="AE59" s="225" t="s">
        <v>608</v>
      </c>
      <c r="AF59" s="225">
        <v>26</v>
      </c>
      <c r="AG59" s="225">
        <v>2398</v>
      </c>
      <c r="AH59" s="225">
        <v>70</v>
      </c>
      <c r="AI59" s="225">
        <v>19431</v>
      </c>
      <c r="AJ59" s="224">
        <v>1331</v>
      </c>
      <c r="AK59" s="224">
        <v>118</v>
      </c>
      <c r="AL59" s="225">
        <v>40</v>
      </c>
      <c r="AM59" s="225">
        <v>9153</v>
      </c>
      <c r="AN59" s="224">
        <v>816</v>
      </c>
      <c r="AO59" s="224">
        <v>1</v>
      </c>
      <c r="AP59" s="224">
        <v>340</v>
      </c>
      <c r="AQ59" s="225">
        <v>37</v>
      </c>
      <c r="AR59" s="225">
        <v>6</v>
      </c>
      <c r="AS59" s="227">
        <v>96.901408450704224</v>
      </c>
      <c r="AT59" s="227">
        <v>108</v>
      </c>
      <c r="AU59" s="227">
        <v>109</v>
      </c>
      <c r="AV59" s="225">
        <v>33</v>
      </c>
      <c r="AW59" s="225">
        <v>35</v>
      </c>
      <c r="AX59" s="225">
        <v>25</v>
      </c>
      <c r="AY59" s="225">
        <v>5</v>
      </c>
      <c r="AZ59" s="225">
        <v>4</v>
      </c>
      <c r="BA59" s="225">
        <v>4</v>
      </c>
      <c r="BB59" s="225">
        <v>2</v>
      </c>
      <c r="BC59" s="225">
        <v>9</v>
      </c>
      <c r="BD59" s="225">
        <v>23049</v>
      </c>
      <c r="BE59" s="225">
        <v>3</v>
      </c>
      <c r="BF59" s="225">
        <v>102477</v>
      </c>
      <c r="BG59" s="225">
        <v>1</v>
      </c>
      <c r="BH59" s="225">
        <v>22000</v>
      </c>
      <c r="BI59" s="225">
        <v>5</v>
      </c>
      <c r="BJ59" s="225">
        <v>5378</v>
      </c>
      <c r="BK59" s="227">
        <v>34.700000000000003</v>
      </c>
      <c r="BL59" s="225">
        <v>1</v>
      </c>
      <c r="BM59" s="225">
        <v>5</v>
      </c>
      <c r="BN59" s="225">
        <v>384</v>
      </c>
      <c r="BO59" s="225">
        <v>13376</v>
      </c>
      <c r="BP59" s="144" t="s">
        <v>1081</v>
      </c>
      <c r="BQ59" s="230">
        <v>1.02</v>
      </c>
      <c r="BR59" s="227">
        <v>31.7</v>
      </c>
      <c r="BS59" s="230">
        <v>4.5225640700639111</v>
      </c>
      <c r="BT59" s="227">
        <v>56.061098827818597</v>
      </c>
      <c r="BU59" s="225">
        <v>46</v>
      </c>
      <c r="BV59" s="225">
        <v>9961</v>
      </c>
      <c r="BW59" s="225">
        <v>552</v>
      </c>
      <c r="BX59" s="225">
        <v>1993</v>
      </c>
      <c r="BY59" s="225">
        <v>5070</v>
      </c>
      <c r="BZ59" s="225">
        <v>1501</v>
      </c>
      <c r="CA59" s="225">
        <v>352</v>
      </c>
      <c r="CB59" s="225">
        <v>753</v>
      </c>
      <c r="CC59" s="241">
        <v>1.48</v>
      </c>
      <c r="CD59" s="225">
        <v>61142900</v>
      </c>
      <c r="CE59" s="225">
        <v>5</v>
      </c>
      <c r="CF59" s="225">
        <v>86</v>
      </c>
      <c r="CG59" s="225">
        <v>5</v>
      </c>
      <c r="CH59" s="225">
        <v>8</v>
      </c>
      <c r="CI59" s="225">
        <v>390</v>
      </c>
      <c r="CJ59" s="225">
        <v>48</v>
      </c>
      <c r="CK59" s="225">
        <v>2076</v>
      </c>
      <c r="CL59" s="225">
        <v>17</v>
      </c>
      <c r="CM59" s="225">
        <v>1333</v>
      </c>
      <c r="CN59" s="225">
        <v>70</v>
      </c>
      <c r="CO59" s="225">
        <v>1024</v>
      </c>
      <c r="CP59" s="225">
        <v>26</v>
      </c>
      <c r="CQ59" s="225">
        <v>245</v>
      </c>
      <c r="CR59" s="225">
        <v>32</v>
      </c>
      <c r="CS59" s="225">
        <v>854</v>
      </c>
      <c r="CT59" s="225">
        <v>20730</v>
      </c>
      <c r="CU59" s="225">
        <v>4477</v>
      </c>
      <c r="CV59" s="225">
        <v>3147</v>
      </c>
      <c r="CW59" s="225">
        <v>1734873.861</v>
      </c>
      <c r="CX59" s="225">
        <v>703612.57400000002</v>
      </c>
      <c r="CY59" s="225">
        <v>809120.39399999997</v>
      </c>
      <c r="CZ59" s="225">
        <v>129185</v>
      </c>
      <c r="DA59" s="225">
        <v>20</v>
      </c>
      <c r="DB59" s="225">
        <v>30687</v>
      </c>
      <c r="DC59" s="225">
        <v>2885</v>
      </c>
      <c r="DD59" s="225">
        <v>2280</v>
      </c>
      <c r="DE59" s="225">
        <v>137</v>
      </c>
      <c r="DF59" s="225">
        <v>1011</v>
      </c>
      <c r="DG59" s="225">
        <v>18786</v>
      </c>
      <c r="DH59" s="225">
        <v>23135</v>
      </c>
      <c r="DI59" s="225">
        <v>4041</v>
      </c>
      <c r="DJ59" s="225">
        <v>3945</v>
      </c>
      <c r="DK59" s="225">
        <v>505</v>
      </c>
      <c r="DL59" s="225">
        <v>619</v>
      </c>
      <c r="DM59" s="225">
        <v>7</v>
      </c>
      <c r="DN59" s="225">
        <v>2620</v>
      </c>
      <c r="DO59" s="225">
        <v>51</v>
      </c>
      <c r="DP59" s="225">
        <v>14837</v>
      </c>
      <c r="DQ59" s="225">
        <v>123</v>
      </c>
      <c r="DR59" s="225">
        <v>11818</v>
      </c>
      <c r="DS59" s="225">
        <v>11078</v>
      </c>
      <c r="DT59" s="225">
        <v>76</v>
      </c>
      <c r="DU59" s="225">
        <v>1739</v>
      </c>
      <c r="DV59" s="225">
        <v>122</v>
      </c>
      <c r="DW59" s="225">
        <v>117</v>
      </c>
      <c r="DX59" s="227">
        <v>66.400000000000006</v>
      </c>
      <c r="DY59" s="225">
        <v>24</v>
      </c>
      <c r="DZ59" s="225">
        <v>30</v>
      </c>
      <c r="EA59" s="225">
        <v>918</v>
      </c>
      <c r="EB59" s="225">
        <v>491</v>
      </c>
      <c r="EC59" s="225">
        <v>70</v>
      </c>
      <c r="ED59" s="225">
        <v>2622</v>
      </c>
      <c r="EE59" s="225">
        <v>3189</v>
      </c>
      <c r="EF59" s="227">
        <v>96.9</v>
      </c>
      <c r="EG59" s="227">
        <v>94.1</v>
      </c>
      <c r="EH59" s="225">
        <v>81</v>
      </c>
      <c r="EI59" s="227">
        <v>30.66</v>
      </c>
      <c r="EJ59" s="225">
        <v>108275</v>
      </c>
      <c r="EK59" s="227">
        <v>32</v>
      </c>
      <c r="EL59" s="225">
        <v>455129</v>
      </c>
      <c r="EM59" s="429">
        <v>-0.9</v>
      </c>
      <c r="EN59" s="225">
        <v>674</v>
      </c>
      <c r="EO59" s="225">
        <v>8</v>
      </c>
      <c r="EP59" s="243">
        <v>1954</v>
      </c>
      <c r="EQ59" s="225">
        <v>151</v>
      </c>
      <c r="ER59" s="220">
        <v>1378</v>
      </c>
      <c r="ES59" s="227">
        <v>100</v>
      </c>
      <c r="ET59" s="225">
        <v>152148</v>
      </c>
      <c r="EU59" s="225">
        <v>6645</v>
      </c>
      <c r="EV59" s="225">
        <v>0</v>
      </c>
      <c r="EW59" s="225">
        <v>138925</v>
      </c>
      <c r="EX59" s="225">
        <v>112069</v>
      </c>
      <c r="EY59" s="225">
        <v>17867</v>
      </c>
      <c r="EZ59" s="225">
        <v>8989</v>
      </c>
      <c r="FA59" s="225">
        <v>6578</v>
      </c>
      <c r="FB59" s="227">
        <v>15.469148460709309</v>
      </c>
      <c r="FC59" s="225">
        <v>507</v>
      </c>
      <c r="FD59" s="227">
        <v>10.1</v>
      </c>
      <c r="FE59" s="225">
        <v>16437</v>
      </c>
      <c r="FF59" s="225">
        <v>42</v>
      </c>
      <c r="FG59" s="225">
        <v>265</v>
      </c>
      <c r="FH59" s="225">
        <v>1181</v>
      </c>
      <c r="FI59" s="245">
        <v>19</v>
      </c>
      <c r="FJ59" s="245">
        <v>741</v>
      </c>
      <c r="FK59" s="230">
        <v>58.736079605437688</v>
      </c>
      <c r="FL59" s="227">
        <v>97.78</v>
      </c>
      <c r="FM59" s="227">
        <v>89.28</v>
      </c>
      <c r="FN59" s="227">
        <v>93.7</v>
      </c>
      <c r="FO59" s="227">
        <v>71.900000000000006</v>
      </c>
      <c r="FP59" s="225">
        <v>131</v>
      </c>
      <c r="FQ59" s="225">
        <v>22</v>
      </c>
      <c r="FR59" s="225">
        <v>64</v>
      </c>
      <c r="FS59" s="225">
        <v>1930</v>
      </c>
      <c r="FT59" s="225">
        <v>3</v>
      </c>
      <c r="FU59" s="225">
        <v>1554</v>
      </c>
      <c r="FV59" s="225">
        <v>3320</v>
      </c>
      <c r="FW59" s="225">
        <v>5</v>
      </c>
      <c r="FX59" s="225">
        <v>7498948</v>
      </c>
      <c r="FY59" s="225">
        <v>6923</v>
      </c>
      <c r="FZ59" s="225">
        <v>16826381</v>
      </c>
      <c r="GA59" s="225" t="s">
        <v>608</v>
      </c>
      <c r="GB59" s="225">
        <v>19504</v>
      </c>
      <c r="GC59" s="225">
        <v>53</v>
      </c>
      <c r="GD59" s="225">
        <v>2300</v>
      </c>
      <c r="GE59" s="225">
        <v>17151</v>
      </c>
      <c r="GF59" s="225">
        <v>207637</v>
      </c>
      <c r="GG59" s="225">
        <v>726</v>
      </c>
      <c r="GH59" s="225">
        <v>35183</v>
      </c>
      <c r="GI59" s="225">
        <v>171728</v>
      </c>
      <c r="GJ59" s="225">
        <v>916</v>
      </c>
      <c r="GK59" s="225">
        <v>8469</v>
      </c>
      <c r="GL59" s="225">
        <v>721493</v>
      </c>
      <c r="GM59" s="225">
        <v>3132</v>
      </c>
      <c r="GN59" s="225">
        <v>20966</v>
      </c>
      <c r="GO59" s="225">
        <v>379661</v>
      </c>
      <c r="GP59" s="225">
        <v>325</v>
      </c>
      <c r="GQ59" s="225">
        <v>12853</v>
      </c>
      <c r="GR59" s="224">
        <v>399037</v>
      </c>
      <c r="GS59" s="225">
        <v>319</v>
      </c>
      <c r="GT59" s="225">
        <v>6723</v>
      </c>
      <c r="GU59" s="225" t="s">
        <v>608</v>
      </c>
      <c r="GV59" s="242">
        <v>58.49</v>
      </c>
      <c r="GW59" s="225">
        <v>199</v>
      </c>
      <c r="GX59" s="225">
        <v>2947</v>
      </c>
      <c r="GY59" s="225">
        <v>1215</v>
      </c>
      <c r="GZ59" s="222">
        <v>219</v>
      </c>
      <c r="HA59" s="225">
        <v>29</v>
      </c>
      <c r="HB59" s="225">
        <v>1877279</v>
      </c>
      <c r="HC59" s="225">
        <v>10360525</v>
      </c>
      <c r="HD59" s="225">
        <v>1184439</v>
      </c>
      <c r="HE59" s="225">
        <v>1853119</v>
      </c>
      <c r="HF59" s="225">
        <v>234171</v>
      </c>
      <c r="HG59" s="225">
        <v>4720</v>
      </c>
      <c r="HH59" s="225">
        <v>2180</v>
      </c>
      <c r="HI59" s="225">
        <v>154239</v>
      </c>
      <c r="HJ59" s="225">
        <v>125900</v>
      </c>
      <c r="HK59" s="220" t="s">
        <v>608</v>
      </c>
      <c r="HL59" s="220">
        <v>49785000</v>
      </c>
      <c r="HM59" s="220"/>
      <c r="HN59" s="223">
        <v>912</v>
      </c>
      <c r="HO59" s="220"/>
      <c r="HP59" s="220">
        <v>190</v>
      </c>
      <c r="HQ59" s="225"/>
      <c r="HR59" s="220">
        <v>10198</v>
      </c>
      <c r="HS59" s="220">
        <v>172750</v>
      </c>
      <c r="HT59" s="220">
        <v>20700</v>
      </c>
      <c r="HU59" s="220">
        <v>0</v>
      </c>
      <c r="HV59" s="230">
        <v>44.69</v>
      </c>
      <c r="HW59" s="220">
        <v>314082</v>
      </c>
      <c r="HX59" s="426" t="s">
        <v>961</v>
      </c>
      <c r="HY59" s="230">
        <v>3.8</v>
      </c>
      <c r="HZ59" s="230">
        <v>3.1</v>
      </c>
      <c r="IA59" s="225">
        <v>899.1</v>
      </c>
      <c r="IB59" s="225">
        <v>880.8</v>
      </c>
      <c r="IC59" s="225" t="s">
        <v>608</v>
      </c>
      <c r="ID59" s="227">
        <v>76.5</v>
      </c>
      <c r="IE59" s="227">
        <v>54.2</v>
      </c>
      <c r="IF59" s="227">
        <v>36.5</v>
      </c>
      <c r="IG59" s="227">
        <v>59.5</v>
      </c>
      <c r="IH59" s="227">
        <v>17.100000000000001</v>
      </c>
      <c r="II59" s="144" t="s">
        <v>1081</v>
      </c>
      <c r="IJ59" s="144" t="s">
        <v>1081</v>
      </c>
      <c r="IK59" s="225">
        <v>70</v>
      </c>
      <c r="IL59" s="154">
        <v>0.56999999999999995</v>
      </c>
      <c r="IM59" s="153">
        <v>97.3</v>
      </c>
      <c r="IN59" s="285">
        <v>6.5</v>
      </c>
      <c r="IO59" s="153">
        <v>2.1</v>
      </c>
      <c r="IP59" s="143">
        <v>251339826</v>
      </c>
      <c r="IQ59" s="286">
        <v>36.600942463618146</v>
      </c>
      <c r="IR59" s="286">
        <v>60.195918236486911</v>
      </c>
      <c r="IS59" s="245" t="s">
        <v>608</v>
      </c>
      <c r="IT59" s="245" t="s">
        <v>608</v>
      </c>
      <c r="IU59" s="286">
        <v>77.900000000000006</v>
      </c>
      <c r="IV59" s="144" t="s">
        <v>1081</v>
      </c>
      <c r="IW59" s="143">
        <v>3066</v>
      </c>
      <c r="IX59" s="144" t="s">
        <v>1081</v>
      </c>
      <c r="IY59" s="286">
        <v>25.1</v>
      </c>
      <c r="IZ59" s="276">
        <v>78408</v>
      </c>
      <c r="JA59" s="276">
        <v>1452</v>
      </c>
      <c r="JB59" s="276">
        <v>1333</v>
      </c>
      <c r="JC59" s="276">
        <v>6861</v>
      </c>
      <c r="JD59" s="276">
        <v>7893</v>
      </c>
      <c r="JE59" s="276">
        <v>8178</v>
      </c>
      <c r="JF59" s="276">
        <v>9038</v>
      </c>
      <c r="JG59" s="276">
        <v>11193</v>
      </c>
      <c r="JH59" s="276">
        <v>10738</v>
      </c>
      <c r="JI59" s="276">
        <v>10834</v>
      </c>
      <c r="JJ59" s="276">
        <v>10144</v>
      </c>
      <c r="JK59" s="276">
        <v>8708</v>
      </c>
      <c r="JL59" s="276">
        <v>5687</v>
      </c>
      <c r="JM59" s="276">
        <v>2231</v>
      </c>
      <c r="JN59" s="276">
        <v>1036</v>
      </c>
      <c r="JO59" s="276">
        <v>475</v>
      </c>
      <c r="JP59" s="276">
        <v>204</v>
      </c>
      <c r="JQ59" s="276">
        <v>9629</v>
      </c>
      <c r="JR59" s="276">
        <v>10019</v>
      </c>
      <c r="JS59" s="276">
        <v>9545</v>
      </c>
      <c r="JT59" s="276">
        <v>10660</v>
      </c>
      <c r="JU59" s="276">
        <v>12025</v>
      </c>
      <c r="JV59" s="276">
        <v>14570</v>
      </c>
      <c r="JW59" s="276">
        <v>13657</v>
      </c>
      <c r="JX59" s="276">
        <v>14279</v>
      </c>
      <c r="JY59" s="276">
        <v>15066</v>
      </c>
      <c r="JZ59" s="276">
        <v>17787</v>
      </c>
      <c r="KA59" s="276">
        <v>18320</v>
      </c>
      <c r="KB59" s="276">
        <v>14131</v>
      </c>
      <c r="KC59" s="276">
        <v>13358</v>
      </c>
      <c r="KD59" s="276">
        <v>12222</v>
      </c>
      <c r="KE59" s="276">
        <v>14860</v>
      </c>
    </row>
    <row r="60" spans="1:291" ht="12">
      <c r="A60" s="3">
        <v>422029</v>
      </c>
      <c r="B60" s="2" t="s">
        <v>948</v>
      </c>
      <c r="C60" s="147">
        <v>426.06</v>
      </c>
      <c r="D60" s="144">
        <v>254180</v>
      </c>
      <c r="E60" s="146">
        <v>13.5</v>
      </c>
      <c r="F60" s="146">
        <v>56.6</v>
      </c>
      <c r="G60" s="146">
        <v>29.9</v>
      </c>
      <c r="H60" s="220">
        <v>13470</v>
      </c>
      <c r="I60" s="220">
        <v>27364</v>
      </c>
      <c r="J60" s="220">
        <v>41934</v>
      </c>
      <c r="K60" s="225">
        <v>39098</v>
      </c>
      <c r="L60" s="220">
        <v>121231</v>
      </c>
      <c r="M60" s="220">
        <v>1621</v>
      </c>
      <c r="N60" s="220">
        <v>9426</v>
      </c>
      <c r="O60" s="220">
        <v>10216</v>
      </c>
      <c r="P60" s="223">
        <v>251134</v>
      </c>
      <c r="Q60" s="220">
        <v>255439</v>
      </c>
      <c r="R60" s="220">
        <v>258931</v>
      </c>
      <c r="S60" s="225">
        <v>1019233</v>
      </c>
      <c r="T60" s="225">
        <v>1088607</v>
      </c>
      <c r="U60" s="225">
        <v>405080</v>
      </c>
      <c r="V60" s="225">
        <v>550048</v>
      </c>
      <c r="W60" s="225">
        <v>72</v>
      </c>
      <c r="X60" s="225">
        <v>62</v>
      </c>
      <c r="Y60" s="225">
        <v>39</v>
      </c>
      <c r="Z60" s="225">
        <v>92285</v>
      </c>
      <c r="AA60" s="147">
        <v>2257.6</v>
      </c>
      <c r="AB60" s="230">
        <v>411.6</v>
      </c>
      <c r="AC60" s="225">
        <v>0</v>
      </c>
      <c r="AD60" s="225">
        <v>4600</v>
      </c>
      <c r="AE60" s="225">
        <v>2000</v>
      </c>
      <c r="AF60" s="225">
        <v>28</v>
      </c>
      <c r="AG60" s="225">
        <v>3107</v>
      </c>
      <c r="AH60" s="225">
        <v>46</v>
      </c>
      <c r="AI60" s="225">
        <v>13776</v>
      </c>
      <c r="AJ60" s="224">
        <v>891</v>
      </c>
      <c r="AK60" s="224">
        <v>62</v>
      </c>
      <c r="AL60" s="225">
        <v>26</v>
      </c>
      <c r="AM60" s="225">
        <v>6719</v>
      </c>
      <c r="AN60" s="224">
        <v>515</v>
      </c>
      <c r="AO60" s="224">
        <v>3</v>
      </c>
      <c r="AP60" s="224">
        <v>206</v>
      </c>
      <c r="AQ60" s="225">
        <v>13</v>
      </c>
      <c r="AR60" s="225">
        <v>27</v>
      </c>
      <c r="AS60" s="227">
        <v>100</v>
      </c>
      <c r="AT60" s="227">
        <v>79.8</v>
      </c>
      <c r="AU60" s="227">
        <v>89.3</v>
      </c>
      <c r="AV60" s="225">
        <v>10</v>
      </c>
      <c r="AW60" s="225">
        <v>23</v>
      </c>
      <c r="AX60" s="225">
        <v>13</v>
      </c>
      <c r="AY60" s="225">
        <v>5</v>
      </c>
      <c r="AZ60" s="225">
        <v>3</v>
      </c>
      <c r="BA60" s="225">
        <v>3</v>
      </c>
      <c r="BB60" s="225">
        <v>4</v>
      </c>
      <c r="BC60" s="225">
        <v>7</v>
      </c>
      <c r="BD60" s="225">
        <v>34567.83</v>
      </c>
      <c r="BE60" s="225">
        <v>2</v>
      </c>
      <c r="BF60" s="225">
        <v>51441.36</v>
      </c>
      <c r="BG60" s="225">
        <v>5</v>
      </c>
      <c r="BH60" s="225">
        <v>63682.77</v>
      </c>
      <c r="BI60" s="225">
        <v>3</v>
      </c>
      <c r="BJ60" s="225">
        <v>3935</v>
      </c>
      <c r="BK60" s="227">
        <v>44.6</v>
      </c>
      <c r="BL60" s="225">
        <v>1</v>
      </c>
      <c r="BM60" s="225">
        <v>2</v>
      </c>
      <c r="BN60" s="225">
        <v>513</v>
      </c>
      <c r="BO60" s="225">
        <v>4191</v>
      </c>
      <c r="BP60" s="144" t="s">
        <v>1081</v>
      </c>
      <c r="BQ60" s="230">
        <v>1.48</v>
      </c>
      <c r="BR60" s="227">
        <v>44.3</v>
      </c>
      <c r="BS60" s="230">
        <v>5.147518871527355</v>
      </c>
      <c r="BT60" s="227">
        <v>56.883952466131426</v>
      </c>
      <c r="BU60" s="225">
        <v>25</v>
      </c>
      <c r="BV60" s="225">
        <v>4782</v>
      </c>
      <c r="BW60" s="225">
        <v>227</v>
      </c>
      <c r="BX60" s="225">
        <v>662</v>
      </c>
      <c r="BY60" s="225">
        <v>3184</v>
      </c>
      <c r="BZ60" s="225">
        <v>876</v>
      </c>
      <c r="CA60" s="225">
        <v>257</v>
      </c>
      <c r="CB60" s="225">
        <v>476</v>
      </c>
      <c r="CC60" s="241">
        <v>1.72</v>
      </c>
      <c r="CD60" s="225">
        <v>95019500</v>
      </c>
      <c r="CE60" s="225">
        <v>2</v>
      </c>
      <c r="CF60" s="225">
        <v>3</v>
      </c>
      <c r="CG60" s="225">
        <v>3</v>
      </c>
      <c r="CH60" s="225">
        <v>4</v>
      </c>
      <c r="CI60" s="225">
        <v>285</v>
      </c>
      <c r="CJ60" s="225">
        <v>20</v>
      </c>
      <c r="CK60" s="225">
        <v>1200</v>
      </c>
      <c r="CL60" s="225">
        <v>11</v>
      </c>
      <c r="CM60" s="225">
        <v>807</v>
      </c>
      <c r="CN60" s="225">
        <v>63</v>
      </c>
      <c r="CO60" s="225">
        <v>942</v>
      </c>
      <c r="CP60" s="225">
        <v>33</v>
      </c>
      <c r="CQ60" s="225">
        <v>304</v>
      </c>
      <c r="CR60" s="225">
        <v>60</v>
      </c>
      <c r="CS60" s="225">
        <v>1446</v>
      </c>
      <c r="CT60" s="225">
        <v>9995</v>
      </c>
      <c r="CU60" s="225">
        <v>3131</v>
      </c>
      <c r="CV60" s="225">
        <v>2238</v>
      </c>
      <c r="CW60" s="225">
        <v>710492.01300000004</v>
      </c>
      <c r="CX60" s="225">
        <v>530936.08100000001</v>
      </c>
      <c r="CY60" s="225">
        <v>578890.11199999996</v>
      </c>
      <c r="CZ60" s="225">
        <v>75870</v>
      </c>
      <c r="DA60" s="225">
        <v>9</v>
      </c>
      <c r="DB60" s="225">
        <v>16679</v>
      </c>
      <c r="DC60" s="225">
        <v>1811</v>
      </c>
      <c r="DD60" s="225">
        <v>1081</v>
      </c>
      <c r="DE60" s="225">
        <v>55</v>
      </c>
      <c r="DF60" s="225">
        <v>1016</v>
      </c>
      <c r="DG60" s="225">
        <v>13995</v>
      </c>
      <c r="DH60" s="225">
        <v>14310</v>
      </c>
      <c r="DI60" s="225">
        <v>2632</v>
      </c>
      <c r="DJ60" s="225">
        <v>2293</v>
      </c>
      <c r="DK60" s="225">
        <v>475</v>
      </c>
      <c r="DL60" s="225">
        <v>434</v>
      </c>
      <c r="DM60" s="225">
        <v>4</v>
      </c>
      <c r="DN60" s="225">
        <v>1981</v>
      </c>
      <c r="DO60" s="225">
        <v>36</v>
      </c>
      <c r="DP60" s="225">
        <v>16993</v>
      </c>
      <c r="DQ60" s="225">
        <v>97</v>
      </c>
      <c r="DR60" s="225">
        <v>9315</v>
      </c>
      <c r="DS60" s="225">
        <v>8563</v>
      </c>
      <c r="DT60" s="225">
        <v>0</v>
      </c>
      <c r="DU60" s="225">
        <v>990</v>
      </c>
      <c r="DV60" s="225">
        <v>83</v>
      </c>
      <c r="DW60" s="225">
        <v>77</v>
      </c>
      <c r="DX60" s="227">
        <v>21</v>
      </c>
      <c r="DY60" s="225">
        <v>22</v>
      </c>
      <c r="DZ60" s="225">
        <v>21</v>
      </c>
      <c r="EA60" s="225">
        <v>2228</v>
      </c>
      <c r="EB60" s="225">
        <v>223</v>
      </c>
      <c r="EC60" s="225">
        <v>78</v>
      </c>
      <c r="ED60" s="225">
        <v>1929</v>
      </c>
      <c r="EE60" s="225">
        <v>2179</v>
      </c>
      <c r="EF60" s="227">
        <v>95.4</v>
      </c>
      <c r="EG60" s="227">
        <v>91.8</v>
      </c>
      <c r="EH60" s="225">
        <v>90</v>
      </c>
      <c r="EI60" s="227">
        <v>22.2</v>
      </c>
      <c r="EJ60" s="225">
        <v>61336</v>
      </c>
      <c r="EK60" s="227">
        <v>35.5</v>
      </c>
      <c r="EL60" s="225">
        <v>401403</v>
      </c>
      <c r="EM60" s="429">
        <v>-0.38</v>
      </c>
      <c r="EN60" s="225">
        <v>419</v>
      </c>
      <c r="EO60" s="225">
        <v>2</v>
      </c>
      <c r="EP60" s="243">
        <v>1799</v>
      </c>
      <c r="EQ60" s="225">
        <v>105</v>
      </c>
      <c r="ER60" s="220">
        <v>1262</v>
      </c>
      <c r="ES60" s="227">
        <v>100</v>
      </c>
      <c r="ET60" s="225">
        <v>91524</v>
      </c>
      <c r="EU60" s="225">
        <v>5228</v>
      </c>
      <c r="EV60" s="225">
        <v>0</v>
      </c>
      <c r="EW60" s="225">
        <v>86622</v>
      </c>
      <c r="EX60" s="225">
        <v>72993</v>
      </c>
      <c r="EY60" s="225">
        <v>4083</v>
      </c>
      <c r="EZ60" s="225">
        <v>9546</v>
      </c>
      <c r="FA60" s="225">
        <v>4902</v>
      </c>
      <c r="FB60" s="227">
        <v>12.6</v>
      </c>
      <c r="FC60" s="225">
        <v>414</v>
      </c>
      <c r="FD60" s="227">
        <v>16.5</v>
      </c>
      <c r="FE60" s="225">
        <v>9716</v>
      </c>
      <c r="FF60" s="225">
        <v>15</v>
      </c>
      <c r="FG60" s="225">
        <v>227</v>
      </c>
      <c r="FH60" s="225">
        <v>741</v>
      </c>
      <c r="FI60" s="245">
        <v>31</v>
      </c>
      <c r="FJ60" s="245">
        <v>696</v>
      </c>
      <c r="FK60" s="230">
        <v>59.969567450740946</v>
      </c>
      <c r="FL60" s="227">
        <v>98.1</v>
      </c>
      <c r="FM60" s="227">
        <v>85.2</v>
      </c>
      <c r="FN60" s="227">
        <v>57.3</v>
      </c>
      <c r="FO60" s="227">
        <v>43.6</v>
      </c>
      <c r="FP60" s="225">
        <v>113</v>
      </c>
      <c r="FQ60" s="225">
        <v>16</v>
      </c>
      <c r="FR60" s="225">
        <v>63</v>
      </c>
      <c r="FS60" s="225">
        <v>1035</v>
      </c>
      <c r="FT60" s="225">
        <v>10</v>
      </c>
      <c r="FU60" s="225">
        <v>1034</v>
      </c>
      <c r="FV60" s="225">
        <v>1828</v>
      </c>
      <c r="FW60" s="225">
        <v>7</v>
      </c>
      <c r="FX60" s="225">
        <v>7551551</v>
      </c>
      <c r="FY60" s="225">
        <v>5846</v>
      </c>
      <c r="FZ60" s="225">
        <v>6019753</v>
      </c>
      <c r="GA60" s="225">
        <v>7937108</v>
      </c>
      <c r="GB60" s="225">
        <v>11153</v>
      </c>
      <c r="GC60" s="225">
        <v>62</v>
      </c>
      <c r="GD60" s="225">
        <v>1614</v>
      </c>
      <c r="GE60" s="225">
        <v>9477</v>
      </c>
      <c r="GF60" s="225">
        <v>97744</v>
      </c>
      <c r="GG60" s="225">
        <v>1065</v>
      </c>
      <c r="GH60" s="225">
        <v>16960</v>
      </c>
      <c r="GI60" s="225">
        <v>79719</v>
      </c>
      <c r="GJ60" s="225">
        <v>535</v>
      </c>
      <c r="GK60" s="225">
        <v>4619</v>
      </c>
      <c r="GL60" s="225">
        <v>253871</v>
      </c>
      <c r="GM60" s="225">
        <v>1858</v>
      </c>
      <c r="GN60" s="225">
        <v>12941</v>
      </c>
      <c r="GO60" s="225">
        <v>380021</v>
      </c>
      <c r="GP60" s="225">
        <v>278</v>
      </c>
      <c r="GQ60" s="225">
        <v>7097</v>
      </c>
      <c r="GR60" s="224">
        <v>163373</v>
      </c>
      <c r="GS60" s="225">
        <v>276</v>
      </c>
      <c r="GT60" s="225">
        <v>5925</v>
      </c>
      <c r="GU60" s="225">
        <v>130217</v>
      </c>
      <c r="GV60" s="242">
        <v>76.510000000000005</v>
      </c>
      <c r="GW60" s="225">
        <v>863</v>
      </c>
      <c r="GX60" s="225">
        <v>3266</v>
      </c>
      <c r="GY60" s="225">
        <v>2228</v>
      </c>
      <c r="GZ60" s="222">
        <v>433</v>
      </c>
      <c r="HA60" s="225">
        <v>152</v>
      </c>
      <c r="HB60" s="225">
        <v>1768523</v>
      </c>
      <c r="HC60" s="225">
        <v>12322060</v>
      </c>
      <c r="HD60" s="225">
        <v>1204729</v>
      </c>
      <c r="HE60" s="225">
        <v>1735607.5</v>
      </c>
      <c r="HF60" s="225">
        <v>158080.5</v>
      </c>
      <c r="HG60" s="225">
        <v>10400</v>
      </c>
      <c r="HH60" s="225">
        <v>10840</v>
      </c>
      <c r="HI60" s="225">
        <v>103418</v>
      </c>
      <c r="HJ60" s="225">
        <v>91633</v>
      </c>
      <c r="HK60" s="220">
        <v>4690</v>
      </c>
      <c r="HL60" s="220">
        <v>8897830</v>
      </c>
      <c r="HM60" s="220">
        <v>6860677</v>
      </c>
      <c r="HN60" s="223">
        <v>185</v>
      </c>
      <c r="HO60" s="220">
        <v>92</v>
      </c>
      <c r="HP60" s="220">
        <v>26</v>
      </c>
      <c r="HQ60" s="225">
        <v>42</v>
      </c>
      <c r="HR60" s="220">
        <v>40250</v>
      </c>
      <c r="HS60" s="220">
        <v>131210</v>
      </c>
      <c r="HT60" s="220">
        <v>4448.7</v>
      </c>
      <c r="HU60" s="220">
        <v>0</v>
      </c>
      <c r="HV60" s="230">
        <v>31.35</v>
      </c>
      <c r="HW60" s="220">
        <v>152157</v>
      </c>
      <c r="HX60" s="426">
        <v>-3.5</v>
      </c>
      <c r="HY60" s="230">
        <v>2.46</v>
      </c>
      <c r="HZ60" s="230">
        <v>2.2799999999999998</v>
      </c>
      <c r="IA60" s="225">
        <v>341.8</v>
      </c>
      <c r="IB60" s="225">
        <v>341.8</v>
      </c>
      <c r="IC60" s="225">
        <v>34000</v>
      </c>
      <c r="ID60" s="227">
        <v>78.900000000000006</v>
      </c>
      <c r="IE60" s="227">
        <v>49.8</v>
      </c>
      <c r="IF60" s="227">
        <v>34.5</v>
      </c>
      <c r="IG60" s="227">
        <v>50.3</v>
      </c>
      <c r="IH60" s="227">
        <v>14.3</v>
      </c>
      <c r="II60" s="144" t="s">
        <v>1081</v>
      </c>
      <c r="IJ60" s="144" t="s">
        <v>1081</v>
      </c>
      <c r="IK60" s="225">
        <v>84</v>
      </c>
      <c r="IL60" s="154">
        <v>0.51</v>
      </c>
      <c r="IM60" s="153">
        <v>91.2</v>
      </c>
      <c r="IN60" s="285">
        <v>6.7</v>
      </c>
      <c r="IO60" s="153">
        <v>5.2</v>
      </c>
      <c r="IP60" s="143">
        <v>105591883</v>
      </c>
      <c r="IQ60" s="286">
        <v>42.361545456349589</v>
      </c>
      <c r="IR60" s="286">
        <v>53.067015131285068</v>
      </c>
      <c r="IS60" s="245" t="s">
        <v>608</v>
      </c>
      <c r="IT60" s="245" t="s">
        <v>608</v>
      </c>
      <c r="IU60" s="286">
        <v>16.600000000000001</v>
      </c>
      <c r="IV60" s="144" t="s">
        <v>1081</v>
      </c>
      <c r="IW60" s="143">
        <v>2487</v>
      </c>
      <c r="IX60" s="144" t="s">
        <v>1081</v>
      </c>
      <c r="IY60" s="286">
        <v>27.3</v>
      </c>
      <c r="IZ60" s="276">
        <v>47580</v>
      </c>
      <c r="JA60" s="276">
        <v>915</v>
      </c>
      <c r="JB60" s="276">
        <v>753</v>
      </c>
      <c r="JC60" s="276">
        <v>3770</v>
      </c>
      <c r="JD60" s="276">
        <v>4380</v>
      </c>
      <c r="JE60" s="276">
        <v>5036</v>
      </c>
      <c r="JF60" s="276">
        <v>5699</v>
      </c>
      <c r="JG60" s="276">
        <v>6461</v>
      </c>
      <c r="JH60" s="276">
        <v>6170</v>
      </c>
      <c r="JI60" s="276">
        <v>5754</v>
      </c>
      <c r="JJ60" s="276">
        <v>5582</v>
      </c>
      <c r="JK60" s="276">
        <v>5240</v>
      </c>
      <c r="JL60" s="276">
        <v>3350</v>
      </c>
      <c r="JM60" s="276">
        <v>1460</v>
      </c>
      <c r="JN60" s="276">
        <v>672</v>
      </c>
      <c r="JO60" s="276">
        <v>301</v>
      </c>
      <c r="JP60" s="276">
        <v>146</v>
      </c>
      <c r="JQ60" s="276">
        <v>5899</v>
      </c>
      <c r="JR60" s="276">
        <v>5290</v>
      </c>
      <c r="JS60" s="276">
        <v>5502</v>
      </c>
      <c r="JT60" s="276">
        <v>6691</v>
      </c>
      <c r="JU60" s="276">
        <v>7506</v>
      </c>
      <c r="JV60" s="276">
        <v>8209</v>
      </c>
      <c r="JW60" s="276">
        <v>7750</v>
      </c>
      <c r="JX60" s="276">
        <v>7461</v>
      </c>
      <c r="JY60" s="276">
        <v>8058</v>
      </c>
      <c r="JZ60" s="276">
        <v>9980</v>
      </c>
      <c r="KA60" s="276">
        <v>10761</v>
      </c>
      <c r="KB60" s="276">
        <v>8563</v>
      </c>
      <c r="KC60" s="276">
        <v>7834</v>
      </c>
      <c r="KD60" s="276">
        <v>7270</v>
      </c>
      <c r="KE60" s="276">
        <v>9223</v>
      </c>
    </row>
    <row r="61" spans="1:291" ht="12">
      <c r="A61" s="3">
        <v>442011</v>
      </c>
      <c r="B61" s="2" t="s">
        <v>949</v>
      </c>
      <c r="C61" s="147">
        <v>502.39</v>
      </c>
      <c r="D61" s="144">
        <v>478491</v>
      </c>
      <c r="E61" s="146">
        <v>14</v>
      </c>
      <c r="F61" s="146">
        <v>60.6</v>
      </c>
      <c r="G61" s="146">
        <v>25.4</v>
      </c>
      <c r="H61" s="220">
        <v>26152</v>
      </c>
      <c r="I61" s="220">
        <v>53458</v>
      </c>
      <c r="J61" s="220">
        <v>81401</v>
      </c>
      <c r="K61" s="225">
        <v>56861</v>
      </c>
      <c r="L61" s="220">
        <v>216853</v>
      </c>
      <c r="M61" s="220">
        <v>2724</v>
      </c>
      <c r="N61" s="220">
        <v>15030</v>
      </c>
      <c r="O61" s="220">
        <v>14803</v>
      </c>
      <c r="P61" s="280">
        <v>477000</v>
      </c>
      <c r="Q61" s="220">
        <v>478146</v>
      </c>
      <c r="R61" s="220">
        <v>486168</v>
      </c>
      <c r="S61" s="225">
        <v>990081</v>
      </c>
      <c r="T61" s="225">
        <v>1403038</v>
      </c>
      <c r="U61" s="225">
        <v>0</v>
      </c>
      <c r="V61" s="225">
        <v>751566</v>
      </c>
      <c r="W61" s="225">
        <v>59</v>
      </c>
      <c r="X61" s="281">
        <v>59</v>
      </c>
      <c r="Y61" s="225">
        <v>59</v>
      </c>
      <c r="Z61" s="225">
        <v>239663</v>
      </c>
      <c r="AA61" s="147">
        <v>1281.54</v>
      </c>
      <c r="AB61" s="230">
        <v>2261.92</v>
      </c>
      <c r="AC61" s="225">
        <v>2263</v>
      </c>
      <c r="AD61" s="281">
        <v>1429792</v>
      </c>
      <c r="AE61" s="281">
        <v>1966</v>
      </c>
      <c r="AF61" s="225">
        <v>52</v>
      </c>
      <c r="AG61" s="225">
        <v>4871</v>
      </c>
      <c r="AH61" s="225">
        <v>57</v>
      </c>
      <c r="AI61" s="225">
        <v>25771</v>
      </c>
      <c r="AJ61" s="225">
        <v>1432</v>
      </c>
      <c r="AK61" s="225">
        <v>148</v>
      </c>
      <c r="AL61" s="225">
        <v>28</v>
      </c>
      <c r="AM61" s="225">
        <v>11852</v>
      </c>
      <c r="AN61" s="225">
        <v>860</v>
      </c>
      <c r="AO61" s="225">
        <v>0</v>
      </c>
      <c r="AP61" s="225">
        <v>488</v>
      </c>
      <c r="AQ61" s="225">
        <v>21</v>
      </c>
      <c r="AR61" s="225">
        <v>13</v>
      </c>
      <c r="AS61" s="227">
        <v>100</v>
      </c>
      <c r="AT61" s="227">
        <v>130.6</v>
      </c>
      <c r="AU61" s="227">
        <v>128.6</v>
      </c>
      <c r="AV61" s="225">
        <v>30</v>
      </c>
      <c r="AW61" s="225">
        <v>34</v>
      </c>
      <c r="AX61" s="225">
        <v>9</v>
      </c>
      <c r="AY61" s="225">
        <v>2</v>
      </c>
      <c r="AZ61" s="225">
        <v>2</v>
      </c>
      <c r="BA61" s="225">
        <v>4</v>
      </c>
      <c r="BB61" s="225">
        <v>2</v>
      </c>
      <c r="BC61" s="225">
        <v>4</v>
      </c>
      <c r="BD61" s="225">
        <v>8337</v>
      </c>
      <c r="BE61" s="225">
        <v>1</v>
      </c>
      <c r="BF61" s="225">
        <v>29905</v>
      </c>
      <c r="BG61" s="225">
        <v>6</v>
      </c>
      <c r="BH61" s="225">
        <v>74217</v>
      </c>
      <c r="BI61" s="225">
        <v>3</v>
      </c>
      <c r="BJ61" s="225">
        <v>2365</v>
      </c>
      <c r="BK61" s="227">
        <v>38.799999999999997</v>
      </c>
      <c r="BL61" s="281">
        <v>2</v>
      </c>
      <c r="BM61" s="281">
        <v>3</v>
      </c>
      <c r="BN61" s="281">
        <v>992</v>
      </c>
      <c r="BO61" s="281">
        <v>8161</v>
      </c>
      <c r="BP61" s="144" t="s">
        <v>1081</v>
      </c>
      <c r="BQ61" s="230">
        <v>1.36</v>
      </c>
      <c r="BR61" s="227">
        <v>38.700000000000003</v>
      </c>
      <c r="BS61" s="230">
        <v>4.5434543454345437</v>
      </c>
      <c r="BT61" s="227">
        <v>59.430439429182123</v>
      </c>
      <c r="BU61" s="225">
        <v>53</v>
      </c>
      <c r="BV61" s="225">
        <v>7416</v>
      </c>
      <c r="BW61" s="225">
        <v>395</v>
      </c>
      <c r="BX61" s="225">
        <v>1237</v>
      </c>
      <c r="BY61" s="225">
        <v>4182</v>
      </c>
      <c r="BZ61" s="225">
        <v>1149</v>
      </c>
      <c r="CA61" s="225">
        <v>318</v>
      </c>
      <c r="CB61" s="225">
        <v>557</v>
      </c>
      <c r="CC61" s="241">
        <v>1.62</v>
      </c>
      <c r="CD61" s="225">
        <v>0</v>
      </c>
      <c r="CE61" s="225">
        <v>1</v>
      </c>
      <c r="CF61" s="225">
        <v>158</v>
      </c>
      <c r="CG61" s="225">
        <v>0</v>
      </c>
      <c r="CH61" s="225">
        <v>1</v>
      </c>
      <c r="CI61" s="225">
        <v>65</v>
      </c>
      <c r="CJ61" s="225">
        <v>33</v>
      </c>
      <c r="CK61" s="225">
        <v>1428</v>
      </c>
      <c r="CL61" s="225">
        <v>19</v>
      </c>
      <c r="CM61" s="225">
        <v>1135</v>
      </c>
      <c r="CN61" s="281">
        <v>38</v>
      </c>
      <c r="CO61" s="281">
        <v>565</v>
      </c>
      <c r="CP61" s="281">
        <v>15</v>
      </c>
      <c r="CQ61" s="281">
        <v>176</v>
      </c>
      <c r="CR61" s="281">
        <v>10</v>
      </c>
      <c r="CS61" s="281">
        <v>262</v>
      </c>
      <c r="CT61" s="225">
        <v>17094</v>
      </c>
      <c r="CU61" s="225">
        <v>2040</v>
      </c>
      <c r="CV61" s="225">
        <v>2281</v>
      </c>
      <c r="CW61" s="225">
        <v>1768972.622</v>
      </c>
      <c r="CX61" s="225">
        <v>363289.64799999999</v>
      </c>
      <c r="CY61" s="225">
        <v>586577.37600000005</v>
      </c>
      <c r="CZ61" s="225">
        <v>121237</v>
      </c>
      <c r="DA61" s="225">
        <v>23</v>
      </c>
      <c r="DB61" s="225">
        <v>23088</v>
      </c>
      <c r="DC61" s="225">
        <v>2511</v>
      </c>
      <c r="DD61" s="225">
        <v>2275</v>
      </c>
      <c r="DE61" s="282">
        <v>295</v>
      </c>
      <c r="DF61" s="225">
        <v>1469</v>
      </c>
      <c r="DG61" s="225">
        <v>18120</v>
      </c>
      <c r="DH61" s="220">
        <v>21021</v>
      </c>
      <c r="DI61" s="220">
        <v>3823</v>
      </c>
      <c r="DJ61" s="220">
        <v>3879</v>
      </c>
      <c r="DK61" s="220">
        <v>497</v>
      </c>
      <c r="DL61" s="220">
        <v>463</v>
      </c>
      <c r="DM61" s="220">
        <v>17</v>
      </c>
      <c r="DN61" s="220">
        <v>2748</v>
      </c>
      <c r="DO61" s="220">
        <v>46</v>
      </c>
      <c r="DP61" s="220">
        <v>16823</v>
      </c>
      <c r="DQ61" s="225">
        <v>115</v>
      </c>
      <c r="DR61" s="225">
        <v>10819</v>
      </c>
      <c r="DS61" s="225">
        <v>10617</v>
      </c>
      <c r="DT61" s="225">
        <v>463</v>
      </c>
      <c r="DU61" s="225">
        <v>794</v>
      </c>
      <c r="DV61" s="225">
        <v>98</v>
      </c>
      <c r="DW61" s="225">
        <v>89</v>
      </c>
      <c r="DX61" s="227">
        <v>30.5</v>
      </c>
      <c r="DY61" s="225">
        <v>40</v>
      </c>
      <c r="DZ61" s="225">
        <v>89</v>
      </c>
      <c r="EA61" s="281">
        <v>1637</v>
      </c>
      <c r="EB61" s="281">
        <v>168</v>
      </c>
      <c r="EC61" s="281">
        <v>32</v>
      </c>
      <c r="ED61" s="225">
        <v>4042</v>
      </c>
      <c r="EE61" s="225">
        <v>4351</v>
      </c>
      <c r="EF61" s="227">
        <v>96.4</v>
      </c>
      <c r="EG61" s="227">
        <v>95.3</v>
      </c>
      <c r="EH61" s="283">
        <v>636</v>
      </c>
      <c r="EI61" s="227">
        <v>18.14</v>
      </c>
      <c r="EJ61" s="225">
        <v>100537</v>
      </c>
      <c r="EK61" s="227">
        <v>34.9</v>
      </c>
      <c r="EL61" s="225">
        <v>419913</v>
      </c>
      <c r="EM61" s="429">
        <v>0.9</v>
      </c>
      <c r="EN61" s="225">
        <v>377</v>
      </c>
      <c r="EO61" s="225">
        <v>14</v>
      </c>
      <c r="EP61" s="243">
        <v>2780</v>
      </c>
      <c r="EQ61" s="225">
        <v>275</v>
      </c>
      <c r="ER61" s="225">
        <v>3940</v>
      </c>
      <c r="ES61" s="227">
        <v>100</v>
      </c>
      <c r="ET61" s="225">
        <v>157343</v>
      </c>
      <c r="EU61" s="225">
        <v>53980</v>
      </c>
      <c r="EV61" s="225">
        <v>474</v>
      </c>
      <c r="EW61" s="225">
        <v>103363</v>
      </c>
      <c r="EX61" s="225">
        <v>78386</v>
      </c>
      <c r="EY61" s="225">
        <v>21108</v>
      </c>
      <c r="EZ61" s="225">
        <v>3869</v>
      </c>
      <c r="FA61" s="225">
        <v>5017</v>
      </c>
      <c r="FB61" s="227">
        <v>23.4</v>
      </c>
      <c r="FC61" s="225">
        <v>748</v>
      </c>
      <c r="FD61" s="227">
        <v>14.67</v>
      </c>
      <c r="FE61" s="225">
        <v>14165</v>
      </c>
      <c r="FF61" s="281">
        <v>170</v>
      </c>
      <c r="FG61" s="281">
        <v>209</v>
      </c>
      <c r="FH61" s="281">
        <v>1058</v>
      </c>
      <c r="FI61" s="281">
        <v>26</v>
      </c>
      <c r="FJ61" s="281">
        <v>884</v>
      </c>
      <c r="FK61" s="230">
        <v>56.080756529570699</v>
      </c>
      <c r="FL61" s="227">
        <v>97.953566524762223</v>
      </c>
      <c r="FM61" s="227">
        <v>87.03</v>
      </c>
      <c r="FN61" s="227">
        <v>62.6</v>
      </c>
      <c r="FO61" s="227">
        <v>70.8</v>
      </c>
      <c r="FP61" s="225">
        <v>120</v>
      </c>
      <c r="FQ61" s="225">
        <v>14</v>
      </c>
      <c r="FR61" s="225">
        <v>78</v>
      </c>
      <c r="FS61" s="225">
        <v>2060</v>
      </c>
      <c r="FT61" s="225">
        <v>5</v>
      </c>
      <c r="FU61" s="225">
        <v>2012</v>
      </c>
      <c r="FV61" s="225">
        <v>2055</v>
      </c>
      <c r="FW61" s="225">
        <v>4</v>
      </c>
      <c r="FX61" s="225">
        <v>3916423</v>
      </c>
      <c r="FY61" s="225">
        <v>6117</v>
      </c>
      <c r="FZ61" s="225" t="s">
        <v>608</v>
      </c>
      <c r="GA61" s="225" t="s">
        <v>608</v>
      </c>
      <c r="GB61" s="225">
        <v>19963</v>
      </c>
      <c r="GC61" s="225">
        <v>74</v>
      </c>
      <c r="GD61" s="225">
        <v>2802</v>
      </c>
      <c r="GE61" s="225">
        <v>17087</v>
      </c>
      <c r="GF61" s="225">
        <v>213591</v>
      </c>
      <c r="GG61" s="225">
        <v>1141</v>
      </c>
      <c r="GH61" s="225">
        <v>45568</v>
      </c>
      <c r="GI61" s="225">
        <v>166882</v>
      </c>
      <c r="GJ61" s="225">
        <v>1113</v>
      </c>
      <c r="GK61" s="225">
        <v>10361</v>
      </c>
      <c r="GL61" s="225">
        <v>782190</v>
      </c>
      <c r="GM61" s="225">
        <v>2714</v>
      </c>
      <c r="GN61" s="225">
        <v>24065</v>
      </c>
      <c r="GO61" s="225">
        <v>486257</v>
      </c>
      <c r="GP61" s="225">
        <v>397</v>
      </c>
      <c r="GQ61" s="225">
        <v>22517</v>
      </c>
      <c r="GR61" s="224">
        <v>3116543</v>
      </c>
      <c r="GS61" s="225">
        <v>384</v>
      </c>
      <c r="GT61" s="281">
        <v>10724</v>
      </c>
      <c r="GU61" s="281">
        <v>466568</v>
      </c>
      <c r="GV61" s="284">
        <v>64</v>
      </c>
      <c r="GW61" s="281">
        <v>3210</v>
      </c>
      <c r="GX61" s="225">
        <v>4281</v>
      </c>
      <c r="GY61" s="225">
        <v>2039</v>
      </c>
      <c r="GZ61" s="222">
        <v>172</v>
      </c>
      <c r="HA61" s="225">
        <v>19</v>
      </c>
      <c r="HB61" s="225">
        <v>2345836</v>
      </c>
      <c r="HC61" s="225">
        <v>16891433</v>
      </c>
      <c r="HD61" s="225">
        <v>1800772.7</v>
      </c>
      <c r="HE61" s="225">
        <v>2315312.5</v>
      </c>
      <c r="HF61" s="225">
        <v>623322.69999999995</v>
      </c>
      <c r="HG61" s="225">
        <v>3985</v>
      </c>
      <c r="HH61" s="225">
        <v>7135</v>
      </c>
      <c r="HI61" s="225">
        <v>392372</v>
      </c>
      <c r="HJ61" s="225">
        <v>325418</v>
      </c>
      <c r="HK61" s="220">
        <v>12349</v>
      </c>
      <c r="HL61" s="220">
        <v>10179000</v>
      </c>
      <c r="HM61" s="220"/>
      <c r="HN61" s="220">
        <v>378</v>
      </c>
      <c r="HO61" s="220"/>
      <c r="HP61" s="220">
        <v>47</v>
      </c>
      <c r="HQ61" s="220"/>
      <c r="HR61" s="220" t="s">
        <v>608</v>
      </c>
      <c r="HS61" s="220">
        <v>281161</v>
      </c>
      <c r="HT61" s="220">
        <v>20781</v>
      </c>
      <c r="HU61" s="225">
        <v>1400</v>
      </c>
      <c r="HV61" s="230">
        <v>70.459999999999994</v>
      </c>
      <c r="HW61" s="220">
        <v>342769</v>
      </c>
      <c r="HX61" s="426" t="s">
        <v>960</v>
      </c>
      <c r="HY61" s="230">
        <v>0</v>
      </c>
      <c r="HZ61" s="230">
        <v>0</v>
      </c>
      <c r="IA61" s="225">
        <v>2301.6999999999998</v>
      </c>
      <c r="IB61" s="225">
        <v>2299.6</v>
      </c>
      <c r="IC61" s="225">
        <v>87548</v>
      </c>
      <c r="ID61" s="227">
        <v>73.400000000000006</v>
      </c>
      <c r="IE61" s="227">
        <v>54.6</v>
      </c>
      <c r="IF61" s="227">
        <v>35.299999999999997</v>
      </c>
      <c r="IG61" s="227">
        <v>58.3</v>
      </c>
      <c r="IH61" s="227">
        <v>21.5</v>
      </c>
      <c r="II61" s="144" t="s">
        <v>1081</v>
      </c>
      <c r="IJ61" s="144" t="s">
        <v>1081</v>
      </c>
      <c r="IK61" s="225">
        <v>88.06</v>
      </c>
      <c r="IL61" s="154">
        <v>0.89</v>
      </c>
      <c r="IM61" s="153">
        <v>91.8</v>
      </c>
      <c r="IN61" s="285">
        <v>6.1</v>
      </c>
      <c r="IO61" s="153">
        <v>4.5999999999999996</v>
      </c>
      <c r="IP61" s="143">
        <v>176923900</v>
      </c>
      <c r="IQ61" s="286">
        <v>53.16907966527036</v>
      </c>
      <c r="IR61" s="286">
        <v>56.917963642256467</v>
      </c>
      <c r="IS61" s="245" t="s">
        <v>608</v>
      </c>
      <c r="IT61" s="245" t="s">
        <v>608</v>
      </c>
      <c r="IU61" s="286">
        <v>36.6</v>
      </c>
      <c r="IV61" s="144" t="s">
        <v>1081</v>
      </c>
      <c r="IW61" s="143">
        <v>3200</v>
      </c>
      <c r="IX61" s="144" t="s">
        <v>1081</v>
      </c>
      <c r="IY61" s="286">
        <v>29.2</v>
      </c>
      <c r="IZ61" s="276">
        <v>94204</v>
      </c>
      <c r="JA61" s="276">
        <v>1639</v>
      </c>
      <c r="JB61" s="276">
        <v>1461</v>
      </c>
      <c r="JC61" s="276">
        <v>7261</v>
      </c>
      <c r="JD61" s="276">
        <v>9344</v>
      </c>
      <c r="JE61" s="276">
        <v>10016</v>
      </c>
      <c r="JF61" s="276">
        <v>11493</v>
      </c>
      <c r="JG61" s="276">
        <v>13577</v>
      </c>
      <c r="JH61" s="276">
        <v>11862</v>
      </c>
      <c r="JI61" s="276">
        <v>11195</v>
      </c>
      <c r="JJ61" s="276">
        <v>10375</v>
      </c>
      <c r="JK61" s="276">
        <v>8435</v>
      </c>
      <c r="JL61" s="276">
        <v>5585</v>
      </c>
      <c r="JM61" s="276">
        <v>2110</v>
      </c>
      <c r="JN61" s="276">
        <v>803</v>
      </c>
      <c r="JO61" s="276">
        <v>324</v>
      </c>
      <c r="JP61" s="276">
        <v>181</v>
      </c>
      <c r="JQ61" s="276">
        <v>10916</v>
      </c>
      <c r="JR61" s="276">
        <v>10053</v>
      </c>
      <c r="JS61" s="276">
        <v>11712</v>
      </c>
      <c r="JT61" s="276">
        <v>14012</v>
      </c>
      <c r="JU61" s="276">
        <v>16135</v>
      </c>
      <c r="JV61" s="276">
        <v>18024</v>
      </c>
      <c r="JW61" s="276">
        <v>15232</v>
      </c>
      <c r="JX61" s="276">
        <v>14624</v>
      </c>
      <c r="JY61" s="276">
        <v>15492</v>
      </c>
      <c r="JZ61" s="276">
        <v>17453</v>
      </c>
      <c r="KA61" s="276">
        <v>18712</v>
      </c>
      <c r="KB61" s="276">
        <v>13956</v>
      </c>
      <c r="KC61" s="276">
        <v>11227</v>
      </c>
      <c r="KD61" s="276">
        <v>9838</v>
      </c>
      <c r="KE61" s="276">
        <v>11914</v>
      </c>
    </row>
    <row r="62" spans="1:291" ht="12">
      <c r="A62" s="3">
        <v>452017</v>
      </c>
      <c r="B62" s="2" t="s">
        <v>950</v>
      </c>
      <c r="C62" s="147">
        <v>643.66999999999996</v>
      </c>
      <c r="D62" s="144">
        <v>403225</v>
      </c>
      <c r="E62" s="146">
        <v>14.202492400000001</v>
      </c>
      <c r="F62" s="146">
        <v>59.636927270000001</v>
      </c>
      <c r="G62" s="146">
        <v>26.160580320000001</v>
      </c>
      <c r="H62" s="220">
        <v>22227</v>
      </c>
      <c r="I62" s="220">
        <v>45503</v>
      </c>
      <c r="J62" s="220">
        <v>69515</v>
      </c>
      <c r="K62" s="225">
        <v>51193</v>
      </c>
      <c r="L62" s="220">
        <v>192378</v>
      </c>
      <c r="M62" s="220">
        <v>1724</v>
      </c>
      <c r="N62" s="220">
        <v>13715</v>
      </c>
      <c r="O62" s="220">
        <v>14534</v>
      </c>
      <c r="P62" s="223">
        <v>398917</v>
      </c>
      <c r="Q62" s="220">
        <v>401138</v>
      </c>
      <c r="R62" s="220">
        <v>407542</v>
      </c>
      <c r="S62" s="225">
        <v>870041</v>
      </c>
      <c r="T62" s="225">
        <v>982541</v>
      </c>
      <c r="U62" s="225">
        <v>342776</v>
      </c>
      <c r="V62" s="225">
        <v>652658</v>
      </c>
      <c r="W62" s="225">
        <v>0</v>
      </c>
      <c r="X62" s="225">
        <v>51</v>
      </c>
      <c r="Y62" s="225">
        <v>26</v>
      </c>
      <c r="Z62" s="225" t="s">
        <v>608</v>
      </c>
      <c r="AA62" s="147">
        <v>1983</v>
      </c>
      <c r="AB62" s="230">
        <v>1913</v>
      </c>
      <c r="AC62" s="225">
        <v>3766</v>
      </c>
      <c r="AD62" s="225">
        <v>642857</v>
      </c>
      <c r="AE62" s="225">
        <v>1818</v>
      </c>
      <c r="AF62" s="225">
        <v>26</v>
      </c>
      <c r="AG62" s="225">
        <v>1853</v>
      </c>
      <c r="AH62" s="225">
        <v>48</v>
      </c>
      <c r="AI62" s="225">
        <v>22531</v>
      </c>
      <c r="AJ62" s="225">
        <v>1264</v>
      </c>
      <c r="AK62" s="225">
        <v>107</v>
      </c>
      <c r="AL62" s="225">
        <v>25</v>
      </c>
      <c r="AM62" s="225">
        <v>9731</v>
      </c>
      <c r="AN62" s="225">
        <v>759</v>
      </c>
      <c r="AO62" s="225">
        <v>2</v>
      </c>
      <c r="AP62" s="225">
        <v>343</v>
      </c>
      <c r="AQ62" s="225">
        <v>8</v>
      </c>
      <c r="AR62" s="225">
        <v>14</v>
      </c>
      <c r="AS62" s="227">
        <v>100</v>
      </c>
      <c r="AT62" s="227">
        <v>110.6</v>
      </c>
      <c r="AU62" s="227">
        <v>106.3</v>
      </c>
      <c r="AV62" s="225">
        <v>38</v>
      </c>
      <c r="AW62" s="225">
        <v>41</v>
      </c>
      <c r="AX62" s="225">
        <v>24</v>
      </c>
      <c r="AY62" s="225">
        <v>5</v>
      </c>
      <c r="AZ62" s="225">
        <v>5</v>
      </c>
      <c r="BA62" s="225">
        <v>10</v>
      </c>
      <c r="BB62" s="225">
        <v>7</v>
      </c>
      <c r="BC62" s="225">
        <v>19</v>
      </c>
      <c r="BD62" s="225">
        <v>38733</v>
      </c>
      <c r="BE62" s="225">
        <v>2</v>
      </c>
      <c r="BF62" s="225">
        <v>64590</v>
      </c>
      <c r="BG62" s="225">
        <v>6</v>
      </c>
      <c r="BH62" s="225">
        <v>169830</v>
      </c>
      <c r="BI62" s="225">
        <v>2</v>
      </c>
      <c r="BJ62" s="225">
        <v>800</v>
      </c>
      <c r="BK62" s="227">
        <v>46.4</v>
      </c>
      <c r="BL62" s="225">
        <v>2</v>
      </c>
      <c r="BM62" s="225">
        <v>6</v>
      </c>
      <c r="BN62" s="225">
        <v>733</v>
      </c>
      <c r="BO62" s="225">
        <v>9430</v>
      </c>
      <c r="BP62" s="144" t="s">
        <v>1081</v>
      </c>
      <c r="BQ62" s="230">
        <v>1.36</v>
      </c>
      <c r="BR62" s="227">
        <v>35.6</v>
      </c>
      <c r="BS62" s="230">
        <v>4.6171010535324921</v>
      </c>
      <c r="BT62" s="227">
        <v>60.210977064909656</v>
      </c>
      <c r="BU62" s="225">
        <v>39</v>
      </c>
      <c r="BV62" s="225">
        <v>6377</v>
      </c>
      <c r="BW62" s="225">
        <v>389</v>
      </c>
      <c r="BX62" s="225">
        <v>1491</v>
      </c>
      <c r="BY62" s="225">
        <v>4055</v>
      </c>
      <c r="BZ62" s="225">
        <v>1195</v>
      </c>
      <c r="CA62" s="225">
        <v>402</v>
      </c>
      <c r="CB62" s="225">
        <v>644</v>
      </c>
      <c r="CC62" s="241">
        <v>1.63</v>
      </c>
      <c r="CD62" s="225">
        <v>0</v>
      </c>
      <c r="CE62" s="225">
        <v>3</v>
      </c>
      <c r="CF62" s="225">
        <v>10</v>
      </c>
      <c r="CG62" s="225">
        <v>3</v>
      </c>
      <c r="CH62" s="225">
        <v>6</v>
      </c>
      <c r="CI62" s="225">
        <v>344</v>
      </c>
      <c r="CJ62" s="225">
        <v>23</v>
      </c>
      <c r="CK62" s="225">
        <v>1452</v>
      </c>
      <c r="CL62" s="225">
        <v>13</v>
      </c>
      <c r="CM62" s="225">
        <v>1042</v>
      </c>
      <c r="CN62" s="225">
        <v>61</v>
      </c>
      <c r="CO62" s="225">
        <v>710</v>
      </c>
      <c r="CP62" s="225">
        <v>14</v>
      </c>
      <c r="CQ62" s="225">
        <v>121</v>
      </c>
      <c r="CR62" s="225">
        <v>28</v>
      </c>
      <c r="CS62" s="225">
        <v>755</v>
      </c>
      <c r="CT62" s="225">
        <v>12378</v>
      </c>
      <c r="CU62" s="225">
        <v>2569</v>
      </c>
      <c r="CV62" s="225">
        <v>2427</v>
      </c>
      <c r="CW62" s="225">
        <v>1350050.264</v>
      </c>
      <c r="CX62" s="225">
        <v>380141.34899999999</v>
      </c>
      <c r="CY62" s="225">
        <v>619511.32400000002</v>
      </c>
      <c r="CZ62" s="225">
        <v>105753</v>
      </c>
      <c r="DA62" s="225">
        <v>19</v>
      </c>
      <c r="DB62" s="225">
        <v>17663</v>
      </c>
      <c r="DC62" s="225">
        <v>1600</v>
      </c>
      <c r="DD62" s="225">
        <v>1823</v>
      </c>
      <c r="DE62" s="225">
        <v>980</v>
      </c>
      <c r="DF62" s="225">
        <v>1445</v>
      </c>
      <c r="DG62" s="225">
        <v>9230</v>
      </c>
      <c r="DH62" s="225">
        <v>19415</v>
      </c>
      <c r="DI62" s="225">
        <v>3281</v>
      </c>
      <c r="DJ62" s="225">
        <v>3464</v>
      </c>
      <c r="DK62" s="225">
        <v>240</v>
      </c>
      <c r="DL62" s="225">
        <v>421</v>
      </c>
      <c r="DM62" s="225">
        <v>9</v>
      </c>
      <c r="DN62" s="225">
        <v>2349</v>
      </c>
      <c r="DO62" s="225">
        <v>74</v>
      </c>
      <c r="DP62" s="225">
        <v>18964</v>
      </c>
      <c r="DQ62" s="225">
        <v>150</v>
      </c>
      <c r="DR62" s="225">
        <v>14004</v>
      </c>
      <c r="DS62" s="225">
        <v>13652</v>
      </c>
      <c r="DT62" s="225">
        <v>56</v>
      </c>
      <c r="DU62" s="225">
        <v>1766</v>
      </c>
      <c r="DV62" s="225">
        <v>143</v>
      </c>
      <c r="DW62" s="225">
        <v>110</v>
      </c>
      <c r="DX62" s="227">
        <v>67.8</v>
      </c>
      <c r="DY62" s="225">
        <v>55</v>
      </c>
      <c r="DZ62" s="225">
        <v>163</v>
      </c>
      <c r="EA62" s="225">
        <v>1100</v>
      </c>
      <c r="EB62" s="225">
        <v>527</v>
      </c>
      <c r="EC62" s="225">
        <v>71</v>
      </c>
      <c r="ED62" s="225">
        <v>3425</v>
      </c>
      <c r="EE62" s="225">
        <v>3577</v>
      </c>
      <c r="EF62" s="227">
        <v>96.1</v>
      </c>
      <c r="EG62" s="227">
        <v>98</v>
      </c>
      <c r="EH62" s="225">
        <v>492</v>
      </c>
      <c r="EI62" s="227">
        <v>22</v>
      </c>
      <c r="EJ62" s="225">
        <v>101451</v>
      </c>
      <c r="EK62" s="227">
        <v>23.6</v>
      </c>
      <c r="EL62" s="225">
        <v>353769</v>
      </c>
      <c r="EM62" s="429">
        <v>1.35</v>
      </c>
      <c r="EN62" s="225">
        <v>424</v>
      </c>
      <c r="EO62" s="225">
        <v>14</v>
      </c>
      <c r="EP62" s="243">
        <v>4053</v>
      </c>
      <c r="EQ62" s="225">
        <v>123</v>
      </c>
      <c r="ER62" s="225">
        <v>2290</v>
      </c>
      <c r="ES62" s="227">
        <v>100</v>
      </c>
      <c r="ET62" s="225">
        <v>141585</v>
      </c>
      <c r="EU62" s="225">
        <v>18407</v>
      </c>
      <c r="EV62" s="225">
        <v>324</v>
      </c>
      <c r="EW62" s="225">
        <v>123178</v>
      </c>
      <c r="EX62" s="225">
        <v>97448</v>
      </c>
      <c r="EY62" s="225">
        <v>22668</v>
      </c>
      <c r="EZ62" s="225">
        <v>3062</v>
      </c>
      <c r="FA62" s="225">
        <v>1177</v>
      </c>
      <c r="FB62" s="227">
        <v>15.3</v>
      </c>
      <c r="FC62" s="225">
        <v>511</v>
      </c>
      <c r="FD62" s="227">
        <v>23.39</v>
      </c>
      <c r="FE62" s="225">
        <v>10305</v>
      </c>
      <c r="FF62" s="225">
        <v>85</v>
      </c>
      <c r="FG62" s="225">
        <v>415</v>
      </c>
      <c r="FH62" s="225">
        <v>415</v>
      </c>
      <c r="FI62" s="245">
        <v>7</v>
      </c>
      <c r="FJ62" s="245">
        <v>255</v>
      </c>
      <c r="FK62" s="230">
        <v>57.237613751263908</v>
      </c>
      <c r="FL62" s="227">
        <v>99.2</v>
      </c>
      <c r="FM62" s="227">
        <v>90.3</v>
      </c>
      <c r="FN62" s="227">
        <v>89.1</v>
      </c>
      <c r="FO62" s="227">
        <v>53.8</v>
      </c>
      <c r="FP62" s="225">
        <v>128</v>
      </c>
      <c r="FQ62" s="225">
        <v>9</v>
      </c>
      <c r="FR62" s="225">
        <v>71</v>
      </c>
      <c r="FS62" s="225">
        <v>4050</v>
      </c>
      <c r="FT62" s="225">
        <v>9</v>
      </c>
      <c r="FU62" s="225">
        <v>2408</v>
      </c>
      <c r="FV62" s="225">
        <v>2345</v>
      </c>
      <c r="FW62" s="225">
        <v>4</v>
      </c>
      <c r="FX62" s="225">
        <v>6391000</v>
      </c>
      <c r="FY62" s="225">
        <v>7847</v>
      </c>
      <c r="FZ62" s="225">
        <v>31216595</v>
      </c>
      <c r="GA62" s="225" t="s">
        <v>608</v>
      </c>
      <c r="GB62" s="225">
        <v>18667</v>
      </c>
      <c r="GC62" s="225">
        <v>150</v>
      </c>
      <c r="GD62" s="225">
        <v>2349</v>
      </c>
      <c r="GE62" s="225">
        <v>16168</v>
      </c>
      <c r="GF62" s="225">
        <v>179484</v>
      </c>
      <c r="GG62" s="225">
        <v>1682</v>
      </c>
      <c r="GH62" s="225">
        <v>24903</v>
      </c>
      <c r="GI62" s="225">
        <v>152899</v>
      </c>
      <c r="GJ62" s="225">
        <v>944</v>
      </c>
      <c r="GK62" s="225">
        <v>8848</v>
      </c>
      <c r="GL62" s="225">
        <v>873480</v>
      </c>
      <c r="GM62" s="225">
        <v>2639</v>
      </c>
      <c r="GN62" s="225">
        <v>21116</v>
      </c>
      <c r="GO62" s="225">
        <v>443750</v>
      </c>
      <c r="GP62" s="225">
        <v>325</v>
      </c>
      <c r="GQ62" s="225">
        <v>11390</v>
      </c>
      <c r="GR62" s="224">
        <v>207703</v>
      </c>
      <c r="GS62" s="225">
        <v>319</v>
      </c>
      <c r="GT62" s="225">
        <v>11390</v>
      </c>
      <c r="GU62" s="225">
        <v>207703</v>
      </c>
      <c r="GV62" s="242">
        <v>100.34</v>
      </c>
      <c r="GW62" s="225">
        <v>3600</v>
      </c>
      <c r="GX62" s="225">
        <v>5202</v>
      </c>
      <c r="GY62" s="225">
        <v>3628</v>
      </c>
      <c r="GZ62" s="222">
        <v>1381</v>
      </c>
      <c r="HA62" s="225">
        <v>159</v>
      </c>
      <c r="HB62" s="225">
        <v>2623444</v>
      </c>
      <c r="HC62" s="225">
        <v>17925397</v>
      </c>
      <c r="HD62" s="225">
        <v>2054890</v>
      </c>
      <c r="HE62" s="225">
        <v>2493067</v>
      </c>
      <c r="HF62" s="225">
        <v>447870</v>
      </c>
      <c r="HG62" s="225">
        <v>3030</v>
      </c>
      <c r="HH62" s="225">
        <v>3030</v>
      </c>
      <c r="HI62" s="225">
        <v>243370</v>
      </c>
      <c r="HJ62" s="225">
        <v>187174</v>
      </c>
      <c r="HK62" s="220" t="s">
        <v>608</v>
      </c>
      <c r="HL62" s="220">
        <v>7596000</v>
      </c>
      <c r="HM62" s="220"/>
      <c r="HN62" s="220">
        <v>289</v>
      </c>
      <c r="HO62" s="220"/>
      <c r="HP62" s="220">
        <v>73</v>
      </c>
      <c r="HQ62" s="220"/>
      <c r="HR62" s="220">
        <v>27733</v>
      </c>
      <c r="HS62" s="220">
        <v>239915</v>
      </c>
      <c r="HT62" s="220">
        <v>5650</v>
      </c>
      <c r="HU62" s="225">
        <v>0</v>
      </c>
      <c r="HV62" s="230">
        <v>50.59</v>
      </c>
      <c r="HW62" s="220">
        <v>278193</v>
      </c>
      <c r="HX62" s="426" t="s">
        <v>959</v>
      </c>
      <c r="HY62" s="230">
        <v>0.6</v>
      </c>
      <c r="HZ62" s="230">
        <v>0.6</v>
      </c>
      <c r="IA62" s="225">
        <v>1422</v>
      </c>
      <c r="IB62" s="225">
        <v>1393</v>
      </c>
      <c r="IC62" s="225">
        <v>53552</v>
      </c>
      <c r="ID62" s="227">
        <v>69.599999999999994</v>
      </c>
      <c r="IE62" s="227">
        <v>55.3</v>
      </c>
      <c r="IF62" s="227">
        <v>34.9</v>
      </c>
      <c r="IG62" s="227">
        <v>59.4</v>
      </c>
      <c r="IH62" s="227">
        <v>20.399999999999999</v>
      </c>
      <c r="II62" s="144" t="s">
        <v>1081</v>
      </c>
      <c r="IJ62" s="144" t="s">
        <v>1081</v>
      </c>
      <c r="IK62" s="225">
        <v>56.02</v>
      </c>
      <c r="IL62" s="154">
        <v>0.65</v>
      </c>
      <c r="IM62" s="153">
        <v>93.2</v>
      </c>
      <c r="IN62" s="285">
        <v>8.8000000000000007</v>
      </c>
      <c r="IO62" s="153">
        <v>3.3</v>
      </c>
      <c r="IP62" s="143">
        <v>189910673</v>
      </c>
      <c r="IQ62" s="286">
        <v>41.233521946169532</v>
      </c>
      <c r="IR62" s="286">
        <v>58.843284359914236</v>
      </c>
      <c r="IS62" s="245" t="s">
        <v>608</v>
      </c>
      <c r="IT62" s="245" t="s">
        <v>608</v>
      </c>
      <c r="IU62" s="286">
        <v>55.9</v>
      </c>
      <c r="IV62" s="144" t="s">
        <v>1081</v>
      </c>
      <c r="IW62" s="143">
        <v>2479</v>
      </c>
      <c r="IX62" s="144" t="s">
        <v>1081</v>
      </c>
      <c r="IY62" s="286">
        <v>27.3</v>
      </c>
      <c r="IZ62" s="276">
        <v>73478</v>
      </c>
      <c r="JA62" s="276">
        <v>1340</v>
      </c>
      <c r="JB62" s="276">
        <v>1169</v>
      </c>
      <c r="JC62" s="276">
        <v>5776</v>
      </c>
      <c r="JD62" s="276">
        <v>7574</v>
      </c>
      <c r="JE62" s="276">
        <v>8703</v>
      </c>
      <c r="JF62" s="276">
        <v>9986</v>
      </c>
      <c r="JG62" s="276">
        <v>11645</v>
      </c>
      <c r="JH62" s="276">
        <v>10329</v>
      </c>
      <c r="JI62" s="276">
        <v>9923</v>
      </c>
      <c r="JJ62" s="276">
        <v>9431</v>
      </c>
      <c r="JK62" s="276">
        <v>8024</v>
      </c>
      <c r="JL62" s="276">
        <v>5575</v>
      </c>
      <c r="JM62" s="276">
        <v>2431</v>
      </c>
      <c r="JN62" s="276">
        <v>1059</v>
      </c>
      <c r="JO62" s="276">
        <v>489</v>
      </c>
      <c r="JP62" s="276">
        <v>216</v>
      </c>
      <c r="JQ62" s="276">
        <v>9733</v>
      </c>
      <c r="JR62" s="276">
        <v>8264</v>
      </c>
      <c r="JS62" s="276">
        <v>9145</v>
      </c>
      <c r="JT62" s="276">
        <v>11097</v>
      </c>
      <c r="JU62" s="276">
        <v>12792</v>
      </c>
      <c r="JV62" s="276">
        <v>14360</v>
      </c>
      <c r="JW62" s="276">
        <v>12795</v>
      </c>
      <c r="JX62" s="276">
        <v>12631</v>
      </c>
      <c r="JY62" s="276">
        <v>13134</v>
      </c>
      <c r="JZ62" s="276">
        <v>14740</v>
      </c>
      <c r="KA62" s="276">
        <v>15854</v>
      </c>
      <c r="KB62" s="276">
        <v>11612</v>
      </c>
      <c r="KC62" s="276">
        <v>9987</v>
      </c>
      <c r="KD62" s="276">
        <v>9106</v>
      </c>
      <c r="KE62" s="276">
        <v>10960</v>
      </c>
    </row>
    <row r="63" spans="1:291" ht="12">
      <c r="A63" s="3">
        <v>462012</v>
      </c>
      <c r="B63" s="2" t="s">
        <v>951</v>
      </c>
      <c r="C63" s="147">
        <v>547.6</v>
      </c>
      <c r="D63" s="144">
        <v>604791</v>
      </c>
      <c r="E63" s="146">
        <v>14</v>
      </c>
      <c r="F63" s="146">
        <v>60.6</v>
      </c>
      <c r="G63" s="146">
        <v>25.3</v>
      </c>
      <c r="H63" s="220">
        <v>32998</v>
      </c>
      <c r="I63" s="220">
        <v>67460</v>
      </c>
      <c r="J63" s="220">
        <v>103112</v>
      </c>
      <c r="K63" s="225">
        <v>75766</v>
      </c>
      <c r="L63" s="220">
        <v>292452</v>
      </c>
      <c r="M63" s="220">
        <v>2300</v>
      </c>
      <c r="N63" s="220">
        <v>21488</v>
      </c>
      <c r="O63" s="220">
        <v>21791</v>
      </c>
      <c r="P63" s="223">
        <v>597375</v>
      </c>
      <c r="Q63" s="220">
        <v>599814</v>
      </c>
      <c r="R63" s="220">
        <v>608502</v>
      </c>
      <c r="S63" s="225">
        <v>1520026</v>
      </c>
      <c r="T63" s="225">
        <v>1956648</v>
      </c>
      <c r="U63" s="225">
        <v>862487</v>
      </c>
      <c r="V63" s="225">
        <v>937316</v>
      </c>
      <c r="W63" s="225">
        <v>36</v>
      </c>
      <c r="X63" s="225">
        <v>165</v>
      </c>
      <c r="Y63" s="225">
        <v>30</v>
      </c>
      <c r="Z63" s="225">
        <v>123481</v>
      </c>
      <c r="AA63" s="147">
        <v>298963</v>
      </c>
      <c r="AB63" s="230">
        <v>1936</v>
      </c>
      <c r="AC63" s="225">
        <v>1990</v>
      </c>
      <c r="AD63" s="225">
        <v>462559</v>
      </c>
      <c r="AE63" s="225">
        <v>1502</v>
      </c>
      <c r="AF63" s="225">
        <v>42</v>
      </c>
      <c r="AG63" s="225">
        <v>5663</v>
      </c>
      <c r="AH63" s="225">
        <v>79</v>
      </c>
      <c r="AI63" s="225">
        <v>33006</v>
      </c>
      <c r="AJ63" s="225">
        <v>1911.5</v>
      </c>
      <c r="AK63" s="225">
        <v>92</v>
      </c>
      <c r="AL63" s="225">
        <v>39</v>
      </c>
      <c r="AM63" s="225">
        <v>15754</v>
      </c>
      <c r="AN63" s="225">
        <v>1093</v>
      </c>
      <c r="AO63" s="225">
        <v>9</v>
      </c>
      <c r="AP63" s="225">
        <v>469</v>
      </c>
      <c r="AQ63" s="225">
        <v>21</v>
      </c>
      <c r="AR63" s="225">
        <v>22</v>
      </c>
      <c r="AS63" s="227">
        <v>100</v>
      </c>
      <c r="AT63" s="227">
        <v>104.6</v>
      </c>
      <c r="AU63" s="227">
        <v>103.6</v>
      </c>
      <c r="AV63" s="225">
        <v>3</v>
      </c>
      <c r="AW63" s="225">
        <v>43</v>
      </c>
      <c r="AX63" s="225">
        <v>40</v>
      </c>
      <c r="AY63" s="225">
        <v>6</v>
      </c>
      <c r="AZ63" s="225">
        <v>6</v>
      </c>
      <c r="BA63" s="225">
        <v>3</v>
      </c>
      <c r="BB63" s="225">
        <v>0</v>
      </c>
      <c r="BC63" s="225">
        <v>11</v>
      </c>
      <c r="BD63" s="225">
        <v>40119</v>
      </c>
      <c r="BE63" s="225">
        <v>1</v>
      </c>
      <c r="BF63" s="225">
        <v>27950</v>
      </c>
      <c r="BG63" s="225">
        <v>1</v>
      </c>
      <c r="BH63" s="225">
        <v>15975</v>
      </c>
      <c r="BI63" s="225">
        <v>7</v>
      </c>
      <c r="BJ63" s="225">
        <v>5216</v>
      </c>
      <c r="BK63" s="227">
        <v>44.4</v>
      </c>
      <c r="BL63" s="225">
        <v>3</v>
      </c>
      <c r="BM63" s="225">
        <v>3</v>
      </c>
      <c r="BN63" s="225">
        <v>1996</v>
      </c>
      <c r="BO63" s="225">
        <v>14470</v>
      </c>
      <c r="BP63" s="144" t="s">
        <v>1081</v>
      </c>
      <c r="BQ63" s="230">
        <v>1.1200000000000001</v>
      </c>
      <c r="BR63" s="227">
        <v>29.4</v>
      </c>
      <c r="BS63" s="230">
        <v>4.9149818120294393</v>
      </c>
      <c r="BT63" s="227">
        <v>59.04816614009016</v>
      </c>
      <c r="BU63" s="225">
        <v>96</v>
      </c>
      <c r="BV63" s="225">
        <v>12940</v>
      </c>
      <c r="BW63" s="225">
        <v>541</v>
      </c>
      <c r="BX63" s="225">
        <v>2417</v>
      </c>
      <c r="BY63" s="225">
        <v>5870</v>
      </c>
      <c r="BZ63" s="225">
        <v>1622</v>
      </c>
      <c r="CA63" s="225">
        <v>806</v>
      </c>
      <c r="CB63" s="225">
        <v>549</v>
      </c>
      <c r="CC63" s="241">
        <v>1.47</v>
      </c>
      <c r="CD63" s="225" t="s">
        <v>608</v>
      </c>
      <c r="CE63" s="225">
        <v>2</v>
      </c>
      <c r="CF63" s="225">
        <v>16</v>
      </c>
      <c r="CG63" s="225">
        <v>7</v>
      </c>
      <c r="CH63" s="225">
        <v>3</v>
      </c>
      <c r="CI63" s="225">
        <v>230</v>
      </c>
      <c r="CJ63" s="225">
        <v>48</v>
      </c>
      <c r="CK63" s="225">
        <v>2510</v>
      </c>
      <c r="CL63" s="225">
        <v>20</v>
      </c>
      <c r="CM63" s="225">
        <v>1414</v>
      </c>
      <c r="CN63" s="225">
        <v>119</v>
      </c>
      <c r="CO63" s="225">
        <v>1963</v>
      </c>
      <c r="CP63" s="225">
        <v>31</v>
      </c>
      <c r="CQ63" s="225">
        <v>302</v>
      </c>
      <c r="CR63" s="225">
        <v>31</v>
      </c>
      <c r="CS63" s="225">
        <v>756</v>
      </c>
      <c r="CT63" s="225">
        <v>19529</v>
      </c>
      <c r="CU63" s="225">
        <v>5696</v>
      </c>
      <c r="CV63" s="225">
        <v>3632</v>
      </c>
      <c r="CW63" s="225">
        <v>1618626.889</v>
      </c>
      <c r="CX63" s="225">
        <v>959041.83700000006</v>
      </c>
      <c r="CY63" s="225">
        <v>953703.83600000001</v>
      </c>
      <c r="CZ63" s="225">
        <v>153429</v>
      </c>
      <c r="DA63" s="225">
        <v>17</v>
      </c>
      <c r="DB63" s="225">
        <v>31857</v>
      </c>
      <c r="DC63" s="225">
        <v>3447</v>
      </c>
      <c r="DD63" s="225">
        <v>3529</v>
      </c>
      <c r="DE63" s="225">
        <v>403</v>
      </c>
      <c r="DF63" s="225">
        <v>3050</v>
      </c>
      <c r="DG63" s="225">
        <v>17888</v>
      </c>
      <c r="DH63" s="225">
        <v>27427</v>
      </c>
      <c r="DI63" s="225">
        <v>5024</v>
      </c>
      <c r="DJ63" s="225">
        <v>5499</v>
      </c>
      <c r="DK63" s="225">
        <v>504</v>
      </c>
      <c r="DL63" s="225">
        <v>786</v>
      </c>
      <c r="DM63" s="225">
        <v>54</v>
      </c>
      <c r="DN63" s="225">
        <v>4119</v>
      </c>
      <c r="DO63" s="225">
        <v>34</v>
      </c>
      <c r="DP63" s="225">
        <v>12669</v>
      </c>
      <c r="DQ63" s="225">
        <v>160</v>
      </c>
      <c r="DR63" s="225">
        <v>17592</v>
      </c>
      <c r="DS63" s="225">
        <v>16957</v>
      </c>
      <c r="DT63" s="225">
        <v>252</v>
      </c>
      <c r="DU63" s="225">
        <v>1826</v>
      </c>
      <c r="DV63" s="225">
        <v>146</v>
      </c>
      <c r="DW63" s="225">
        <v>147</v>
      </c>
      <c r="DX63" s="227">
        <v>26.3</v>
      </c>
      <c r="DY63" s="225">
        <v>56</v>
      </c>
      <c r="DZ63" s="225">
        <v>95</v>
      </c>
      <c r="EA63" s="225">
        <v>2476</v>
      </c>
      <c r="EB63" s="225">
        <v>780</v>
      </c>
      <c r="EC63" s="225">
        <v>81</v>
      </c>
      <c r="ED63" s="225">
        <v>5624</v>
      </c>
      <c r="EE63" s="225">
        <v>5485</v>
      </c>
      <c r="EF63" s="227">
        <v>98.3</v>
      </c>
      <c r="EG63" s="227">
        <v>97.5</v>
      </c>
      <c r="EH63" s="225">
        <v>201</v>
      </c>
      <c r="EI63" s="227">
        <v>25.6</v>
      </c>
      <c r="EJ63" s="225">
        <v>132855</v>
      </c>
      <c r="EK63" s="227">
        <v>30.8</v>
      </c>
      <c r="EL63" s="225">
        <v>421291</v>
      </c>
      <c r="EM63" s="430">
        <v>0.89</v>
      </c>
      <c r="EN63" s="225">
        <v>572</v>
      </c>
      <c r="EO63" s="225">
        <v>95</v>
      </c>
      <c r="EP63" s="243">
        <v>10225</v>
      </c>
      <c r="EQ63" s="225">
        <v>219</v>
      </c>
      <c r="ER63" s="225">
        <v>2385</v>
      </c>
      <c r="ES63" s="227">
        <v>100</v>
      </c>
      <c r="ET63" s="225">
        <v>216799</v>
      </c>
      <c r="EU63" s="225">
        <v>10749</v>
      </c>
      <c r="EV63" s="225">
        <v>31</v>
      </c>
      <c r="EW63" s="225">
        <v>206050</v>
      </c>
      <c r="EX63" s="225">
        <v>172030</v>
      </c>
      <c r="EY63" s="225">
        <v>26471</v>
      </c>
      <c r="EZ63" s="225">
        <v>7549</v>
      </c>
      <c r="FA63" s="225">
        <v>3080</v>
      </c>
      <c r="FB63" s="227">
        <v>12.1</v>
      </c>
      <c r="FC63" s="225">
        <v>655</v>
      </c>
      <c r="FD63" s="227">
        <v>7.76</v>
      </c>
      <c r="FE63" s="225">
        <v>16820</v>
      </c>
      <c r="FF63" s="225">
        <v>291</v>
      </c>
      <c r="FG63" s="225">
        <v>463</v>
      </c>
      <c r="FH63" s="225">
        <v>4407</v>
      </c>
      <c r="FI63" s="245">
        <v>40</v>
      </c>
      <c r="FJ63" s="245">
        <v>969</v>
      </c>
      <c r="FK63" s="230">
        <v>54.126083618865742</v>
      </c>
      <c r="FL63" s="227">
        <v>96.8</v>
      </c>
      <c r="FM63" s="227">
        <v>92.6</v>
      </c>
      <c r="FN63" s="227">
        <v>79</v>
      </c>
      <c r="FO63" s="227">
        <v>72.3</v>
      </c>
      <c r="FP63" s="225">
        <v>145</v>
      </c>
      <c r="FQ63" s="225">
        <v>21</v>
      </c>
      <c r="FR63" s="225">
        <v>104</v>
      </c>
      <c r="FS63" s="225">
        <v>3315</v>
      </c>
      <c r="FT63" s="225">
        <v>15</v>
      </c>
      <c r="FU63" s="225">
        <v>3548</v>
      </c>
      <c r="FV63" s="225">
        <v>4228</v>
      </c>
      <c r="FW63" s="225">
        <v>6</v>
      </c>
      <c r="FX63" s="225">
        <v>9554000</v>
      </c>
      <c r="FY63" s="225">
        <v>9265</v>
      </c>
      <c r="FZ63" s="225">
        <v>36838724</v>
      </c>
      <c r="GA63" s="225">
        <v>17589299</v>
      </c>
      <c r="GB63" s="225">
        <v>28317</v>
      </c>
      <c r="GC63" s="225">
        <v>95</v>
      </c>
      <c r="GD63" s="225">
        <v>3647</v>
      </c>
      <c r="GE63" s="225">
        <v>24575</v>
      </c>
      <c r="GF63" s="225">
        <v>278415</v>
      </c>
      <c r="GG63" s="225">
        <v>667</v>
      </c>
      <c r="GH63" s="225">
        <v>36812</v>
      </c>
      <c r="GI63" s="225">
        <v>240936</v>
      </c>
      <c r="GJ63" s="225">
        <v>1759</v>
      </c>
      <c r="GK63" s="225">
        <v>16925</v>
      </c>
      <c r="GL63" s="225">
        <v>1636522</v>
      </c>
      <c r="GM63" s="225">
        <v>3859</v>
      </c>
      <c r="GN63" s="225">
        <v>30819</v>
      </c>
      <c r="GO63" s="225">
        <v>602661</v>
      </c>
      <c r="GP63" s="225">
        <v>497</v>
      </c>
      <c r="GQ63" s="225">
        <v>11904</v>
      </c>
      <c r="GR63" s="224">
        <v>346956</v>
      </c>
      <c r="GS63" s="225">
        <v>495</v>
      </c>
      <c r="GT63" s="245">
        <v>11071</v>
      </c>
      <c r="GU63" s="245">
        <v>328508</v>
      </c>
      <c r="GV63" s="242">
        <v>67.72</v>
      </c>
      <c r="GW63" s="225">
        <v>850</v>
      </c>
      <c r="GX63" s="225">
        <v>4562</v>
      </c>
      <c r="GY63" s="225">
        <v>1176</v>
      </c>
      <c r="GZ63" s="222">
        <v>162</v>
      </c>
      <c r="HA63" s="225">
        <v>111</v>
      </c>
      <c r="HB63" s="225">
        <v>2642425</v>
      </c>
      <c r="HC63" s="225">
        <v>21652106</v>
      </c>
      <c r="HD63" s="225">
        <v>2132978</v>
      </c>
      <c r="HE63" s="225">
        <v>2597429</v>
      </c>
      <c r="HF63" s="225">
        <v>400239</v>
      </c>
      <c r="HG63" s="225">
        <v>17346</v>
      </c>
      <c r="HH63" s="225">
        <v>18346</v>
      </c>
      <c r="HI63" s="225">
        <v>243723</v>
      </c>
      <c r="HJ63" s="225">
        <v>205270</v>
      </c>
      <c r="HK63" s="220">
        <v>13115</v>
      </c>
      <c r="HL63" s="220"/>
      <c r="HM63" s="220">
        <v>10255044</v>
      </c>
      <c r="HN63" s="220"/>
      <c r="HO63" s="220">
        <v>199</v>
      </c>
      <c r="HP63" s="220">
        <v>38</v>
      </c>
      <c r="HQ63" s="220">
        <v>117</v>
      </c>
      <c r="HR63" s="220">
        <v>44020</v>
      </c>
      <c r="HS63" s="220">
        <v>323096</v>
      </c>
      <c r="HT63" s="220">
        <v>20156</v>
      </c>
      <c r="HU63" s="225">
        <v>0</v>
      </c>
      <c r="HV63" s="230">
        <v>74.59</v>
      </c>
      <c r="HW63" s="220">
        <v>482548</v>
      </c>
      <c r="HX63" s="426">
        <v>-1.42</v>
      </c>
      <c r="HY63" s="230">
        <v>4.2</v>
      </c>
      <c r="HZ63" s="230">
        <v>2.5</v>
      </c>
      <c r="IA63" s="225">
        <v>2742.3</v>
      </c>
      <c r="IB63" s="225">
        <v>2515.3000000000002</v>
      </c>
      <c r="IC63" s="225">
        <v>8742</v>
      </c>
      <c r="ID63" s="227">
        <v>67.599999999999994</v>
      </c>
      <c r="IE63" s="227">
        <v>56.2</v>
      </c>
      <c r="IF63" s="227">
        <v>29.8</v>
      </c>
      <c r="IG63" s="227">
        <v>63.9</v>
      </c>
      <c r="IH63" s="227">
        <v>19.7</v>
      </c>
      <c r="II63" s="144" t="s">
        <v>1081</v>
      </c>
      <c r="IJ63" s="144" t="s">
        <v>1081</v>
      </c>
      <c r="IK63" s="225">
        <v>55</v>
      </c>
      <c r="IL63" s="142">
        <v>0.71</v>
      </c>
      <c r="IM63" s="145">
        <v>89.1</v>
      </c>
      <c r="IN63" s="294">
        <v>3.2</v>
      </c>
      <c r="IO63" s="145">
        <v>4.5</v>
      </c>
      <c r="IP63" s="152">
        <v>278200416</v>
      </c>
      <c r="IQ63" s="295">
        <v>46.515972282619664</v>
      </c>
      <c r="IR63" s="295">
        <v>58.305765203494744</v>
      </c>
      <c r="IS63" s="245" t="s">
        <v>608</v>
      </c>
      <c r="IT63" s="245" t="s">
        <v>608</v>
      </c>
      <c r="IU63" s="286">
        <v>24.2</v>
      </c>
      <c r="IV63" s="144" t="s">
        <v>1081</v>
      </c>
      <c r="IW63" s="152">
        <v>5520</v>
      </c>
      <c r="IX63" s="144" t="s">
        <v>1081</v>
      </c>
      <c r="IY63" s="295">
        <v>34</v>
      </c>
      <c r="IZ63" s="296">
        <v>114237</v>
      </c>
      <c r="JA63" s="276">
        <v>2094</v>
      </c>
      <c r="JB63" s="296">
        <v>1931</v>
      </c>
      <c r="JC63" s="296">
        <v>10125</v>
      </c>
      <c r="JD63" s="296">
        <v>12334</v>
      </c>
      <c r="JE63" s="296">
        <v>12977</v>
      </c>
      <c r="JF63" s="296">
        <v>14183</v>
      </c>
      <c r="JG63" s="296">
        <v>15562</v>
      </c>
      <c r="JH63" s="296">
        <v>14828</v>
      </c>
      <c r="JI63" s="296">
        <v>14390</v>
      </c>
      <c r="JJ63" s="296">
        <v>13597</v>
      </c>
      <c r="JK63" s="296">
        <v>11565</v>
      </c>
      <c r="JL63" s="296">
        <v>6996</v>
      </c>
      <c r="JM63" s="296">
        <v>2820</v>
      </c>
      <c r="JN63" s="296">
        <v>1331</v>
      </c>
      <c r="JO63" s="296">
        <v>560</v>
      </c>
      <c r="JP63" s="296">
        <v>275</v>
      </c>
      <c r="JQ63" s="296">
        <v>14368</v>
      </c>
      <c r="JR63" s="296">
        <v>14017</v>
      </c>
      <c r="JS63" s="296">
        <v>15030</v>
      </c>
      <c r="JT63" s="296">
        <v>17493</v>
      </c>
      <c r="JU63" s="296">
        <v>19320</v>
      </c>
      <c r="JV63" s="296">
        <v>20311</v>
      </c>
      <c r="JW63" s="296">
        <v>18928</v>
      </c>
      <c r="JX63" s="296">
        <v>19033</v>
      </c>
      <c r="JY63" s="296">
        <v>20185</v>
      </c>
      <c r="JZ63" s="296">
        <v>22237</v>
      </c>
      <c r="KA63" s="296">
        <v>21527</v>
      </c>
      <c r="KB63" s="296">
        <v>16446</v>
      </c>
      <c r="KC63" s="296">
        <v>14503</v>
      </c>
      <c r="KD63" s="296">
        <v>13408</v>
      </c>
      <c r="KE63" s="296">
        <v>16746</v>
      </c>
    </row>
    <row r="64" spans="1:291" ht="12">
      <c r="A64" s="3">
        <v>472018</v>
      </c>
      <c r="B64" s="2" t="s">
        <v>952</v>
      </c>
      <c r="C64" s="147">
        <v>39.57</v>
      </c>
      <c r="D64" s="144">
        <v>323309</v>
      </c>
      <c r="E64" s="146">
        <v>15.519518479225756</v>
      </c>
      <c r="F64" s="146">
        <v>63.120729704400432</v>
      </c>
      <c r="G64" s="146">
        <v>21.359751816373809</v>
      </c>
      <c r="H64" s="220">
        <v>19744</v>
      </c>
      <c r="I64" s="220">
        <v>40039</v>
      </c>
      <c r="J64" s="220">
        <v>60766</v>
      </c>
      <c r="K64" s="225">
        <v>35438</v>
      </c>
      <c r="L64" s="220">
        <v>149304</v>
      </c>
      <c r="M64" s="220">
        <v>3882</v>
      </c>
      <c r="N64" s="220">
        <v>16648</v>
      </c>
      <c r="O64" s="220">
        <v>17237</v>
      </c>
      <c r="P64" s="223">
        <v>319186</v>
      </c>
      <c r="Q64" s="220">
        <v>319435</v>
      </c>
      <c r="R64" s="220">
        <v>349980</v>
      </c>
      <c r="S64" s="225">
        <v>444497</v>
      </c>
      <c r="T64" s="225">
        <v>1073136</v>
      </c>
      <c r="U64" s="225">
        <v>433472</v>
      </c>
      <c r="V64" s="225">
        <v>655011</v>
      </c>
      <c r="W64" s="225">
        <v>6</v>
      </c>
      <c r="X64" s="225">
        <v>81</v>
      </c>
      <c r="Y64" s="225">
        <v>42</v>
      </c>
      <c r="Z64" s="225" t="s">
        <v>608</v>
      </c>
      <c r="AA64" s="147">
        <v>908</v>
      </c>
      <c r="AB64" s="230">
        <v>846</v>
      </c>
      <c r="AC64" s="225">
        <v>1668</v>
      </c>
      <c r="AD64" s="225" t="s">
        <v>608</v>
      </c>
      <c r="AE64" s="225" t="s">
        <v>608</v>
      </c>
      <c r="AF64" s="225">
        <v>32</v>
      </c>
      <c r="AG64" s="225">
        <v>2523</v>
      </c>
      <c r="AH64" s="225">
        <v>36</v>
      </c>
      <c r="AI64" s="225">
        <v>19869</v>
      </c>
      <c r="AJ64" s="225">
        <v>1109</v>
      </c>
      <c r="AK64" s="225">
        <v>161</v>
      </c>
      <c r="AL64" s="225">
        <v>18</v>
      </c>
      <c r="AM64" s="225">
        <v>9029</v>
      </c>
      <c r="AN64" s="225">
        <v>624</v>
      </c>
      <c r="AO64" s="225">
        <v>12</v>
      </c>
      <c r="AP64" s="225">
        <v>384</v>
      </c>
      <c r="AQ64" s="225">
        <v>10</v>
      </c>
      <c r="AR64" s="225">
        <v>50</v>
      </c>
      <c r="AS64" s="227">
        <v>78.070175438596493</v>
      </c>
      <c r="AT64" s="227">
        <v>97.2</v>
      </c>
      <c r="AU64" s="227">
        <v>94.1</v>
      </c>
      <c r="AV64" s="225">
        <v>16</v>
      </c>
      <c r="AW64" s="225">
        <v>16</v>
      </c>
      <c r="AX64" s="225">
        <v>4</v>
      </c>
      <c r="AY64" s="225">
        <v>11</v>
      </c>
      <c r="AZ64" s="225">
        <v>11</v>
      </c>
      <c r="BA64" s="225">
        <v>13</v>
      </c>
      <c r="BB64" s="225">
        <v>1</v>
      </c>
      <c r="BC64" s="225">
        <v>1</v>
      </c>
      <c r="BD64" s="225">
        <v>10114</v>
      </c>
      <c r="BE64" s="225">
        <v>0</v>
      </c>
      <c r="BF64" s="225">
        <v>0</v>
      </c>
      <c r="BG64" s="225">
        <v>1</v>
      </c>
      <c r="BH64" s="225">
        <v>50395</v>
      </c>
      <c r="BI64" s="225">
        <v>1</v>
      </c>
      <c r="BJ64" s="225">
        <v>288</v>
      </c>
      <c r="BK64" s="227" t="s">
        <v>608</v>
      </c>
      <c r="BL64" s="225">
        <v>0</v>
      </c>
      <c r="BM64" s="225">
        <v>3</v>
      </c>
      <c r="BN64" s="225">
        <v>0</v>
      </c>
      <c r="BO64" s="225">
        <v>2876</v>
      </c>
      <c r="BP64" s="144" t="s">
        <v>1081</v>
      </c>
      <c r="BQ64" s="230">
        <v>1.1599999999999999</v>
      </c>
      <c r="BR64" s="227">
        <v>30.9</v>
      </c>
      <c r="BS64" s="230">
        <v>6.5259904344068378</v>
      </c>
      <c r="BT64" s="227">
        <v>61.117776086664577</v>
      </c>
      <c r="BU64" s="225">
        <v>19</v>
      </c>
      <c r="BV64" s="225">
        <v>3688</v>
      </c>
      <c r="BW64" s="225">
        <v>299</v>
      </c>
      <c r="BX64" s="225">
        <v>829</v>
      </c>
      <c r="BY64" s="225">
        <v>2604</v>
      </c>
      <c r="BZ64" s="225">
        <v>667</v>
      </c>
      <c r="CA64" s="225">
        <v>223</v>
      </c>
      <c r="CB64" s="225">
        <v>370</v>
      </c>
      <c r="CC64" s="241">
        <v>1.6</v>
      </c>
      <c r="CD64" s="225" t="s">
        <v>608</v>
      </c>
      <c r="CE64" s="225">
        <v>3</v>
      </c>
      <c r="CF64" s="225">
        <v>10</v>
      </c>
      <c r="CG64" s="225">
        <v>4</v>
      </c>
      <c r="CH64" s="225">
        <v>4</v>
      </c>
      <c r="CI64" s="225">
        <v>44</v>
      </c>
      <c r="CJ64" s="225">
        <v>7</v>
      </c>
      <c r="CK64" s="225">
        <v>620</v>
      </c>
      <c r="CL64" s="225">
        <v>6</v>
      </c>
      <c r="CM64" s="225">
        <v>482</v>
      </c>
      <c r="CN64" s="225">
        <v>24</v>
      </c>
      <c r="CO64" s="225">
        <v>234</v>
      </c>
      <c r="CP64" s="225">
        <v>4</v>
      </c>
      <c r="CQ64" s="225">
        <v>30</v>
      </c>
      <c r="CR64" s="225">
        <v>20</v>
      </c>
      <c r="CS64" s="225">
        <v>492</v>
      </c>
      <c r="CT64" s="225">
        <v>9819</v>
      </c>
      <c r="CU64" s="225">
        <v>1078</v>
      </c>
      <c r="CV64" s="225">
        <v>1623</v>
      </c>
      <c r="CW64" s="225">
        <v>1161364.98</v>
      </c>
      <c r="CX64" s="225">
        <v>178626.65</v>
      </c>
      <c r="CY64" s="225">
        <v>419438.73700000002</v>
      </c>
      <c r="CZ64" s="225">
        <v>69258</v>
      </c>
      <c r="DA64" s="225">
        <v>12</v>
      </c>
      <c r="DB64" s="225">
        <v>13477</v>
      </c>
      <c r="DC64" s="225">
        <v>2198</v>
      </c>
      <c r="DD64" s="225">
        <v>1296</v>
      </c>
      <c r="DE64" s="245">
        <v>87</v>
      </c>
      <c r="DF64" s="225">
        <v>943</v>
      </c>
      <c r="DG64" s="225">
        <v>1987</v>
      </c>
      <c r="DH64" s="220">
        <v>14439</v>
      </c>
      <c r="DI64" s="225">
        <v>2971</v>
      </c>
      <c r="DJ64" s="225">
        <v>5436</v>
      </c>
      <c r="DK64" s="225">
        <v>248</v>
      </c>
      <c r="DL64" s="225">
        <v>491</v>
      </c>
      <c r="DM64" s="225">
        <v>3</v>
      </c>
      <c r="DN64" s="225">
        <v>2457</v>
      </c>
      <c r="DO64" s="225">
        <v>55</v>
      </c>
      <c r="DP64" s="225">
        <v>14566</v>
      </c>
      <c r="DQ64" s="225">
        <v>119</v>
      </c>
      <c r="DR64" s="225">
        <v>10531</v>
      </c>
      <c r="DS64" s="225">
        <v>9636</v>
      </c>
      <c r="DT64" s="225">
        <v>200</v>
      </c>
      <c r="DU64" s="225">
        <v>1291</v>
      </c>
      <c r="DV64" s="225">
        <v>86</v>
      </c>
      <c r="DW64" s="225">
        <v>92</v>
      </c>
      <c r="DX64" s="227">
        <v>69.8</v>
      </c>
      <c r="DY64" s="225">
        <v>49</v>
      </c>
      <c r="DZ64" s="225">
        <v>157</v>
      </c>
      <c r="EA64" s="225">
        <v>2516</v>
      </c>
      <c r="EB64" s="225">
        <v>354</v>
      </c>
      <c r="EC64" s="225">
        <v>57</v>
      </c>
      <c r="ED64" s="225">
        <v>2863</v>
      </c>
      <c r="EE64" s="225">
        <v>3220</v>
      </c>
      <c r="EF64" s="227">
        <v>87.8</v>
      </c>
      <c r="EG64" s="227">
        <v>83.5</v>
      </c>
      <c r="EH64" s="225">
        <v>31</v>
      </c>
      <c r="EI64" s="227">
        <v>38.6</v>
      </c>
      <c r="EJ64" s="225">
        <v>89624</v>
      </c>
      <c r="EK64" s="227">
        <v>37.200000000000003</v>
      </c>
      <c r="EL64" s="225">
        <v>329156</v>
      </c>
      <c r="EM64" s="429">
        <v>1.78</v>
      </c>
      <c r="EN64" s="225">
        <v>162</v>
      </c>
      <c r="EO64" s="225">
        <v>32</v>
      </c>
      <c r="EP64" s="243">
        <v>595</v>
      </c>
      <c r="EQ64" s="225">
        <v>129</v>
      </c>
      <c r="ER64" s="225">
        <v>213</v>
      </c>
      <c r="ES64" s="227">
        <v>96</v>
      </c>
      <c r="ET64" s="225">
        <v>102270</v>
      </c>
      <c r="EU64" s="225">
        <v>2652</v>
      </c>
      <c r="EV64" s="225">
        <v>612</v>
      </c>
      <c r="EW64" s="225">
        <v>99470</v>
      </c>
      <c r="EX64" s="225">
        <v>86658</v>
      </c>
      <c r="EY64" s="225">
        <v>10370</v>
      </c>
      <c r="EZ64" s="225">
        <v>2442</v>
      </c>
      <c r="FA64" s="225">
        <v>148</v>
      </c>
      <c r="FB64" s="227">
        <v>14.2</v>
      </c>
      <c r="FC64" s="225">
        <v>165</v>
      </c>
      <c r="FD64" s="227">
        <v>5.74</v>
      </c>
      <c r="FE64" s="225">
        <v>9155</v>
      </c>
      <c r="FF64" s="225">
        <v>0</v>
      </c>
      <c r="FG64" s="225">
        <v>119</v>
      </c>
      <c r="FH64" s="225">
        <v>1836</v>
      </c>
      <c r="FI64" s="245">
        <v>16</v>
      </c>
      <c r="FJ64" s="245">
        <v>692</v>
      </c>
      <c r="FK64" s="230">
        <v>39.040993973662673</v>
      </c>
      <c r="FL64" s="227">
        <v>100</v>
      </c>
      <c r="FM64" s="227">
        <v>96.33</v>
      </c>
      <c r="FN64" s="227">
        <v>98.1</v>
      </c>
      <c r="FO64" s="227">
        <v>48.4</v>
      </c>
      <c r="FP64" s="225">
        <v>91</v>
      </c>
      <c r="FQ64" s="225">
        <v>7</v>
      </c>
      <c r="FR64" s="225">
        <v>64</v>
      </c>
      <c r="FS64" s="225">
        <v>1573</v>
      </c>
      <c r="FT64" s="225">
        <v>7</v>
      </c>
      <c r="FU64" s="225">
        <v>2541</v>
      </c>
      <c r="FV64" s="225">
        <v>939</v>
      </c>
      <c r="FW64" s="225">
        <v>6</v>
      </c>
      <c r="FX64" s="225">
        <v>7515346</v>
      </c>
      <c r="FY64" s="225">
        <v>16084</v>
      </c>
      <c r="FZ64" s="225" t="s">
        <v>608</v>
      </c>
      <c r="GA64" s="225" t="s">
        <v>608</v>
      </c>
      <c r="GB64" s="225">
        <v>17995</v>
      </c>
      <c r="GC64" s="225">
        <v>14</v>
      </c>
      <c r="GD64" s="225">
        <v>1189</v>
      </c>
      <c r="GE64" s="225">
        <v>16792</v>
      </c>
      <c r="GF64" s="225">
        <v>156511</v>
      </c>
      <c r="GG64" s="225">
        <v>67</v>
      </c>
      <c r="GH64" s="225">
        <v>10575</v>
      </c>
      <c r="GI64" s="225">
        <v>145869</v>
      </c>
      <c r="GJ64" s="225">
        <v>693</v>
      </c>
      <c r="GK64" s="225">
        <v>6173</v>
      </c>
      <c r="GL64" s="225">
        <v>500853</v>
      </c>
      <c r="GM64" s="225">
        <v>2348</v>
      </c>
      <c r="GN64" s="225">
        <v>15181</v>
      </c>
      <c r="GO64" s="225">
        <v>268284</v>
      </c>
      <c r="GP64" s="225">
        <v>106</v>
      </c>
      <c r="GQ64" s="225">
        <v>1756</v>
      </c>
      <c r="GR64" s="224">
        <v>28734</v>
      </c>
      <c r="GS64" s="277">
        <v>106</v>
      </c>
      <c r="GT64" s="225">
        <v>1756</v>
      </c>
      <c r="GU64" s="225">
        <v>2873</v>
      </c>
      <c r="GV64" s="242" t="s">
        <v>970</v>
      </c>
      <c r="GW64" s="225" t="s">
        <v>969</v>
      </c>
      <c r="GX64" s="225">
        <v>142</v>
      </c>
      <c r="GY64" s="225">
        <v>92</v>
      </c>
      <c r="GZ64" s="222">
        <v>0</v>
      </c>
      <c r="HA64" s="225">
        <v>0</v>
      </c>
      <c r="HB64" s="225">
        <v>396045</v>
      </c>
      <c r="HC64" s="225">
        <v>3152068</v>
      </c>
      <c r="HD64" s="225">
        <v>405730</v>
      </c>
      <c r="HE64" s="225">
        <v>403720</v>
      </c>
      <c r="HF64" s="225">
        <v>209650</v>
      </c>
      <c r="HG64" s="225">
        <v>940</v>
      </c>
      <c r="HH64" s="225">
        <v>2120</v>
      </c>
      <c r="HI64" s="225">
        <v>170044</v>
      </c>
      <c r="HJ64" s="225">
        <v>154208</v>
      </c>
      <c r="HK64" s="220">
        <v>17324</v>
      </c>
      <c r="HL64" s="220">
        <v>5298143</v>
      </c>
      <c r="HM64" s="220">
        <v>0</v>
      </c>
      <c r="HN64" s="220">
        <v>668</v>
      </c>
      <c r="HO64" s="220">
        <v>0</v>
      </c>
      <c r="HP64" s="220">
        <v>227</v>
      </c>
      <c r="HQ64" s="220">
        <v>0</v>
      </c>
      <c r="HR64" s="220">
        <v>0</v>
      </c>
      <c r="HS64" s="220">
        <v>142827</v>
      </c>
      <c r="HT64" s="220">
        <v>0</v>
      </c>
      <c r="HU64" s="225">
        <v>0</v>
      </c>
      <c r="HV64" s="230">
        <v>38.4</v>
      </c>
      <c r="HW64" s="220">
        <v>318151</v>
      </c>
      <c r="HX64" s="426">
        <v>15.61</v>
      </c>
      <c r="HY64" s="230">
        <v>11.7</v>
      </c>
      <c r="HZ64" s="230">
        <v>6.8</v>
      </c>
      <c r="IA64" s="225">
        <v>881.7</v>
      </c>
      <c r="IB64" s="225">
        <v>881.3</v>
      </c>
      <c r="IC64" s="225">
        <v>20000</v>
      </c>
      <c r="ID64" s="227">
        <v>77.7</v>
      </c>
      <c r="IE64" s="227">
        <v>57.2</v>
      </c>
      <c r="IF64" s="227">
        <v>35.299999999999997</v>
      </c>
      <c r="IG64" s="227">
        <v>52.1</v>
      </c>
      <c r="IH64" s="227">
        <v>15.9</v>
      </c>
      <c r="II64" s="144" t="s">
        <v>1081</v>
      </c>
      <c r="IJ64" s="144" t="s">
        <v>1081</v>
      </c>
      <c r="IK64" s="225">
        <v>17.3</v>
      </c>
      <c r="IL64" s="142">
        <v>0.77</v>
      </c>
      <c r="IM64" s="295">
        <v>89.8</v>
      </c>
      <c r="IN64" s="297">
        <v>12.8</v>
      </c>
      <c r="IO64" s="295">
        <v>4.0999999999999996</v>
      </c>
      <c r="IP64" s="296">
        <v>137419098</v>
      </c>
      <c r="IQ64" s="295">
        <v>41.147896879999003</v>
      </c>
      <c r="IR64" s="295">
        <v>56.789297405464559</v>
      </c>
      <c r="IS64" s="245" t="s">
        <v>608</v>
      </c>
      <c r="IT64" s="245" t="s">
        <v>608</v>
      </c>
      <c r="IU64" s="295">
        <v>81.8</v>
      </c>
      <c r="IV64" s="144" t="s">
        <v>1081</v>
      </c>
      <c r="IW64" s="152">
        <v>2333</v>
      </c>
      <c r="IX64" s="144" t="s">
        <v>1081</v>
      </c>
      <c r="IY64" s="295">
        <v>37.1</v>
      </c>
      <c r="IZ64" s="296">
        <v>56622</v>
      </c>
      <c r="JA64" s="296">
        <v>1342</v>
      </c>
      <c r="JB64" s="298">
        <v>939</v>
      </c>
      <c r="JC64" s="298">
        <v>4226</v>
      </c>
      <c r="JD64" s="298">
        <v>5805</v>
      </c>
      <c r="JE64" s="298">
        <v>6380</v>
      </c>
      <c r="JF64" s="298">
        <v>6782</v>
      </c>
      <c r="JG64" s="298">
        <v>7976</v>
      </c>
      <c r="JH64" s="298">
        <v>7261</v>
      </c>
      <c r="JI64" s="298">
        <v>6477</v>
      </c>
      <c r="JJ64" s="298">
        <v>5906</v>
      </c>
      <c r="JK64" s="298">
        <v>4888</v>
      </c>
      <c r="JL64" s="298">
        <v>2754</v>
      </c>
      <c r="JM64" s="298">
        <v>1106</v>
      </c>
      <c r="JN64" s="298">
        <v>537</v>
      </c>
      <c r="JO64" s="298">
        <v>262</v>
      </c>
      <c r="JP64" s="298">
        <v>131</v>
      </c>
      <c r="JQ64" s="298">
        <v>6859</v>
      </c>
      <c r="JR64" s="298">
        <v>6159</v>
      </c>
      <c r="JS64" s="298">
        <v>7009</v>
      </c>
      <c r="JT64" s="298">
        <v>8183</v>
      </c>
      <c r="JU64" s="298">
        <v>8909</v>
      </c>
      <c r="JV64" s="298">
        <v>10435</v>
      </c>
      <c r="JW64" s="298">
        <v>9468</v>
      </c>
      <c r="JX64" s="298">
        <v>8810</v>
      </c>
      <c r="JY64" s="298">
        <v>8712</v>
      </c>
      <c r="JZ64" s="298">
        <v>9613</v>
      </c>
      <c r="KA64" s="298">
        <v>8224</v>
      </c>
      <c r="KB64" s="298">
        <v>6476</v>
      </c>
      <c r="KC64" s="298">
        <v>6816</v>
      </c>
      <c r="KD64" s="298">
        <v>5440</v>
      </c>
      <c r="KE64" s="298">
        <v>5877</v>
      </c>
    </row>
    <row r="65" spans="1:1">
      <c r="A65" s="317"/>
    </row>
    <row r="66" spans="1:1">
      <c r="A66" s="317"/>
    </row>
    <row r="67" spans="1:1">
      <c r="A67" s="317"/>
    </row>
    <row r="68" spans="1:1">
      <c r="A68" s="317"/>
    </row>
    <row r="69" spans="1:1">
      <c r="A69" s="317"/>
    </row>
    <row r="70" spans="1:1">
      <c r="A70" s="317"/>
    </row>
  </sheetData>
  <mergeCells count="42">
    <mergeCell ref="IB2:IG2"/>
    <mergeCell ref="II2:IP2"/>
    <mergeCell ref="IQ2:IR2"/>
    <mergeCell ref="JD2:JR2"/>
    <mergeCell ref="JS2:JZ2"/>
    <mergeCell ref="GU2:GY2"/>
    <mergeCell ref="HA2:HI2"/>
    <mergeCell ref="HJ2:HM2"/>
    <mergeCell ref="HN2:HT2"/>
    <mergeCell ref="HU2:HY2"/>
    <mergeCell ref="FY2:FZ2"/>
    <mergeCell ref="GA2:GH2"/>
    <mergeCell ref="GI2:GJ2"/>
    <mergeCell ref="GK2:GN2"/>
    <mergeCell ref="GO2:GT2"/>
    <mergeCell ref="AQ2:BC2"/>
    <mergeCell ref="D2:M2"/>
    <mergeCell ref="N2:O2"/>
    <mergeCell ref="S2:AC2"/>
    <mergeCell ref="AD2:AP2"/>
    <mergeCell ref="CV2:DC2"/>
    <mergeCell ref="DD2:DF2"/>
    <mergeCell ref="DG2:DI2"/>
    <mergeCell ref="DJ2:DO2"/>
    <mergeCell ref="BD2:BO2"/>
    <mergeCell ref="BP2:BR2"/>
    <mergeCell ref="BT2:BW2"/>
    <mergeCell ref="BX2:CA2"/>
    <mergeCell ref="CC2:CE2"/>
    <mergeCell ref="CG2:CU2"/>
    <mergeCell ref="DP2:DW2"/>
    <mergeCell ref="DX2:EG2"/>
    <mergeCell ref="EH2:EL2"/>
    <mergeCell ref="EM2:EN2"/>
    <mergeCell ref="EO2:FA2"/>
    <mergeCell ref="FU2:FV2"/>
    <mergeCell ref="FW2:FX2"/>
    <mergeCell ref="FB2:FC2"/>
    <mergeCell ref="FE2:FJ2"/>
    <mergeCell ref="FK2:FN2"/>
    <mergeCell ref="FO2:FQ2"/>
    <mergeCell ref="FR2:FS2"/>
  </mergeCells>
  <phoneticPr fontId="3"/>
  <conditionalFormatting sqref="A5:XFD5">
    <cfRule type="cellIs" dxfId="0" priority="1" operator="equal">
      <formula>FALSE</formula>
    </cfRule>
  </conditionalFormatting>
  <printOptions gridLines="1"/>
  <pageMargins left="0.6692913385826772" right="0.39370078740157483" top="0.98425196850393704" bottom="0.23622047244094491" header="0.47244094488188981" footer="0.51181102362204722"/>
  <pageSetup paperSize="9" scale="65" fitToHeight="0" pageOrder="overThenDown" orientation="landscape" r:id="rId1"/>
  <headerFooter alignWithMargins="0">
    <oddHeader>&amp;L&amp;14
平成30年度　行政水準比較 （実数編）：平成29年3月31日基準</oddHeader>
  </headerFooter>
  <colBreaks count="13" manualBreakCount="13">
    <brk id="16" max="103" man="1"/>
    <brk id="30" max="103" man="1"/>
    <brk id="44" max="103" man="1"/>
    <brk id="58" max="103" man="1"/>
    <brk id="74" max="103" man="1"/>
    <brk id="89" max="103" man="1"/>
    <brk id="104" max="103" man="1"/>
    <brk id="119" max="103" man="1"/>
    <brk id="134" max="103" man="1"/>
    <brk id="149" max="103" man="1"/>
    <brk id="164" max="103" man="1"/>
    <brk id="179" max="103" man="1"/>
    <brk id="193" max="10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E62"/>
  <sheetViews>
    <sheetView view="pageBreakPreview" zoomScale="85" zoomScaleNormal="100" zoomScaleSheetLayoutView="85" workbookViewId="0">
      <pane xSplit="2" topLeftCell="JC1" activePane="topRight" state="frozen"/>
      <selection pane="topRight" activeCell="JD20" sqref="JD20"/>
    </sheetView>
  </sheetViews>
  <sheetFormatPr defaultRowHeight="11.25"/>
  <cols>
    <col min="1" max="1" width="7" style="3" bestFit="1" customWidth="1"/>
    <col min="2" max="2" width="8.25" style="3" bestFit="1" customWidth="1"/>
    <col min="3" max="3" width="8.5" style="3" bestFit="1" customWidth="1"/>
    <col min="4" max="4" width="12.5" style="3" bestFit="1" customWidth="1"/>
    <col min="5" max="5" width="12.5" style="446" bestFit="1" customWidth="1"/>
    <col min="6" max="6" width="14.125" style="446" bestFit="1" customWidth="1"/>
    <col min="7" max="7" width="10.75" style="4" bestFit="1" customWidth="1"/>
    <col min="8" max="8" width="9.125" style="3" bestFit="1" customWidth="1"/>
    <col min="9" max="11" width="10.75" style="715" bestFit="1" customWidth="1"/>
    <col min="12" max="12" width="8.75" style="715" bestFit="1" customWidth="1"/>
    <col min="13" max="13" width="11.5" style="715" bestFit="1" customWidth="1"/>
    <col min="14" max="14" width="7.75" style="716" bestFit="1" customWidth="1"/>
    <col min="15" max="15" width="7.625" style="716" bestFit="1" customWidth="1"/>
    <col min="16" max="16" width="15.375" style="716" bestFit="1" customWidth="1"/>
    <col min="17" max="17" width="13.25" style="714" bestFit="1" customWidth="1"/>
    <col min="18" max="18" width="13.25" style="445" bestFit="1" customWidth="1"/>
    <col min="19" max="19" width="17.625" style="716" bestFit="1" customWidth="1"/>
    <col min="20" max="20" width="12.5" style="714" bestFit="1" customWidth="1"/>
    <col min="21" max="21" width="12.375" style="715" bestFit="1" customWidth="1"/>
    <col min="22" max="22" width="14.125" style="715" bestFit="1" customWidth="1"/>
    <col min="23" max="23" width="14.625" style="715" bestFit="1" customWidth="1"/>
    <col min="24" max="24" width="10.25" style="715" bestFit="1" customWidth="1"/>
    <col min="25" max="25" width="13.5" style="715" bestFit="1" customWidth="1"/>
    <col min="26" max="26" width="12.5" style="715" bestFit="1" customWidth="1"/>
    <col min="27" max="27" width="17.5" style="715" bestFit="1" customWidth="1"/>
    <col min="28" max="28" width="15.875" style="715" bestFit="1" customWidth="1"/>
    <col min="29" max="29" width="16.5" style="715" bestFit="1" customWidth="1"/>
    <col min="30" max="30" width="17" style="715" bestFit="1" customWidth="1"/>
    <col min="31" max="31" width="14.875" style="715" bestFit="1" customWidth="1"/>
    <col min="32" max="32" width="16.125" style="715" bestFit="1" customWidth="1"/>
    <col min="33" max="33" width="17.75" style="715" bestFit="1" customWidth="1"/>
    <col min="34" max="34" width="10.75" style="715" bestFit="1" customWidth="1"/>
    <col min="35" max="36" width="14.125" style="715" bestFit="1" customWidth="1"/>
    <col min="37" max="37" width="12.5" style="715" bestFit="1" customWidth="1"/>
    <col min="38" max="38" width="10.75" style="715" bestFit="1" customWidth="1"/>
    <col min="39" max="39" width="12.5" style="715" bestFit="1" customWidth="1"/>
    <col min="40" max="42" width="14.125" style="715" bestFit="1" customWidth="1"/>
    <col min="43" max="43" width="12.5" style="715" bestFit="1" customWidth="1"/>
    <col min="44" max="44" width="15.375" style="444" bestFit="1" customWidth="1"/>
    <col min="45" max="45" width="21.625" style="444" bestFit="1" customWidth="1"/>
    <col min="46" max="46" width="14.125" style="444" bestFit="1" customWidth="1"/>
    <col min="47" max="47" width="10.75" style="444" bestFit="1" customWidth="1"/>
    <col min="48" max="48" width="12.5" style="444" bestFit="1" customWidth="1"/>
    <col min="49" max="50" width="15" style="444" bestFit="1" customWidth="1"/>
    <col min="51" max="51" width="13.5" style="444" bestFit="1" customWidth="1"/>
    <col min="52" max="52" width="13.625" style="715" bestFit="1" customWidth="1"/>
    <col min="53" max="53" width="18.375" style="715" bestFit="1" customWidth="1"/>
    <col min="54" max="54" width="15" style="715" bestFit="1" customWidth="1"/>
    <col min="55" max="55" width="10.75" style="715" bestFit="1" customWidth="1"/>
    <col min="56" max="56" width="12.5" style="715" bestFit="1" customWidth="1"/>
    <col min="57" max="57" width="9.125" style="715" bestFit="1" customWidth="1"/>
    <col min="58" max="58" width="12.5" style="715" bestFit="1" customWidth="1"/>
    <col min="59" max="59" width="10.75" style="715" bestFit="1" customWidth="1"/>
    <col min="60" max="60" width="12.5" style="715" bestFit="1" customWidth="1"/>
    <col min="61" max="61" width="10.625" style="715" bestFit="1" customWidth="1"/>
    <col min="62" max="62" width="12.375" style="715" bestFit="1" customWidth="1"/>
    <col min="63" max="63" width="11.625" style="715" bestFit="1" customWidth="1"/>
    <col min="64" max="64" width="9.125" style="3" customWidth="1"/>
    <col min="65" max="65" width="6.125" style="3" bestFit="1" customWidth="1"/>
    <col min="66" max="66" width="12.5" style="715" bestFit="1" customWidth="1"/>
    <col min="67" max="67" width="9.125" style="3" bestFit="1" customWidth="1"/>
    <col min="68" max="68" width="14.25" style="3" bestFit="1" customWidth="1"/>
    <col min="69" max="69" width="10.75" style="715" bestFit="1" customWidth="1"/>
    <col min="70" max="70" width="6.125" style="3" bestFit="1" customWidth="1"/>
    <col min="71" max="71" width="9.125" style="715" bestFit="1" customWidth="1"/>
    <col min="72" max="72" width="7.625" style="715" bestFit="1" customWidth="1"/>
    <col min="73" max="73" width="6.125" style="715" bestFit="1" customWidth="1"/>
    <col min="74" max="74" width="9.125" style="715" bestFit="1" customWidth="1"/>
    <col min="75" max="75" width="10.75" style="3" bestFit="1" customWidth="1"/>
    <col min="76" max="76" width="6.125" style="3" bestFit="1" customWidth="1"/>
    <col min="77" max="77" width="10.75" style="3" bestFit="1" customWidth="1"/>
    <col min="78" max="78" width="9.125" style="3" bestFit="1" customWidth="1"/>
    <col min="79" max="79" width="9.125" style="715" bestFit="1" customWidth="1"/>
    <col min="80" max="80" width="11.625" style="715" bestFit="1" customWidth="1"/>
    <col min="81" max="81" width="12.5" style="3" bestFit="1" customWidth="1"/>
    <col min="82" max="82" width="14.25" style="3" bestFit="1" customWidth="1"/>
    <col min="83" max="83" width="12.5" style="3" bestFit="1" customWidth="1"/>
    <col min="84" max="84" width="10.75" style="715" bestFit="1" customWidth="1"/>
    <col min="85" max="85" width="13.5" style="3" bestFit="1" customWidth="1"/>
    <col min="86" max="86" width="12" style="3" bestFit="1" customWidth="1"/>
    <col min="87" max="87" width="12" style="715" bestFit="1" customWidth="1"/>
    <col min="88" max="88" width="14" style="715" bestFit="1" customWidth="1"/>
    <col min="89" max="89" width="10.75" style="715" bestFit="1" customWidth="1"/>
    <col min="90" max="90" width="14.125" style="715" bestFit="1" customWidth="1"/>
    <col min="91" max="91" width="15.875" style="715" bestFit="1" customWidth="1"/>
    <col min="92" max="97" width="10.75" style="715" bestFit="1" customWidth="1"/>
    <col min="98" max="98" width="12.5" style="715" bestFit="1" customWidth="1"/>
    <col min="99" max="99" width="11.625" style="715" bestFit="1" customWidth="1"/>
    <col min="100" max="100" width="11.875" style="715" bestFit="1" customWidth="1"/>
    <col min="101" max="101" width="13.625" style="715" bestFit="1" customWidth="1"/>
    <col min="102" max="102" width="12.75" style="715" bestFit="1" customWidth="1"/>
    <col min="103" max="103" width="15.25" style="715" bestFit="1" customWidth="1"/>
    <col min="104" max="104" width="13.25" style="715" bestFit="1" customWidth="1"/>
    <col min="105" max="105" width="12.375" style="715" bestFit="1" customWidth="1"/>
    <col min="106" max="106" width="14.125" style="715" bestFit="1" customWidth="1"/>
    <col min="107" max="108" width="7" style="715" bestFit="1" customWidth="1"/>
    <col min="109" max="109" width="14.125" style="715" bestFit="1" customWidth="1"/>
    <col min="110" max="110" width="16.625" style="715" bestFit="1" customWidth="1"/>
    <col min="111" max="111" width="13.125" style="715" bestFit="1" customWidth="1"/>
    <col min="112" max="112" width="12.375" style="715" bestFit="1" customWidth="1"/>
    <col min="113" max="113" width="14.125" style="715" bestFit="1" customWidth="1"/>
    <col min="114" max="114" width="12.5" style="715" bestFit="1" customWidth="1"/>
    <col min="115" max="115" width="10.25" style="715" bestFit="1" customWidth="1"/>
    <col min="116" max="116" width="10.75" style="715" bestFit="1" customWidth="1"/>
    <col min="117" max="117" width="14" style="715" bestFit="1" customWidth="1"/>
    <col min="118" max="118" width="16.625" style="715" bestFit="1" customWidth="1"/>
    <col min="119" max="119" width="17" style="715" bestFit="1" customWidth="1"/>
    <col min="120" max="120" width="15.125" style="715" bestFit="1" customWidth="1"/>
    <col min="121" max="122" width="10.75" style="715" bestFit="1" customWidth="1"/>
    <col min="123" max="123" width="12.5" style="715" bestFit="1" customWidth="1"/>
    <col min="124" max="124" width="10.75" style="715" bestFit="1" customWidth="1"/>
    <col min="125" max="125" width="7.625" style="715" bestFit="1" customWidth="1"/>
    <col min="126" max="126" width="10.75" style="715" bestFit="1" customWidth="1"/>
    <col min="127" max="127" width="12.5" style="715" bestFit="1" customWidth="1"/>
    <col min="128" max="128" width="10.75" style="715" bestFit="1" customWidth="1"/>
    <col min="129" max="129" width="10.625" style="715" bestFit="1" customWidth="1"/>
    <col min="130" max="130" width="10.375" style="715" bestFit="1" customWidth="1"/>
    <col min="131" max="133" width="10.875" style="715" bestFit="1" customWidth="1"/>
    <col min="134" max="134" width="10.75" style="715" bestFit="1" customWidth="1"/>
    <col min="135" max="135" width="6.5" style="715" bestFit="1" customWidth="1"/>
    <col min="136" max="136" width="10.75" style="715" bestFit="1" customWidth="1"/>
    <col min="137" max="137" width="10" style="715" bestFit="1" customWidth="1"/>
    <col min="138" max="138" width="10.75" style="715" bestFit="1" customWidth="1"/>
    <col min="139" max="139" width="9.125" style="715" bestFit="1" customWidth="1"/>
    <col min="140" max="141" width="10.75" style="715" bestFit="1" customWidth="1"/>
    <col min="142" max="142" width="14" style="715" bestFit="1" customWidth="1"/>
    <col min="143" max="143" width="11.5" style="715" bestFit="1" customWidth="1"/>
    <col min="144" max="144" width="10.75" style="715" bestFit="1" customWidth="1"/>
    <col min="145" max="146" width="11.625" style="715" bestFit="1" customWidth="1"/>
    <col min="147" max="147" width="10.75" style="715" bestFit="1" customWidth="1"/>
    <col min="148" max="148" width="11.625" style="715" bestFit="1" customWidth="1"/>
    <col min="149" max="149" width="10.875" style="715" bestFit="1" customWidth="1"/>
    <col min="150" max="150" width="10.625" style="715" bestFit="1" customWidth="1"/>
    <col min="151" max="151" width="9.125" style="715" bestFit="1" customWidth="1"/>
    <col min="152" max="152" width="9.625" style="715" bestFit="1" customWidth="1"/>
    <col min="153" max="153" width="9" style="715" bestFit="1" customWidth="1"/>
    <col min="154" max="154" width="11.625" style="714" bestFit="1" customWidth="1"/>
    <col min="155" max="155" width="11.625" style="715" bestFit="1" customWidth="1"/>
    <col min="156" max="156" width="10.75" style="715" bestFit="1" customWidth="1"/>
    <col min="157" max="157" width="9.125" style="715" bestFit="1" customWidth="1"/>
    <col min="158" max="158" width="9.25" style="715" bestFit="1" customWidth="1"/>
    <col min="159" max="159" width="9.125" style="715" bestFit="1" customWidth="1"/>
    <col min="160" max="160" width="10.75" style="715" bestFit="1" customWidth="1"/>
    <col min="161" max="161" width="12.5" style="715" bestFit="1" customWidth="1"/>
    <col min="162" max="163" width="10.75" style="715" bestFit="1" customWidth="1"/>
    <col min="164" max="164" width="10.75" style="443" bestFit="1" customWidth="1"/>
    <col min="165" max="166" width="12.375" style="443" bestFit="1" customWidth="1"/>
    <col min="167" max="167" width="14" style="443" bestFit="1" customWidth="1"/>
    <col min="168" max="172" width="10.75" style="715" bestFit="1" customWidth="1"/>
    <col min="173" max="173" width="11.5" style="715" bestFit="1" customWidth="1"/>
    <col min="174" max="178" width="10.75" style="715" bestFit="1" customWidth="1"/>
    <col min="179" max="179" width="12.5" style="715" bestFit="1" customWidth="1"/>
    <col min="180" max="180" width="14.125" style="715" bestFit="1" customWidth="1"/>
    <col min="181" max="181" width="11.625" style="715" bestFit="1" customWidth="1"/>
    <col min="182" max="183" width="14.125" style="715" bestFit="1" customWidth="1"/>
    <col min="184" max="184" width="12.5" style="715" bestFit="1" customWidth="1"/>
    <col min="185" max="186" width="9.375" style="716" bestFit="1" customWidth="1"/>
    <col min="187" max="187" width="9.375" style="715" bestFit="1" customWidth="1"/>
    <col min="188" max="188" width="9.5" style="441" bestFit="1" customWidth="1"/>
    <col min="189" max="189" width="9.375" style="441" bestFit="1" customWidth="1"/>
    <col min="190" max="191" width="9.375" style="715" bestFit="1" customWidth="1"/>
    <col min="192" max="192" width="10.75" style="715" bestFit="1" customWidth="1"/>
    <col min="193" max="193" width="10.75" style="439" bestFit="1" customWidth="1"/>
    <col min="194" max="195" width="12.5" style="714" bestFit="1" customWidth="1"/>
    <col min="196" max="196" width="10.75" style="714" bestFit="1" customWidth="1"/>
    <col min="197" max="197" width="9.125" style="439" bestFit="1" customWidth="1"/>
    <col min="198" max="198" width="12.5" style="715" bestFit="1" customWidth="1"/>
    <col min="199" max="199" width="8.5" style="715" bestFit="1" customWidth="1"/>
    <col min="200" max="200" width="13.625" style="715" customWidth="1"/>
    <col min="201" max="201" width="12.5" style="715" bestFit="1" customWidth="1"/>
    <col min="202" max="202" width="14.125" style="715" bestFit="1" customWidth="1"/>
    <col min="203" max="203" width="11.625" style="715" bestFit="1" customWidth="1"/>
    <col min="204" max="204" width="8.625" style="715" bestFit="1" customWidth="1"/>
    <col min="205" max="205" width="10.625" style="715" bestFit="1" customWidth="1"/>
    <col min="206" max="206" width="9.125" style="715" bestFit="1" customWidth="1"/>
    <col min="207" max="207" width="10.75" style="715" bestFit="1" customWidth="1"/>
    <col min="208" max="208" width="9.125" style="715" bestFit="1" customWidth="1"/>
    <col min="209" max="209" width="11.125" style="715" bestFit="1" customWidth="1"/>
    <col min="210" max="210" width="9.875" style="715" bestFit="1" customWidth="1"/>
    <col min="211" max="211" width="11" style="715" bestFit="1" customWidth="1"/>
    <col min="212" max="212" width="10.75" style="715" bestFit="1" customWidth="1"/>
    <col min="213" max="213" width="10.75" style="3" bestFit="1" customWidth="1"/>
    <col min="214" max="214" width="9.25" style="3" bestFit="1" customWidth="1"/>
    <col min="215" max="219" width="10.75" style="3" bestFit="1" customWidth="1"/>
    <col min="220" max="221" width="11.875" style="3" bestFit="1" customWidth="1"/>
    <col min="222" max="223" width="10.375" style="3" bestFit="1" customWidth="1"/>
    <col min="224" max="225" width="10.625" style="3" bestFit="1" customWidth="1"/>
    <col min="226" max="228" width="10.75" style="3" bestFit="1" customWidth="1"/>
    <col min="229" max="229" width="10.625" style="3" bestFit="1" customWidth="1"/>
    <col min="230" max="230" width="7.75" style="3" bestFit="1" customWidth="1"/>
    <col min="231" max="231" width="8.5" style="3" bestFit="1" customWidth="1"/>
    <col min="232" max="233" width="10.75" style="3" bestFit="1" customWidth="1"/>
    <col min="234" max="235" width="14.125" style="3" bestFit="1" customWidth="1"/>
    <col min="236" max="236" width="12.5" style="3" bestFit="1" customWidth="1"/>
    <col min="237" max="237" width="10.25" style="3" bestFit="1" customWidth="1"/>
    <col min="238" max="238" width="11.625" style="3" bestFit="1" customWidth="1"/>
    <col min="239" max="239" width="10.375" style="3" bestFit="1" customWidth="1"/>
    <col min="240" max="240" width="10" style="3" bestFit="1" customWidth="1"/>
    <col min="241" max="241" width="11.125" style="3" bestFit="1" customWidth="1"/>
    <col min="242" max="242" width="10.375" style="3" bestFit="1" customWidth="1"/>
    <col min="243" max="243" width="10.25" style="3" bestFit="1" customWidth="1"/>
    <col min="244" max="244" width="12.5" style="3" bestFit="1" customWidth="1"/>
    <col min="245" max="245" width="10.75" style="3" bestFit="1" customWidth="1"/>
    <col min="246" max="246" width="9.125" style="3" bestFit="1" customWidth="1"/>
    <col min="247" max="249" width="10.75" style="3" bestFit="1" customWidth="1"/>
    <col min="250" max="250" width="11.875" style="3" bestFit="1" customWidth="1"/>
    <col min="251" max="256" width="10.75" style="3" bestFit="1" customWidth="1"/>
    <col min="257" max="257" width="9.125" style="3" bestFit="1" customWidth="1"/>
    <col min="258" max="258" width="10.625" style="3" bestFit="1" customWidth="1"/>
    <col min="259" max="260" width="10.75" style="3" bestFit="1" customWidth="1"/>
    <col min="261" max="261" width="11.75" style="3" bestFit="1" customWidth="1"/>
    <col min="262" max="291" width="10.75" style="3" bestFit="1" customWidth="1"/>
    <col min="292" max="16384" width="9" style="3"/>
  </cols>
  <sheetData>
    <row r="1" spans="1:291">
      <c r="B1" s="2" t="s">
        <v>368</v>
      </c>
      <c r="C1" s="3">
        <v>1</v>
      </c>
      <c r="D1" s="4">
        <v>2</v>
      </c>
      <c r="E1" s="446">
        <v>3</v>
      </c>
      <c r="F1" s="637">
        <v>4</v>
      </c>
      <c r="G1" s="4">
        <v>5</v>
      </c>
      <c r="H1" s="4">
        <v>6</v>
      </c>
      <c r="I1" s="3">
        <v>7</v>
      </c>
      <c r="J1" s="4">
        <v>8</v>
      </c>
      <c r="K1" s="4">
        <v>9</v>
      </c>
      <c r="L1" s="3">
        <v>10</v>
      </c>
      <c r="M1" s="4">
        <v>11</v>
      </c>
      <c r="N1" s="4">
        <v>12</v>
      </c>
      <c r="O1" s="3">
        <v>13</v>
      </c>
      <c r="P1" s="4">
        <v>14</v>
      </c>
      <c r="Q1" s="635">
        <v>15</v>
      </c>
      <c r="R1" s="547">
        <v>16</v>
      </c>
      <c r="S1" s="4">
        <v>17</v>
      </c>
      <c r="T1" s="635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3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>
        <v>100</v>
      </c>
      <c r="CY1" s="3">
        <v>101</v>
      </c>
      <c r="CZ1" s="3">
        <v>102</v>
      </c>
      <c r="DA1" s="3">
        <v>103</v>
      </c>
      <c r="DB1" s="3">
        <v>104</v>
      </c>
      <c r="DC1" s="3">
        <v>105</v>
      </c>
      <c r="DD1" s="3">
        <v>106</v>
      </c>
      <c r="DE1" s="3">
        <v>107</v>
      </c>
      <c r="DF1" s="3">
        <v>108</v>
      </c>
      <c r="DG1" s="3">
        <v>109</v>
      </c>
      <c r="DH1" s="3">
        <v>110</v>
      </c>
      <c r="DI1" s="3">
        <v>111</v>
      </c>
      <c r="DJ1" s="3">
        <v>112</v>
      </c>
      <c r="DK1" s="3">
        <v>113</v>
      </c>
      <c r="DL1" s="3">
        <v>114</v>
      </c>
      <c r="DM1" s="3">
        <v>115</v>
      </c>
      <c r="DN1" s="3">
        <v>116</v>
      </c>
      <c r="DO1" s="3">
        <v>117</v>
      </c>
      <c r="DP1" s="3">
        <v>118</v>
      </c>
      <c r="DQ1" s="3">
        <v>119</v>
      </c>
      <c r="DR1" s="3">
        <v>120</v>
      </c>
      <c r="DS1" s="3">
        <v>121</v>
      </c>
      <c r="DT1" s="3">
        <v>122</v>
      </c>
      <c r="DU1" s="3">
        <v>123</v>
      </c>
      <c r="DV1" s="3">
        <v>124</v>
      </c>
      <c r="DW1" s="3">
        <v>125</v>
      </c>
      <c r="DX1" s="3">
        <v>126</v>
      </c>
      <c r="DY1" s="3">
        <v>127</v>
      </c>
      <c r="DZ1" s="3">
        <v>128</v>
      </c>
      <c r="EA1" s="3">
        <v>129</v>
      </c>
      <c r="EB1" s="3">
        <v>130</v>
      </c>
      <c r="EC1" s="3">
        <v>131</v>
      </c>
      <c r="ED1" s="3">
        <v>132</v>
      </c>
      <c r="EE1" s="3">
        <v>133</v>
      </c>
      <c r="EF1" s="3">
        <v>134</v>
      </c>
      <c r="EG1" s="3">
        <v>135</v>
      </c>
      <c r="EH1" s="3">
        <v>136</v>
      </c>
      <c r="EI1" s="3">
        <v>137</v>
      </c>
      <c r="EJ1" s="3">
        <v>138</v>
      </c>
      <c r="EK1" s="3">
        <v>139</v>
      </c>
      <c r="EL1" s="3">
        <v>140</v>
      </c>
      <c r="EM1" s="3">
        <v>141</v>
      </c>
      <c r="EN1" s="3">
        <v>142</v>
      </c>
      <c r="EO1" s="3">
        <v>143</v>
      </c>
      <c r="EP1" s="4">
        <v>144</v>
      </c>
      <c r="EQ1" s="4">
        <v>145</v>
      </c>
      <c r="ER1" s="4">
        <v>146</v>
      </c>
      <c r="ES1" s="4">
        <v>147</v>
      </c>
      <c r="ET1" s="4">
        <v>148</v>
      </c>
      <c r="EU1" s="4">
        <v>149</v>
      </c>
      <c r="EV1" s="4">
        <v>150</v>
      </c>
      <c r="EW1" s="4">
        <v>151</v>
      </c>
      <c r="EX1" s="635">
        <v>152</v>
      </c>
      <c r="EY1" s="4">
        <v>153</v>
      </c>
      <c r="EZ1" s="4">
        <v>154</v>
      </c>
      <c r="FA1" s="4">
        <v>155</v>
      </c>
      <c r="FB1" s="4">
        <v>156</v>
      </c>
      <c r="FC1" s="4">
        <v>157</v>
      </c>
      <c r="FD1" s="4">
        <v>158</v>
      </c>
      <c r="FE1" s="4">
        <v>159</v>
      </c>
      <c r="FF1" s="4">
        <v>160</v>
      </c>
      <c r="FG1" s="4">
        <v>161</v>
      </c>
      <c r="FH1" s="4">
        <v>162</v>
      </c>
      <c r="FI1" s="4">
        <v>163</v>
      </c>
      <c r="FJ1" s="4">
        <v>164</v>
      </c>
      <c r="FK1" s="4">
        <v>165</v>
      </c>
      <c r="FL1" s="4">
        <v>166</v>
      </c>
      <c r="FM1" s="4">
        <v>167</v>
      </c>
      <c r="FN1" s="4">
        <v>168</v>
      </c>
      <c r="FO1" s="4">
        <v>169</v>
      </c>
      <c r="FP1" s="4">
        <v>170</v>
      </c>
      <c r="FQ1" s="4">
        <v>171</v>
      </c>
      <c r="FR1" s="4">
        <v>172</v>
      </c>
      <c r="FS1" s="4">
        <v>173</v>
      </c>
      <c r="FT1" s="4">
        <v>174</v>
      </c>
      <c r="FU1" s="4">
        <v>175</v>
      </c>
      <c r="FV1" s="4">
        <v>176</v>
      </c>
      <c r="FW1" s="4">
        <v>177</v>
      </c>
      <c r="FX1" s="4">
        <v>178</v>
      </c>
      <c r="FY1" s="4">
        <v>179</v>
      </c>
      <c r="FZ1" s="4">
        <v>180</v>
      </c>
      <c r="GA1" s="4">
        <v>181</v>
      </c>
      <c r="GB1" s="4">
        <v>182</v>
      </c>
      <c r="GC1" s="4">
        <v>183</v>
      </c>
      <c r="GD1" s="4">
        <v>184</v>
      </c>
      <c r="GE1" s="4">
        <v>185</v>
      </c>
      <c r="GF1" s="4">
        <v>186</v>
      </c>
      <c r="GG1" s="4">
        <v>187</v>
      </c>
      <c r="GH1" s="4">
        <v>188</v>
      </c>
      <c r="GI1" s="4">
        <v>189</v>
      </c>
      <c r="GJ1" s="4">
        <v>190</v>
      </c>
      <c r="GK1" s="4">
        <v>191</v>
      </c>
      <c r="GL1" s="4">
        <v>192</v>
      </c>
      <c r="GM1" s="4">
        <v>193</v>
      </c>
      <c r="GN1" s="4">
        <v>194</v>
      </c>
      <c r="GO1" s="4">
        <v>195</v>
      </c>
      <c r="GP1" s="4">
        <v>196</v>
      </c>
      <c r="GQ1" s="4">
        <v>197</v>
      </c>
      <c r="GR1" s="4">
        <v>198</v>
      </c>
      <c r="GS1" s="4">
        <v>199</v>
      </c>
      <c r="GT1" s="4">
        <v>200</v>
      </c>
      <c r="GU1" s="4">
        <v>201</v>
      </c>
      <c r="GV1" s="4">
        <v>202</v>
      </c>
      <c r="GW1" s="4">
        <v>203</v>
      </c>
      <c r="GX1" s="4">
        <v>204</v>
      </c>
      <c r="GY1" s="5">
        <v>205</v>
      </c>
      <c r="GZ1" s="4">
        <v>206</v>
      </c>
      <c r="HA1" s="4">
        <v>207</v>
      </c>
      <c r="HB1" s="636">
        <v>208</v>
      </c>
      <c r="HC1" s="446">
        <v>209</v>
      </c>
      <c r="HD1" s="4">
        <v>210</v>
      </c>
      <c r="HE1" s="4">
        <v>211</v>
      </c>
      <c r="HF1" s="4">
        <v>212</v>
      </c>
      <c r="HG1" s="4">
        <v>213</v>
      </c>
      <c r="HH1" s="4">
        <v>214</v>
      </c>
      <c r="HI1" s="4">
        <v>215</v>
      </c>
      <c r="HJ1" s="4">
        <v>216</v>
      </c>
      <c r="HK1" s="4">
        <v>217</v>
      </c>
      <c r="HL1" s="4">
        <v>218</v>
      </c>
      <c r="HM1" s="4">
        <v>219</v>
      </c>
      <c r="HN1" s="635">
        <v>220</v>
      </c>
      <c r="HO1" s="635">
        <v>221</v>
      </c>
      <c r="HP1" s="4">
        <v>222</v>
      </c>
      <c r="HQ1" s="635">
        <v>223</v>
      </c>
      <c r="HR1" s="4">
        <v>224</v>
      </c>
      <c r="HS1" s="4">
        <v>225</v>
      </c>
      <c r="HT1" s="4">
        <v>226</v>
      </c>
      <c r="HU1" s="4">
        <v>227</v>
      </c>
      <c r="HV1" s="4">
        <v>228</v>
      </c>
      <c r="HW1" s="4">
        <v>229</v>
      </c>
      <c r="HX1" s="4">
        <v>230</v>
      </c>
      <c r="HY1" s="4">
        <v>231</v>
      </c>
      <c r="HZ1" s="4">
        <v>232</v>
      </c>
      <c r="IA1" s="4">
        <v>233</v>
      </c>
      <c r="IB1" s="4">
        <v>234</v>
      </c>
      <c r="IC1" s="4">
        <v>235</v>
      </c>
      <c r="ID1" s="4">
        <v>236</v>
      </c>
      <c r="IE1" s="4">
        <v>237</v>
      </c>
      <c r="IF1" s="4">
        <v>238</v>
      </c>
      <c r="IG1" s="4">
        <v>239</v>
      </c>
      <c r="IH1" s="4">
        <v>240</v>
      </c>
      <c r="II1" s="4">
        <v>241</v>
      </c>
      <c r="IJ1" s="4">
        <v>242</v>
      </c>
      <c r="IK1" s="4">
        <v>243</v>
      </c>
      <c r="IL1" s="4">
        <v>244</v>
      </c>
      <c r="IM1" s="4">
        <v>245</v>
      </c>
      <c r="IN1" s="4">
        <v>246</v>
      </c>
      <c r="IO1" s="4">
        <v>247</v>
      </c>
      <c r="IP1" s="4">
        <v>248</v>
      </c>
      <c r="IQ1" s="4">
        <v>249</v>
      </c>
      <c r="IR1" s="4">
        <v>250</v>
      </c>
      <c r="IS1" s="4">
        <v>251</v>
      </c>
      <c r="IT1" s="4">
        <v>252</v>
      </c>
      <c r="IU1" s="4">
        <v>253</v>
      </c>
      <c r="IV1" s="4">
        <v>254</v>
      </c>
      <c r="IW1" s="4">
        <v>255</v>
      </c>
      <c r="IX1" s="4">
        <v>256</v>
      </c>
      <c r="IY1" s="4">
        <v>257</v>
      </c>
      <c r="IZ1" s="4">
        <v>258</v>
      </c>
      <c r="JA1" s="4">
        <v>259</v>
      </c>
      <c r="JB1" s="4">
        <v>260</v>
      </c>
      <c r="JC1" s="4">
        <v>261</v>
      </c>
      <c r="JD1" s="4">
        <v>262</v>
      </c>
      <c r="JE1" s="4">
        <v>263</v>
      </c>
      <c r="JF1" s="4">
        <v>264</v>
      </c>
      <c r="JG1" s="4">
        <v>265</v>
      </c>
      <c r="JH1" s="4">
        <v>266</v>
      </c>
      <c r="JI1" s="4">
        <v>267</v>
      </c>
      <c r="JJ1" s="4">
        <v>268</v>
      </c>
      <c r="JK1" s="4">
        <v>269</v>
      </c>
      <c r="JL1" s="4">
        <v>270</v>
      </c>
      <c r="JM1" s="4">
        <v>271</v>
      </c>
      <c r="JN1" s="4">
        <v>272</v>
      </c>
      <c r="JO1" s="4">
        <v>273</v>
      </c>
      <c r="JP1" s="4">
        <v>274</v>
      </c>
      <c r="JQ1" s="4">
        <v>275</v>
      </c>
      <c r="JR1" s="4">
        <v>276</v>
      </c>
      <c r="JS1" s="4">
        <v>277</v>
      </c>
      <c r="JT1" s="4">
        <v>278</v>
      </c>
      <c r="JU1" s="4">
        <v>279</v>
      </c>
      <c r="JV1" s="4">
        <v>280</v>
      </c>
      <c r="JW1" s="4">
        <v>281</v>
      </c>
      <c r="JX1" s="4">
        <v>282</v>
      </c>
      <c r="JY1" s="4">
        <v>283</v>
      </c>
      <c r="JZ1" s="4">
        <v>284</v>
      </c>
      <c r="KA1" s="4">
        <v>285</v>
      </c>
      <c r="KB1" s="4">
        <v>286</v>
      </c>
      <c r="KC1" s="4">
        <v>287</v>
      </c>
      <c r="KD1" s="4">
        <v>288</v>
      </c>
      <c r="KE1" s="4">
        <v>289</v>
      </c>
    </row>
    <row r="2" spans="1:291" s="715" customFormat="1" ht="13.5" customHeight="1">
      <c r="B2" s="8"/>
      <c r="D2" s="774" t="s">
        <v>5</v>
      </c>
      <c r="E2" s="774"/>
      <c r="F2" s="774"/>
      <c r="G2" s="774"/>
      <c r="H2" s="774"/>
      <c r="I2" s="774"/>
      <c r="J2" s="774"/>
      <c r="K2" s="774"/>
      <c r="L2" s="774"/>
      <c r="M2" s="774"/>
      <c r="N2" s="774" t="s">
        <v>369</v>
      </c>
      <c r="O2" s="774"/>
      <c r="P2" s="716" t="s">
        <v>370</v>
      </c>
      <c r="Q2" s="634" t="s">
        <v>371</v>
      </c>
      <c r="R2" s="634" t="s">
        <v>371</v>
      </c>
      <c r="S2" s="773" t="s">
        <v>372</v>
      </c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 t="s">
        <v>372</v>
      </c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 t="s">
        <v>372</v>
      </c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 t="s">
        <v>372</v>
      </c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 t="s">
        <v>373</v>
      </c>
      <c r="BQ2" s="773"/>
      <c r="BR2" s="773"/>
      <c r="BS2" s="715" t="s">
        <v>374</v>
      </c>
      <c r="BT2" s="773" t="s">
        <v>375</v>
      </c>
      <c r="BU2" s="773"/>
      <c r="BV2" s="773"/>
      <c r="BW2" s="773"/>
      <c r="BX2" s="773" t="s">
        <v>376</v>
      </c>
      <c r="BY2" s="773"/>
      <c r="BZ2" s="773"/>
      <c r="CA2" s="773"/>
      <c r="CC2" s="773" t="s">
        <v>377</v>
      </c>
      <c r="CD2" s="773"/>
      <c r="CE2" s="773"/>
      <c r="CF2" s="715" t="s">
        <v>378</v>
      </c>
      <c r="CG2" s="773" t="s">
        <v>379</v>
      </c>
      <c r="CH2" s="773"/>
      <c r="CI2" s="773"/>
      <c r="CJ2" s="773"/>
      <c r="CK2" s="773"/>
      <c r="CL2" s="773"/>
      <c r="CM2" s="773"/>
      <c r="CN2" s="773"/>
      <c r="CO2" s="773"/>
      <c r="CP2" s="773"/>
      <c r="CQ2" s="773"/>
      <c r="CR2" s="773"/>
      <c r="CS2" s="773"/>
      <c r="CT2" s="773"/>
      <c r="CU2" s="773"/>
      <c r="CV2" s="773" t="s">
        <v>380</v>
      </c>
      <c r="CW2" s="773"/>
      <c r="CX2" s="773"/>
      <c r="CY2" s="773"/>
      <c r="CZ2" s="773"/>
      <c r="DA2" s="773"/>
      <c r="DB2" s="773"/>
      <c r="DC2" s="773"/>
      <c r="DD2" s="773" t="s">
        <v>381</v>
      </c>
      <c r="DE2" s="773"/>
      <c r="DF2" s="773"/>
      <c r="DG2" s="773" t="s">
        <v>382</v>
      </c>
      <c r="DH2" s="773"/>
      <c r="DI2" s="773"/>
      <c r="DJ2" s="773" t="s">
        <v>382</v>
      </c>
      <c r="DK2" s="773"/>
      <c r="DL2" s="773"/>
      <c r="DM2" s="773"/>
      <c r="DN2" s="773"/>
      <c r="DO2" s="773"/>
      <c r="DP2" s="773" t="s">
        <v>383</v>
      </c>
      <c r="DQ2" s="773"/>
      <c r="DR2" s="773"/>
      <c r="DS2" s="773"/>
      <c r="DT2" s="773"/>
      <c r="DU2" s="773"/>
      <c r="DV2" s="773"/>
      <c r="DW2" s="773"/>
      <c r="DX2" s="773" t="s">
        <v>383</v>
      </c>
      <c r="DY2" s="773"/>
      <c r="DZ2" s="773"/>
      <c r="EA2" s="773"/>
      <c r="EB2" s="773"/>
      <c r="EC2" s="773"/>
      <c r="ED2" s="773"/>
      <c r="EE2" s="773"/>
      <c r="EF2" s="773"/>
      <c r="EG2" s="773"/>
      <c r="EH2" s="774" t="s">
        <v>384</v>
      </c>
      <c r="EI2" s="774"/>
      <c r="EJ2" s="774"/>
      <c r="EK2" s="774"/>
      <c r="EL2" s="774"/>
      <c r="EM2" s="771" t="s">
        <v>385</v>
      </c>
      <c r="EN2" s="771"/>
      <c r="EO2" s="771" t="s">
        <v>386</v>
      </c>
      <c r="EP2" s="771"/>
      <c r="EQ2" s="771"/>
      <c r="ER2" s="771"/>
      <c r="ES2" s="771"/>
      <c r="ET2" s="771"/>
      <c r="EU2" s="771"/>
      <c r="EV2" s="771"/>
      <c r="EW2" s="771"/>
      <c r="EX2" s="771"/>
      <c r="EY2" s="771"/>
      <c r="EZ2" s="771"/>
      <c r="FA2" s="771"/>
      <c r="FB2" s="771" t="s">
        <v>387</v>
      </c>
      <c r="FC2" s="771"/>
      <c r="FD2" s="713" t="s">
        <v>388</v>
      </c>
      <c r="FE2" s="771" t="s">
        <v>389</v>
      </c>
      <c r="FF2" s="771"/>
      <c r="FG2" s="771"/>
      <c r="FH2" s="771"/>
      <c r="FI2" s="771"/>
      <c r="FJ2" s="771"/>
      <c r="FK2" s="772" t="s">
        <v>390</v>
      </c>
      <c r="FL2" s="772"/>
      <c r="FM2" s="772"/>
      <c r="FN2" s="772"/>
      <c r="FO2" s="773" t="s">
        <v>391</v>
      </c>
      <c r="FP2" s="773"/>
      <c r="FQ2" s="773"/>
      <c r="FR2" s="773" t="s">
        <v>392</v>
      </c>
      <c r="FS2" s="773"/>
      <c r="FT2" s="715" t="s">
        <v>393</v>
      </c>
      <c r="FU2" s="773" t="s">
        <v>394</v>
      </c>
      <c r="FV2" s="773"/>
      <c r="FW2" s="773" t="s">
        <v>395</v>
      </c>
      <c r="FX2" s="773"/>
      <c r="FY2" s="773" t="s">
        <v>396</v>
      </c>
      <c r="FZ2" s="773"/>
      <c r="GA2" s="773" t="s">
        <v>397</v>
      </c>
      <c r="GB2" s="773"/>
      <c r="GC2" s="773"/>
      <c r="GD2" s="773"/>
      <c r="GE2" s="773"/>
      <c r="GF2" s="773"/>
      <c r="GG2" s="773"/>
      <c r="GH2" s="773"/>
      <c r="GI2" s="773" t="s">
        <v>398</v>
      </c>
      <c r="GJ2" s="773"/>
      <c r="GK2" s="773" t="s">
        <v>399</v>
      </c>
      <c r="GL2" s="773"/>
      <c r="GM2" s="773"/>
      <c r="GN2" s="773"/>
      <c r="GO2" s="773" t="s">
        <v>400</v>
      </c>
      <c r="GP2" s="773"/>
      <c r="GQ2" s="773"/>
      <c r="GR2" s="773"/>
      <c r="GS2" s="773"/>
      <c r="GT2" s="773"/>
      <c r="GU2" s="773" t="s">
        <v>401</v>
      </c>
      <c r="GV2" s="773"/>
      <c r="GW2" s="773"/>
      <c r="GX2" s="773"/>
      <c r="GY2" s="775"/>
      <c r="GZ2" s="715" t="s">
        <v>1041</v>
      </c>
      <c r="HA2" s="773" t="s">
        <v>537</v>
      </c>
      <c r="HB2" s="773"/>
      <c r="HC2" s="773"/>
      <c r="HD2" s="773"/>
      <c r="HE2" s="773"/>
      <c r="HF2" s="773"/>
      <c r="HG2" s="773"/>
      <c r="HH2" s="773"/>
      <c r="HI2" s="773"/>
      <c r="HJ2" s="773" t="s">
        <v>538</v>
      </c>
      <c r="HK2" s="773"/>
      <c r="HL2" s="773"/>
      <c r="HM2" s="773"/>
      <c r="HN2" s="773" t="s">
        <v>539</v>
      </c>
      <c r="HO2" s="773"/>
      <c r="HP2" s="773"/>
      <c r="HQ2" s="773"/>
      <c r="HR2" s="773"/>
      <c r="HS2" s="773"/>
      <c r="HT2" s="773"/>
      <c r="HU2" s="773" t="s">
        <v>284</v>
      </c>
      <c r="HV2" s="773"/>
      <c r="HW2" s="773"/>
      <c r="HX2" s="773"/>
      <c r="HY2" s="773"/>
      <c r="HZ2" s="715" t="s">
        <v>540</v>
      </c>
      <c r="IA2" s="715" t="s">
        <v>540</v>
      </c>
      <c r="IB2" s="773" t="s">
        <v>295</v>
      </c>
      <c r="IC2" s="773"/>
      <c r="ID2" s="773"/>
      <c r="IE2" s="773"/>
      <c r="IF2" s="773"/>
      <c r="IG2" s="773"/>
      <c r="IH2" s="715" t="s">
        <v>541</v>
      </c>
      <c r="II2" s="773" t="s">
        <v>300</v>
      </c>
      <c r="IJ2" s="773"/>
      <c r="IK2" s="773"/>
      <c r="IL2" s="773"/>
      <c r="IM2" s="773"/>
      <c r="IN2" s="773"/>
      <c r="IO2" s="773"/>
      <c r="IP2" s="773"/>
      <c r="IQ2" s="773" t="s">
        <v>542</v>
      </c>
      <c r="IR2" s="773"/>
      <c r="IS2" s="715" t="s">
        <v>312</v>
      </c>
      <c r="IY2" s="715" t="s">
        <v>1040</v>
      </c>
      <c r="JD2" s="773" t="s">
        <v>543</v>
      </c>
      <c r="JE2" s="773"/>
      <c r="JF2" s="773"/>
      <c r="JG2" s="773"/>
      <c r="JH2" s="773"/>
      <c r="JI2" s="773"/>
      <c r="JJ2" s="773"/>
      <c r="JK2" s="773"/>
      <c r="JL2" s="773"/>
      <c r="JM2" s="773"/>
      <c r="JN2" s="773"/>
      <c r="JO2" s="773"/>
      <c r="JP2" s="773"/>
      <c r="JQ2" s="773"/>
      <c r="JR2" s="773"/>
      <c r="JS2" s="773" t="s">
        <v>543</v>
      </c>
      <c r="JT2" s="773"/>
      <c r="JU2" s="773"/>
      <c r="JV2" s="773"/>
      <c r="JW2" s="773"/>
      <c r="JX2" s="773"/>
      <c r="JY2" s="773"/>
      <c r="JZ2" s="773"/>
      <c r="KC2" s="3"/>
      <c r="KD2" s="3"/>
      <c r="KE2" s="3"/>
    </row>
    <row r="3" spans="1:291" s="715" customFormat="1" ht="45">
      <c r="B3" s="8" t="s">
        <v>2</v>
      </c>
      <c r="C3" s="715" t="s">
        <v>639</v>
      </c>
      <c r="D3" s="716" t="s">
        <v>640</v>
      </c>
      <c r="E3" s="632" t="s">
        <v>641</v>
      </c>
      <c r="F3" s="632" t="s">
        <v>642</v>
      </c>
      <c r="G3" s="716" t="s">
        <v>643</v>
      </c>
      <c r="H3" s="716" t="s">
        <v>1039</v>
      </c>
      <c r="I3" s="716" t="s">
        <v>645</v>
      </c>
      <c r="J3" s="716" t="s">
        <v>646</v>
      </c>
      <c r="K3" s="716" t="s">
        <v>647</v>
      </c>
      <c r="L3" s="715" t="s">
        <v>648</v>
      </c>
      <c r="M3" s="715" t="s">
        <v>649</v>
      </c>
      <c r="N3" s="716" t="s">
        <v>19</v>
      </c>
      <c r="O3" s="716" t="s">
        <v>20</v>
      </c>
      <c r="P3" s="716" t="s">
        <v>650</v>
      </c>
      <c r="Q3" s="714" t="s">
        <v>651</v>
      </c>
      <c r="R3" s="445" t="s">
        <v>652</v>
      </c>
      <c r="S3" s="716" t="s">
        <v>1042</v>
      </c>
      <c r="T3" s="714" t="s">
        <v>654</v>
      </c>
      <c r="U3" s="715" t="s">
        <v>655</v>
      </c>
      <c r="V3" s="715" t="s">
        <v>656</v>
      </c>
      <c r="W3" s="633" t="s">
        <v>657</v>
      </c>
      <c r="X3" s="715" t="s">
        <v>658</v>
      </c>
      <c r="Y3" s="715" t="s">
        <v>411</v>
      </c>
      <c r="Z3" s="715" t="s">
        <v>412</v>
      </c>
      <c r="AA3" s="715" t="s">
        <v>659</v>
      </c>
      <c r="AB3" s="715" t="s">
        <v>660</v>
      </c>
      <c r="AC3" s="715" t="s">
        <v>1043</v>
      </c>
      <c r="AD3" s="715" t="s">
        <v>662</v>
      </c>
      <c r="AE3" s="715" t="s">
        <v>1044</v>
      </c>
      <c r="AF3" s="715" t="s">
        <v>416</v>
      </c>
      <c r="AG3" s="715" t="s">
        <v>664</v>
      </c>
      <c r="AH3" s="715" t="s">
        <v>665</v>
      </c>
      <c r="AI3" s="715" t="s">
        <v>419</v>
      </c>
      <c r="AJ3" s="715" t="s">
        <v>666</v>
      </c>
      <c r="AK3" s="715" t="s">
        <v>1036</v>
      </c>
      <c r="AL3" s="715" t="s">
        <v>667</v>
      </c>
      <c r="AM3" s="444" t="s">
        <v>423</v>
      </c>
      <c r="AN3" s="444" t="s">
        <v>668</v>
      </c>
      <c r="AO3" s="444" t="s">
        <v>669</v>
      </c>
      <c r="AP3" s="444" t="s">
        <v>426</v>
      </c>
      <c r="AQ3" s="444" t="s">
        <v>670</v>
      </c>
      <c r="AR3" s="444" t="s">
        <v>1035</v>
      </c>
      <c r="AS3" s="715" t="s">
        <v>671</v>
      </c>
      <c r="AT3" s="715" t="s">
        <v>672</v>
      </c>
      <c r="AU3" s="715" t="s">
        <v>673</v>
      </c>
      <c r="AV3" s="715" t="s">
        <v>674</v>
      </c>
      <c r="AW3" s="715" t="s">
        <v>675</v>
      </c>
      <c r="AX3" s="715" t="s">
        <v>676</v>
      </c>
      <c r="AY3" s="715" t="s">
        <v>677</v>
      </c>
      <c r="AZ3" s="715" t="s">
        <v>678</v>
      </c>
      <c r="BA3" s="715" t="s">
        <v>679</v>
      </c>
      <c r="BB3" s="715" t="s">
        <v>680</v>
      </c>
      <c r="BC3" s="715" t="s">
        <v>1034</v>
      </c>
      <c r="BD3" s="715" t="s">
        <v>1033</v>
      </c>
      <c r="BE3" s="715" t="s">
        <v>683</v>
      </c>
      <c r="BF3" s="715" t="s">
        <v>684</v>
      </c>
      <c r="BG3" s="715" t="s">
        <v>685</v>
      </c>
      <c r="BH3" s="715" t="s">
        <v>686</v>
      </c>
      <c r="BI3" s="715" t="s">
        <v>687</v>
      </c>
      <c r="BJ3" s="715" t="s">
        <v>688</v>
      </c>
      <c r="BK3" s="715" t="s">
        <v>689</v>
      </c>
      <c r="BL3" s="715" t="s">
        <v>81</v>
      </c>
      <c r="BM3" s="715" t="s">
        <v>82</v>
      </c>
      <c r="BN3" s="715" t="s">
        <v>83</v>
      </c>
      <c r="BO3" s="715" t="s">
        <v>84</v>
      </c>
      <c r="BP3" s="715" t="s">
        <v>1032</v>
      </c>
      <c r="BQ3" s="715" t="s">
        <v>690</v>
      </c>
      <c r="BR3" s="715" t="s">
        <v>691</v>
      </c>
      <c r="BS3" s="715" t="s">
        <v>692</v>
      </c>
      <c r="BT3" s="715" t="s">
        <v>693</v>
      </c>
      <c r="BU3" s="715" t="s">
        <v>694</v>
      </c>
      <c r="BV3" s="715" t="s">
        <v>695</v>
      </c>
      <c r="BW3" s="715" t="s">
        <v>696</v>
      </c>
      <c r="BX3" s="715" t="s">
        <v>697</v>
      </c>
      <c r="BY3" s="715" t="s">
        <v>1030</v>
      </c>
      <c r="BZ3" s="715" t="s">
        <v>98</v>
      </c>
      <c r="CA3" s="715" t="s">
        <v>99</v>
      </c>
      <c r="CB3" s="715" t="s">
        <v>1029</v>
      </c>
      <c r="CC3" s="715" t="s">
        <v>700</v>
      </c>
      <c r="CD3" s="715" t="s">
        <v>701</v>
      </c>
      <c r="CE3" s="715" t="s">
        <v>702</v>
      </c>
      <c r="CF3" s="715" t="s">
        <v>703</v>
      </c>
      <c r="CG3" s="715" t="s">
        <v>1045</v>
      </c>
      <c r="CH3" s="715" t="s">
        <v>705</v>
      </c>
      <c r="CI3" s="715" t="s">
        <v>706</v>
      </c>
      <c r="CJ3" s="715" t="s">
        <v>707</v>
      </c>
      <c r="CK3" s="715" t="s">
        <v>1046</v>
      </c>
      <c r="CL3" s="715" t="s">
        <v>709</v>
      </c>
      <c r="CM3" s="715" t="s">
        <v>710</v>
      </c>
      <c r="CN3" s="715" t="s">
        <v>711</v>
      </c>
      <c r="CO3" s="715" t="s">
        <v>712</v>
      </c>
      <c r="CP3" s="715" t="s">
        <v>713</v>
      </c>
      <c r="CQ3" s="715" t="s">
        <v>714</v>
      </c>
      <c r="CR3" s="715" t="s">
        <v>715</v>
      </c>
      <c r="CS3" s="715" t="s">
        <v>716</v>
      </c>
      <c r="CT3" s="715" t="s">
        <v>717</v>
      </c>
      <c r="CU3" s="715" t="s">
        <v>718</v>
      </c>
      <c r="CV3" s="715" t="s">
        <v>719</v>
      </c>
      <c r="CW3" s="715" t="s">
        <v>720</v>
      </c>
      <c r="CX3" s="715" t="s">
        <v>721</v>
      </c>
      <c r="CY3" s="715" t="s">
        <v>722</v>
      </c>
      <c r="CZ3" s="715" t="s">
        <v>450</v>
      </c>
      <c r="DA3" s="715" t="s">
        <v>723</v>
      </c>
      <c r="DB3" s="715" t="s">
        <v>1047</v>
      </c>
      <c r="DC3" s="715" t="s">
        <v>725</v>
      </c>
      <c r="DD3" s="715" t="s">
        <v>726</v>
      </c>
      <c r="DE3" s="716" t="s">
        <v>1048</v>
      </c>
      <c r="DF3" s="716" t="s">
        <v>728</v>
      </c>
      <c r="DG3" s="716" t="s">
        <v>729</v>
      </c>
      <c r="DH3" s="715" t="s">
        <v>730</v>
      </c>
      <c r="DI3" s="715" t="s">
        <v>731</v>
      </c>
      <c r="DJ3" s="715" t="s">
        <v>732</v>
      </c>
      <c r="DK3" s="438" t="s">
        <v>733</v>
      </c>
      <c r="DL3" s="438" t="s">
        <v>734</v>
      </c>
      <c r="DM3" s="438" t="s">
        <v>735</v>
      </c>
      <c r="DN3" s="438" t="s">
        <v>736</v>
      </c>
      <c r="DO3" s="715" t="s">
        <v>737</v>
      </c>
      <c r="DP3" s="715" t="s">
        <v>738</v>
      </c>
      <c r="DQ3" s="715" t="s">
        <v>739</v>
      </c>
      <c r="DR3" s="715" t="s">
        <v>740</v>
      </c>
      <c r="DS3" s="715" t="s">
        <v>741</v>
      </c>
      <c r="DT3" s="715" t="s">
        <v>901</v>
      </c>
      <c r="DU3" s="715" t="s">
        <v>743</v>
      </c>
      <c r="DV3" s="715" t="s">
        <v>1028</v>
      </c>
      <c r="DW3" s="715" t="s">
        <v>154</v>
      </c>
      <c r="DX3" s="638" t="s">
        <v>1027</v>
      </c>
      <c r="DY3" s="443" t="s">
        <v>468</v>
      </c>
      <c r="DZ3" s="443" t="s">
        <v>469</v>
      </c>
      <c r="EA3" s="715" t="s">
        <v>744</v>
      </c>
      <c r="EB3" s="715" t="s">
        <v>745</v>
      </c>
      <c r="EC3" s="715" t="s">
        <v>746</v>
      </c>
      <c r="ED3" s="715" t="s">
        <v>747</v>
      </c>
      <c r="EE3" s="715" t="s">
        <v>748</v>
      </c>
      <c r="EF3" s="715" t="s">
        <v>749</v>
      </c>
      <c r="EG3" s="715" t="s">
        <v>750</v>
      </c>
      <c r="EH3" s="715" t="s">
        <v>751</v>
      </c>
      <c r="EI3" s="715" t="s">
        <v>752</v>
      </c>
      <c r="EJ3" s="715" t="s">
        <v>753</v>
      </c>
      <c r="EK3" s="715" t="s">
        <v>754</v>
      </c>
      <c r="EL3" s="715" t="s">
        <v>755</v>
      </c>
      <c r="EM3" s="715" t="s">
        <v>477</v>
      </c>
      <c r="EN3" s="715" t="s">
        <v>1026</v>
      </c>
      <c r="EO3" s="715" t="s">
        <v>1025</v>
      </c>
      <c r="EP3" s="715" t="s">
        <v>756</v>
      </c>
      <c r="EQ3" s="713" t="s">
        <v>757</v>
      </c>
      <c r="ER3" s="715" t="s">
        <v>480</v>
      </c>
      <c r="ES3" s="715" t="s">
        <v>758</v>
      </c>
      <c r="ET3" s="444" t="s">
        <v>759</v>
      </c>
      <c r="EU3" s="444" t="s">
        <v>760</v>
      </c>
      <c r="EV3" s="715" t="s">
        <v>761</v>
      </c>
      <c r="EW3" s="715" t="s">
        <v>762</v>
      </c>
      <c r="EX3" s="714" t="s">
        <v>763</v>
      </c>
      <c r="EY3" s="439" t="s">
        <v>764</v>
      </c>
      <c r="EZ3" s="445" t="s">
        <v>765</v>
      </c>
      <c r="FA3" s="445" t="s">
        <v>766</v>
      </c>
      <c r="FB3" s="445" t="s">
        <v>767</v>
      </c>
      <c r="FC3" s="632" t="s">
        <v>768</v>
      </c>
      <c r="FD3" s="716" t="s">
        <v>769</v>
      </c>
      <c r="FE3" s="716" t="s">
        <v>770</v>
      </c>
      <c r="FF3" s="716" t="s">
        <v>771</v>
      </c>
      <c r="FG3" s="716" t="s">
        <v>772</v>
      </c>
      <c r="FH3" s="716" t="s">
        <v>773</v>
      </c>
      <c r="FI3" s="716" t="s">
        <v>774</v>
      </c>
      <c r="FJ3" s="716" t="s">
        <v>775</v>
      </c>
      <c r="FK3" s="716" t="s">
        <v>776</v>
      </c>
      <c r="FL3" s="716" t="s">
        <v>777</v>
      </c>
      <c r="FM3" s="716" t="s">
        <v>778</v>
      </c>
      <c r="FN3" s="716" t="s">
        <v>779</v>
      </c>
      <c r="FO3" s="716" t="s">
        <v>780</v>
      </c>
      <c r="FP3" s="716" t="s">
        <v>213</v>
      </c>
      <c r="FQ3" s="716" t="s">
        <v>781</v>
      </c>
      <c r="FR3" s="716" t="s">
        <v>782</v>
      </c>
      <c r="FS3" s="716" t="s">
        <v>217</v>
      </c>
      <c r="FT3" s="716" t="s">
        <v>218</v>
      </c>
      <c r="FU3" s="716" t="s">
        <v>783</v>
      </c>
      <c r="FV3" s="716" t="s">
        <v>220</v>
      </c>
      <c r="FW3" s="716" t="s">
        <v>1024</v>
      </c>
      <c r="FX3" s="716" t="s">
        <v>784</v>
      </c>
      <c r="FY3" s="716" t="s">
        <v>785</v>
      </c>
      <c r="FZ3" s="716" t="s">
        <v>786</v>
      </c>
      <c r="GA3" s="716" t="s">
        <v>787</v>
      </c>
      <c r="GB3" s="716" t="s">
        <v>788</v>
      </c>
      <c r="GC3" s="715" t="s">
        <v>789</v>
      </c>
      <c r="GD3" s="715" t="s">
        <v>790</v>
      </c>
      <c r="GE3" s="715" t="s">
        <v>791</v>
      </c>
      <c r="GF3" s="715" t="s">
        <v>792</v>
      </c>
      <c r="GG3" s="715" t="s">
        <v>789</v>
      </c>
      <c r="GH3" s="715" t="s">
        <v>790</v>
      </c>
      <c r="GI3" s="715" t="s">
        <v>791</v>
      </c>
      <c r="GJ3" s="715" t="s">
        <v>793</v>
      </c>
      <c r="GK3" s="715" t="s">
        <v>794</v>
      </c>
      <c r="GL3" s="715" t="s">
        <v>795</v>
      </c>
      <c r="GM3" s="715" t="s">
        <v>796</v>
      </c>
      <c r="GN3" s="715" t="s">
        <v>797</v>
      </c>
      <c r="GO3" s="715" t="s">
        <v>798</v>
      </c>
      <c r="GP3" s="715" t="s">
        <v>799</v>
      </c>
      <c r="GQ3" s="715" t="s">
        <v>800</v>
      </c>
      <c r="GR3" s="715" t="s">
        <v>801</v>
      </c>
      <c r="GS3" s="715" t="s">
        <v>802</v>
      </c>
      <c r="GT3" s="715" t="s">
        <v>612</v>
      </c>
      <c r="GU3" s="715" t="s">
        <v>803</v>
      </c>
      <c r="GV3" s="715" t="s">
        <v>523</v>
      </c>
      <c r="GW3" s="631" t="s">
        <v>524</v>
      </c>
      <c r="GX3" s="715" t="s">
        <v>804</v>
      </c>
      <c r="GY3" s="715" t="s">
        <v>805</v>
      </c>
      <c r="GZ3" s="717" t="s">
        <v>806</v>
      </c>
      <c r="HA3" s="715" t="s">
        <v>1049</v>
      </c>
      <c r="HB3" s="439" t="s">
        <v>832</v>
      </c>
      <c r="HC3" s="439" t="s">
        <v>833</v>
      </c>
      <c r="HD3" s="715" t="s">
        <v>544</v>
      </c>
      <c r="HE3" s="715" t="s">
        <v>545</v>
      </c>
      <c r="HF3" s="715" t="s">
        <v>834</v>
      </c>
      <c r="HG3" s="715" t="s">
        <v>835</v>
      </c>
      <c r="HH3" s="444" t="s">
        <v>836</v>
      </c>
      <c r="HI3" s="444" t="s">
        <v>837</v>
      </c>
      <c r="HJ3" s="441" t="s">
        <v>838</v>
      </c>
      <c r="HK3" s="441" t="s">
        <v>839</v>
      </c>
      <c r="HL3" s="441" t="s">
        <v>840</v>
      </c>
      <c r="HM3" s="716" t="s">
        <v>841</v>
      </c>
      <c r="HN3" s="714" t="s">
        <v>842</v>
      </c>
      <c r="HO3" s="714" t="s">
        <v>843</v>
      </c>
      <c r="HP3" s="715" t="s">
        <v>844</v>
      </c>
      <c r="HQ3" s="714" t="s">
        <v>845</v>
      </c>
      <c r="HR3" s="715" t="s">
        <v>846</v>
      </c>
      <c r="HS3" s="715" t="s">
        <v>847</v>
      </c>
      <c r="HT3" s="715" t="s">
        <v>848</v>
      </c>
      <c r="HU3" s="716" t="s">
        <v>849</v>
      </c>
      <c r="HV3" s="715" t="s">
        <v>850</v>
      </c>
      <c r="HW3" s="715" t="s">
        <v>851</v>
      </c>
      <c r="HX3" s="715" t="s">
        <v>852</v>
      </c>
      <c r="HY3" s="715" t="s">
        <v>559</v>
      </c>
      <c r="HZ3" s="715" t="s">
        <v>367</v>
      </c>
      <c r="IA3" s="715" t="s">
        <v>560</v>
      </c>
      <c r="IB3" s="715" t="s">
        <v>561</v>
      </c>
      <c r="IC3" s="715" t="s">
        <v>853</v>
      </c>
      <c r="ID3" s="715" t="s">
        <v>854</v>
      </c>
      <c r="IE3" s="715" t="s">
        <v>855</v>
      </c>
      <c r="IF3" s="715" t="s">
        <v>856</v>
      </c>
      <c r="IG3" s="715" t="s">
        <v>857</v>
      </c>
      <c r="IH3" s="715" t="s">
        <v>858</v>
      </c>
      <c r="II3" s="715" t="s">
        <v>1050</v>
      </c>
      <c r="IJ3" s="715" t="s">
        <v>1023</v>
      </c>
      <c r="IK3" s="715" t="s">
        <v>859</v>
      </c>
      <c r="IL3" s="715" t="s">
        <v>860</v>
      </c>
      <c r="IM3" s="715" t="s">
        <v>861</v>
      </c>
      <c r="IN3" s="715" t="s">
        <v>862</v>
      </c>
      <c r="IO3" s="715" t="s">
        <v>863</v>
      </c>
      <c r="IP3" s="715" t="s">
        <v>864</v>
      </c>
      <c r="IQ3" s="715" t="s">
        <v>865</v>
      </c>
      <c r="IR3" s="715" t="s">
        <v>866</v>
      </c>
      <c r="IS3" s="715" t="s">
        <v>867</v>
      </c>
      <c r="IT3" s="715" t="s">
        <v>868</v>
      </c>
      <c r="IU3" s="715" t="s">
        <v>869</v>
      </c>
      <c r="IV3" s="715" t="s">
        <v>1022</v>
      </c>
      <c r="IW3" s="715" t="s">
        <v>870</v>
      </c>
      <c r="IX3" s="715" t="s">
        <v>1021</v>
      </c>
      <c r="IY3" s="715" t="s">
        <v>1020</v>
      </c>
      <c r="IZ3" s="715" t="s">
        <v>872</v>
      </c>
      <c r="JA3" s="715" t="s">
        <v>873</v>
      </c>
      <c r="JB3" s="715" t="s">
        <v>580</v>
      </c>
      <c r="JC3" s="715" t="s">
        <v>581</v>
      </c>
      <c r="JD3" s="715" t="s">
        <v>874</v>
      </c>
      <c r="JE3" s="715" t="s">
        <v>875</v>
      </c>
      <c r="JF3" s="715" t="s">
        <v>876</v>
      </c>
      <c r="JG3" s="715" t="s">
        <v>877</v>
      </c>
      <c r="JH3" s="715" t="s">
        <v>584</v>
      </c>
      <c r="JI3" s="715" t="s">
        <v>610</v>
      </c>
      <c r="JJ3" s="715" t="s">
        <v>585</v>
      </c>
      <c r="JK3" s="715" t="s">
        <v>586</v>
      </c>
      <c r="JL3" s="715" t="s">
        <v>587</v>
      </c>
      <c r="JM3" s="715" t="s">
        <v>588</v>
      </c>
      <c r="JN3" s="715" t="s">
        <v>589</v>
      </c>
      <c r="JO3" s="715" t="s">
        <v>590</v>
      </c>
      <c r="JP3" s="715" t="s">
        <v>878</v>
      </c>
      <c r="JQ3" s="715" t="s">
        <v>879</v>
      </c>
      <c r="JR3" s="715" t="s">
        <v>593</v>
      </c>
      <c r="JS3" s="715" t="s">
        <v>880</v>
      </c>
      <c r="JT3" s="715" t="s">
        <v>881</v>
      </c>
      <c r="JU3" s="715" t="s">
        <v>882</v>
      </c>
      <c r="JV3" s="715" t="s">
        <v>883</v>
      </c>
      <c r="JW3" s="715" t="s">
        <v>598</v>
      </c>
      <c r="JX3" s="715" t="s">
        <v>599</v>
      </c>
      <c r="JY3" s="715" t="s">
        <v>600</v>
      </c>
      <c r="JZ3" s="715" t="s">
        <v>601</v>
      </c>
      <c r="KA3" s="715" t="s">
        <v>602</v>
      </c>
      <c r="KB3" s="715" t="s">
        <v>603</v>
      </c>
      <c r="KC3" s="715" t="s">
        <v>604</v>
      </c>
      <c r="KD3" s="715" t="s">
        <v>605</v>
      </c>
      <c r="KE3" s="715" t="s">
        <v>884</v>
      </c>
    </row>
    <row r="4" spans="1:291" ht="12.95" customHeight="1" thickBot="1">
      <c r="B4" s="19" t="s">
        <v>3</v>
      </c>
      <c r="C4" s="20" t="s">
        <v>528</v>
      </c>
      <c r="D4" s="21" t="s">
        <v>807</v>
      </c>
      <c r="E4" s="24" t="s">
        <v>60</v>
      </c>
      <c r="F4" s="24" t="s">
        <v>60</v>
      </c>
      <c r="G4" s="21" t="s">
        <v>60</v>
      </c>
      <c r="H4" s="21" t="s">
        <v>1018</v>
      </c>
      <c r="I4" s="21" t="s">
        <v>1018</v>
      </c>
      <c r="J4" s="21" t="s">
        <v>1018</v>
      </c>
      <c r="K4" s="21" t="s">
        <v>807</v>
      </c>
      <c r="L4" s="21" t="s">
        <v>808</v>
      </c>
      <c r="M4" s="21" t="s">
        <v>1018</v>
      </c>
      <c r="N4" s="21" t="s">
        <v>807</v>
      </c>
      <c r="O4" s="21" t="s">
        <v>807</v>
      </c>
      <c r="P4" s="21" t="s">
        <v>807</v>
      </c>
      <c r="Q4" s="629" t="s">
        <v>807</v>
      </c>
      <c r="R4" s="25" t="s">
        <v>141</v>
      </c>
      <c r="S4" s="21" t="s">
        <v>807</v>
      </c>
      <c r="T4" s="629" t="s">
        <v>809</v>
      </c>
      <c r="U4" s="20" t="s">
        <v>810</v>
      </c>
      <c r="V4" s="20" t="s">
        <v>809</v>
      </c>
      <c r="W4" s="20" t="s">
        <v>811</v>
      </c>
      <c r="X4" s="20" t="s">
        <v>811</v>
      </c>
      <c r="Y4" s="20" t="s">
        <v>811</v>
      </c>
      <c r="Z4" s="20" t="s">
        <v>1019</v>
      </c>
      <c r="AA4" s="20" t="s">
        <v>529</v>
      </c>
      <c r="AB4" s="20" t="s">
        <v>529</v>
      </c>
      <c r="AC4" s="20" t="s">
        <v>141</v>
      </c>
      <c r="AD4" s="20" t="s">
        <v>812</v>
      </c>
      <c r="AE4" s="20" t="s">
        <v>141</v>
      </c>
      <c r="AF4" s="20" t="s">
        <v>811</v>
      </c>
      <c r="AG4" s="20" t="s">
        <v>807</v>
      </c>
      <c r="AH4" s="20" t="s">
        <v>811</v>
      </c>
      <c r="AI4" s="20" t="s">
        <v>807</v>
      </c>
      <c r="AJ4" s="20" t="s">
        <v>807</v>
      </c>
      <c r="AK4" s="20" t="s">
        <v>807</v>
      </c>
      <c r="AL4" s="20" t="s">
        <v>811</v>
      </c>
      <c r="AM4" s="22" t="s">
        <v>807</v>
      </c>
      <c r="AN4" s="22" t="s">
        <v>807</v>
      </c>
      <c r="AO4" s="22" t="s">
        <v>807</v>
      </c>
      <c r="AP4" s="22" t="s">
        <v>807</v>
      </c>
      <c r="AQ4" s="22" t="s">
        <v>807</v>
      </c>
      <c r="AR4" s="22" t="s">
        <v>807</v>
      </c>
      <c r="AS4" s="20" t="s">
        <v>60</v>
      </c>
      <c r="AT4" s="20" t="s">
        <v>60</v>
      </c>
      <c r="AU4" s="20" t="s">
        <v>60</v>
      </c>
      <c r="AV4" s="20" t="s">
        <v>811</v>
      </c>
      <c r="AW4" s="20" t="s">
        <v>807</v>
      </c>
      <c r="AX4" s="20" t="s">
        <v>813</v>
      </c>
      <c r="AY4" s="20" t="s">
        <v>811</v>
      </c>
      <c r="AZ4" s="20" t="s">
        <v>811</v>
      </c>
      <c r="BA4" s="20" t="s">
        <v>813</v>
      </c>
      <c r="BB4" s="20" t="s">
        <v>807</v>
      </c>
      <c r="BC4" s="20" t="s">
        <v>811</v>
      </c>
      <c r="BD4" s="20" t="s">
        <v>529</v>
      </c>
      <c r="BE4" s="20" t="s">
        <v>811</v>
      </c>
      <c r="BF4" s="20" t="s">
        <v>529</v>
      </c>
      <c r="BG4" s="20" t="s">
        <v>811</v>
      </c>
      <c r="BH4" s="20" t="s">
        <v>529</v>
      </c>
      <c r="BI4" s="20" t="s">
        <v>811</v>
      </c>
      <c r="BJ4" s="20" t="s">
        <v>529</v>
      </c>
      <c r="BK4" s="20" t="s">
        <v>60</v>
      </c>
      <c r="BL4" s="20" t="s">
        <v>811</v>
      </c>
      <c r="BM4" s="20" t="s">
        <v>811</v>
      </c>
      <c r="BN4" s="20" t="s">
        <v>807</v>
      </c>
      <c r="BO4" s="715" t="s">
        <v>807</v>
      </c>
      <c r="BP4" s="3" t="s">
        <v>1082</v>
      </c>
      <c r="BQ4" s="20" t="s">
        <v>814</v>
      </c>
      <c r="BR4" s="20" t="s">
        <v>60</v>
      </c>
      <c r="BS4" s="20" t="s">
        <v>60</v>
      </c>
      <c r="BT4" s="20" t="s">
        <v>60</v>
      </c>
      <c r="BU4" s="20" t="s">
        <v>811</v>
      </c>
      <c r="BV4" s="20" t="s">
        <v>530</v>
      </c>
      <c r="BW4" s="20" t="s">
        <v>531</v>
      </c>
      <c r="BX4" s="20" t="s">
        <v>807</v>
      </c>
      <c r="BY4" s="20" t="s">
        <v>807</v>
      </c>
      <c r="BZ4" s="20" t="s">
        <v>807</v>
      </c>
      <c r="CA4" s="20" t="s">
        <v>807</v>
      </c>
      <c r="CB4" s="20" t="s">
        <v>807</v>
      </c>
      <c r="CC4" s="20"/>
      <c r="CD4" s="20" t="s">
        <v>815</v>
      </c>
      <c r="CE4" s="20" t="s">
        <v>816</v>
      </c>
      <c r="CF4" s="20" t="s">
        <v>807</v>
      </c>
      <c r="CG4" s="20" t="s">
        <v>811</v>
      </c>
      <c r="CH4" s="20" t="s">
        <v>811</v>
      </c>
      <c r="CI4" s="20" t="s">
        <v>807</v>
      </c>
      <c r="CJ4" s="20" t="s">
        <v>811</v>
      </c>
      <c r="CK4" s="20" t="s">
        <v>807</v>
      </c>
      <c r="CL4" s="20" t="s">
        <v>811</v>
      </c>
      <c r="CM4" s="20" t="s">
        <v>807</v>
      </c>
      <c r="CN4" s="20" t="s">
        <v>811</v>
      </c>
      <c r="CO4" s="20" t="s">
        <v>807</v>
      </c>
      <c r="CP4" s="20" t="s">
        <v>811</v>
      </c>
      <c r="CQ4" s="20" t="s">
        <v>807</v>
      </c>
      <c r="CR4" s="20" t="s">
        <v>811</v>
      </c>
      <c r="CS4" s="20" t="s">
        <v>807</v>
      </c>
      <c r="CT4" s="20" t="s">
        <v>807</v>
      </c>
      <c r="CU4" s="20" t="s">
        <v>141</v>
      </c>
      <c r="CV4" s="20" t="s">
        <v>807</v>
      </c>
      <c r="CW4" s="20" t="s">
        <v>817</v>
      </c>
      <c r="CX4" s="20" t="s">
        <v>817</v>
      </c>
      <c r="CY4" s="20" t="s">
        <v>817</v>
      </c>
      <c r="CZ4" s="20" t="s">
        <v>807</v>
      </c>
      <c r="DA4" s="20" t="s">
        <v>811</v>
      </c>
      <c r="DB4" s="20" t="s">
        <v>1018</v>
      </c>
      <c r="DC4" s="20" t="s">
        <v>1018</v>
      </c>
      <c r="DD4" s="20" t="s">
        <v>1018</v>
      </c>
      <c r="DE4" s="21" t="s">
        <v>818</v>
      </c>
      <c r="DF4" s="21" t="s">
        <v>807</v>
      </c>
      <c r="DG4" s="21" t="s">
        <v>807</v>
      </c>
      <c r="DH4" s="20" t="s">
        <v>807</v>
      </c>
      <c r="DI4" s="20" t="s">
        <v>807</v>
      </c>
      <c r="DJ4" s="20" t="s">
        <v>807</v>
      </c>
      <c r="DK4" s="20" t="s">
        <v>813</v>
      </c>
      <c r="DL4" s="20" t="s">
        <v>141</v>
      </c>
      <c r="DM4" s="20" t="s">
        <v>141</v>
      </c>
      <c r="DN4" s="20" t="s">
        <v>141</v>
      </c>
      <c r="DO4" s="20" t="s">
        <v>141</v>
      </c>
      <c r="DP4" s="20" t="s">
        <v>146</v>
      </c>
      <c r="DQ4" s="20" t="s">
        <v>811</v>
      </c>
      <c r="DR4" s="20" t="s">
        <v>807</v>
      </c>
      <c r="DS4" s="20" t="s">
        <v>807</v>
      </c>
      <c r="DT4" s="20" t="s">
        <v>807</v>
      </c>
      <c r="DU4" s="20" t="s">
        <v>807</v>
      </c>
      <c r="DV4" s="20" t="s">
        <v>811</v>
      </c>
      <c r="DW4" s="20" t="s">
        <v>811</v>
      </c>
      <c r="DX4" s="20" t="s">
        <v>60</v>
      </c>
      <c r="DY4" s="20" t="s">
        <v>811</v>
      </c>
      <c r="DZ4" s="20" t="s">
        <v>807</v>
      </c>
      <c r="EA4" s="20" t="s">
        <v>807</v>
      </c>
      <c r="EB4" s="20" t="s">
        <v>807</v>
      </c>
      <c r="EC4" s="20" t="s">
        <v>807</v>
      </c>
      <c r="ED4" s="20" t="s">
        <v>819</v>
      </c>
      <c r="EE4" s="20" t="s">
        <v>813</v>
      </c>
      <c r="EF4" s="20" t="s">
        <v>60</v>
      </c>
      <c r="EG4" s="20" t="s">
        <v>60</v>
      </c>
      <c r="EH4" s="20" t="s">
        <v>816</v>
      </c>
      <c r="EI4" s="20" t="s">
        <v>532</v>
      </c>
      <c r="EJ4" s="20" t="s">
        <v>807</v>
      </c>
      <c r="EK4" s="20" t="s">
        <v>60</v>
      </c>
      <c r="EL4" s="20" t="s">
        <v>815</v>
      </c>
      <c r="EM4" s="20" t="s">
        <v>60</v>
      </c>
      <c r="EN4" s="20" t="s">
        <v>820</v>
      </c>
      <c r="EO4" s="20" t="s">
        <v>820</v>
      </c>
      <c r="EP4" s="20" t="s">
        <v>821</v>
      </c>
      <c r="EQ4" s="23" t="s">
        <v>816</v>
      </c>
      <c r="ER4" s="20" t="s">
        <v>531</v>
      </c>
      <c r="ES4" s="20" t="s">
        <v>60</v>
      </c>
      <c r="ET4" s="22" t="s">
        <v>533</v>
      </c>
      <c r="EU4" s="22" t="s">
        <v>533</v>
      </c>
      <c r="EV4" s="20" t="s">
        <v>533</v>
      </c>
      <c r="EW4" s="20" t="s">
        <v>533</v>
      </c>
      <c r="EX4" s="629" t="s">
        <v>533</v>
      </c>
      <c r="EY4" s="24" t="s">
        <v>533</v>
      </c>
      <c r="EZ4" s="25" t="s">
        <v>533</v>
      </c>
      <c r="FA4" s="25" t="s">
        <v>533</v>
      </c>
      <c r="FB4" s="25" t="s">
        <v>60</v>
      </c>
      <c r="FC4" s="24" t="s">
        <v>811</v>
      </c>
      <c r="FD4" s="21" t="s">
        <v>529</v>
      </c>
      <c r="FE4" s="21" t="s">
        <v>822</v>
      </c>
      <c r="FF4" s="21" t="s">
        <v>822</v>
      </c>
      <c r="FG4" s="21" t="s">
        <v>1016</v>
      </c>
      <c r="FH4" s="21" t="s">
        <v>1017</v>
      </c>
      <c r="FI4" s="21" t="s">
        <v>1017</v>
      </c>
      <c r="FJ4" s="21" t="s">
        <v>1016</v>
      </c>
      <c r="FK4" s="21" t="s">
        <v>60</v>
      </c>
      <c r="FL4" s="21" t="s">
        <v>60</v>
      </c>
      <c r="FM4" s="21" t="s">
        <v>60</v>
      </c>
      <c r="FN4" s="21" t="s">
        <v>60</v>
      </c>
      <c r="FO4" s="21" t="s">
        <v>60</v>
      </c>
      <c r="FP4" s="21" t="s">
        <v>816</v>
      </c>
      <c r="FQ4" s="21" t="s">
        <v>823</v>
      </c>
      <c r="FR4" s="21" t="s">
        <v>824</v>
      </c>
      <c r="FS4" s="21" t="s">
        <v>816</v>
      </c>
      <c r="FT4" s="21" t="s">
        <v>807</v>
      </c>
      <c r="FU4" s="21" t="s">
        <v>816</v>
      </c>
      <c r="FV4" s="21" t="s">
        <v>816</v>
      </c>
      <c r="FW4" s="21" t="s">
        <v>807</v>
      </c>
      <c r="FX4" s="21" t="s">
        <v>807</v>
      </c>
      <c r="FY4" s="21" t="s">
        <v>825</v>
      </c>
      <c r="FZ4" s="21" t="s">
        <v>826</v>
      </c>
      <c r="GA4" s="21" t="s">
        <v>826</v>
      </c>
      <c r="GB4" s="21" t="s">
        <v>811</v>
      </c>
      <c r="GC4" s="20" t="s">
        <v>811</v>
      </c>
      <c r="GD4" s="20" t="s">
        <v>811</v>
      </c>
      <c r="GE4" s="20" t="s">
        <v>811</v>
      </c>
      <c r="GF4" s="20" t="s">
        <v>807</v>
      </c>
      <c r="GG4" s="20" t="s">
        <v>807</v>
      </c>
      <c r="GH4" s="20" t="s">
        <v>807</v>
      </c>
      <c r="GI4" s="20" t="s">
        <v>807</v>
      </c>
      <c r="GJ4" s="21" t="s">
        <v>811</v>
      </c>
      <c r="GK4" s="20" t="s">
        <v>141</v>
      </c>
      <c r="GL4" s="20" t="s">
        <v>827</v>
      </c>
      <c r="GM4" s="20" t="s">
        <v>811</v>
      </c>
      <c r="GN4" s="20" t="s">
        <v>141</v>
      </c>
      <c r="GO4" s="20" t="s">
        <v>827</v>
      </c>
      <c r="GP4" s="20" t="s">
        <v>811</v>
      </c>
      <c r="GQ4" s="26" t="s">
        <v>807</v>
      </c>
      <c r="GR4" s="20" t="s">
        <v>828</v>
      </c>
      <c r="GS4" s="20" t="s">
        <v>811</v>
      </c>
      <c r="GT4" s="20" t="s">
        <v>807</v>
      </c>
      <c r="GU4" s="20" t="s">
        <v>828</v>
      </c>
      <c r="GV4" s="20" t="s">
        <v>528</v>
      </c>
      <c r="GW4" s="27" t="s">
        <v>607</v>
      </c>
      <c r="GX4" s="20" t="s">
        <v>822</v>
      </c>
      <c r="GY4" s="20" t="s">
        <v>822</v>
      </c>
      <c r="GZ4" s="28" t="s">
        <v>1015</v>
      </c>
      <c r="HA4" s="20" t="s">
        <v>807</v>
      </c>
      <c r="HB4" s="630" t="s">
        <v>265</v>
      </c>
      <c r="HC4" s="630" t="s">
        <v>529</v>
      </c>
      <c r="HD4" s="119" t="s">
        <v>265</v>
      </c>
      <c r="HE4" s="119" t="s">
        <v>265</v>
      </c>
      <c r="HF4" s="119" t="s">
        <v>265</v>
      </c>
      <c r="HG4" s="119" t="s">
        <v>265</v>
      </c>
      <c r="HH4" s="119" t="s">
        <v>265</v>
      </c>
      <c r="HI4" s="119" t="s">
        <v>265</v>
      </c>
      <c r="HJ4" s="120" t="s">
        <v>265</v>
      </c>
      <c r="HK4" s="119" t="s">
        <v>885</v>
      </c>
      <c r="HL4" s="120" t="s">
        <v>813</v>
      </c>
      <c r="HM4" s="119" t="s">
        <v>813</v>
      </c>
      <c r="HN4" s="629" t="s">
        <v>886</v>
      </c>
      <c r="HO4" s="629" t="s">
        <v>824</v>
      </c>
      <c r="HP4" s="119" t="s">
        <v>824</v>
      </c>
      <c r="HQ4" s="629" t="s">
        <v>824</v>
      </c>
      <c r="HR4" s="119" t="s">
        <v>817</v>
      </c>
      <c r="HS4" s="119" t="s">
        <v>824</v>
      </c>
      <c r="HT4" s="119" t="s">
        <v>265</v>
      </c>
      <c r="HU4" s="121" t="s">
        <v>887</v>
      </c>
      <c r="HV4" s="119" t="s">
        <v>528</v>
      </c>
      <c r="HW4" s="119" t="s">
        <v>141</v>
      </c>
      <c r="HX4" s="119" t="s">
        <v>60</v>
      </c>
      <c r="HY4" s="121" t="s">
        <v>607</v>
      </c>
      <c r="HZ4" s="121" t="s">
        <v>607</v>
      </c>
      <c r="IA4" s="121" t="s">
        <v>607</v>
      </c>
      <c r="IB4" s="121" t="s">
        <v>607</v>
      </c>
      <c r="IC4" s="121" t="s">
        <v>1014</v>
      </c>
      <c r="ID4" s="121" t="s">
        <v>60</v>
      </c>
      <c r="IE4" s="121" t="s">
        <v>60</v>
      </c>
      <c r="IF4" s="121" t="s">
        <v>60</v>
      </c>
      <c r="IG4" s="121" t="s">
        <v>60</v>
      </c>
      <c r="IH4" s="121" t="s">
        <v>60</v>
      </c>
      <c r="II4" s="26" t="s">
        <v>1013</v>
      </c>
      <c r="IJ4" s="26" t="s">
        <v>1012</v>
      </c>
      <c r="IK4" s="121" t="s">
        <v>60</v>
      </c>
      <c r="IL4" s="121" t="s">
        <v>534</v>
      </c>
      <c r="IM4" s="121" t="s">
        <v>60</v>
      </c>
      <c r="IN4" s="121" t="s">
        <v>60</v>
      </c>
      <c r="IO4" s="121" t="s">
        <v>60</v>
      </c>
      <c r="IP4" s="121" t="s">
        <v>817</v>
      </c>
      <c r="IQ4" s="121" t="s">
        <v>60</v>
      </c>
      <c r="IR4" s="121" t="s">
        <v>60</v>
      </c>
      <c r="IS4" s="121" t="s">
        <v>60</v>
      </c>
      <c r="IT4" s="121" t="s">
        <v>60</v>
      </c>
      <c r="IU4" s="121" t="s">
        <v>60</v>
      </c>
      <c r="IV4" s="121" t="s">
        <v>1011</v>
      </c>
      <c r="IW4" s="121" t="s">
        <v>807</v>
      </c>
      <c r="IX4" s="121" t="s">
        <v>1010</v>
      </c>
      <c r="IY4" s="121" t="s">
        <v>60</v>
      </c>
      <c r="IZ4" s="121" t="s">
        <v>141</v>
      </c>
      <c r="JA4" s="121" t="s">
        <v>141</v>
      </c>
      <c r="JB4" s="121" t="s">
        <v>813</v>
      </c>
      <c r="JC4" s="121" t="s">
        <v>813</v>
      </c>
      <c r="JD4" s="121" t="s">
        <v>807</v>
      </c>
      <c r="JE4" s="121" t="s">
        <v>807</v>
      </c>
      <c r="JF4" s="121" t="s">
        <v>807</v>
      </c>
      <c r="JG4" s="121" t="s">
        <v>807</v>
      </c>
      <c r="JH4" s="121" t="s">
        <v>813</v>
      </c>
      <c r="JI4" s="121" t="s">
        <v>813</v>
      </c>
      <c r="JJ4" s="121" t="s">
        <v>813</v>
      </c>
      <c r="JK4" s="121" t="s">
        <v>813</v>
      </c>
      <c r="JL4" s="121" t="s">
        <v>813</v>
      </c>
      <c r="JM4" s="121" t="s">
        <v>813</v>
      </c>
      <c r="JN4" s="121" t="s">
        <v>813</v>
      </c>
      <c r="JO4" s="121" t="s">
        <v>813</v>
      </c>
      <c r="JP4" s="121" t="s">
        <v>813</v>
      </c>
      <c r="JQ4" s="121" t="s">
        <v>813</v>
      </c>
      <c r="JR4" s="121" t="s">
        <v>813</v>
      </c>
      <c r="JS4" s="121" t="s">
        <v>807</v>
      </c>
      <c r="JT4" s="121" t="s">
        <v>807</v>
      </c>
      <c r="JU4" s="121" t="s">
        <v>807</v>
      </c>
      <c r="JV4" s="121" t="s">
        <v>807</v>
      </c>
      <c r="JW4" s="121" t="s">
        <v>813</v>
      </c>
      <c r="JX4" s="121" t="s">
        <v>813</v>
      </c>
      <c r="JY4" s="121" t="s">
        <v>813</v>
      </c>
      <c r="JZ4" s="121" t="s">
        <v>813</v>
      </c>
      <c r="KA4" s="121" t="s">
        <v>813</v>
      </c>
      <c r="KB4" s="121" t="s">
        <v>813</v>
      </c>
      <c r="KC4" s="121" t="s">
        <v>813</v>
      </c>
      <c r="KD4" s="121" t="s">
        <v>813</v>
      </c>
      <c r="KE4" s="121" t="s">
        <v>813</v>
      </c>
    </row>
    <row r="5" spans="1:291" ht="12" customHeight="1" thickTop="1">
      <c r="A5" s="3">
        <v>12025</v>
      </c>
      <c r="B5" s="2" t="s">
        <v>902</v>
      </c>
      <c r="C5" s="470">
        <v>677.87</v>
      </c>
      <c r="D5" s="447">
        <v>260174</v>
      </c>
      <c r="E5" s="450">
        <v>9.9</v>
      </c>
      <c r="F5" s="450">
        <v>55.8</v>
      </c>
      <c r="G5" s="448">
        <v>34.299999999999997</v>
      </c>
      <c r="H5" s="455">
        <v>9261</v>
      </c>
      <c r="I5" s="455">
        <v>19953</v>
      </c>
      <c r="J5" s="455">
        <v>32273</v>
      </c>
      <c r="K5" s="447">
        <v>44763</v>
      </c>
      <c r="L5" s="447">
        <v>142389</v>
      </c>
      <c r="M5" s="447">
        <v>890</v>
      </c>
      <c r="N5" s="447">
        <v>9274</v>
      </c>
      <c r="O5" s="450">
        <v>10118</v>
      </c>
      <c r="P5" s="455">
        <v>257074</v>
      </c>
      <c r="Q5" s="447">
        <v>265979</v>
      </c>
      <c r="R5" s="447">
        <v>273408</v>
      </c>
      <c r="S5" s="447">
        <v>62078</v>
      </c>
      <c r="T5" s="447">
        <v>1157004</v>
      </c>
      <c r="U5" s="447" t="s">
        <v>534</v>
      </c>
      <c r="V5" s="447">
        <v>854240</v>
      </c>
      <c r="W5" s="462">
        <v>0</v>
      </c>
      <c r="X5" s="480">
        <v>58</v>
      </c>
      <c r="Y5" s="462">
        <v>11</v>
      </c>
      <c r="Z5" s="463" t="s">
        <v>534</v>
      </c>
      <c r="AA5" s="447">
        <f>1900+559.99</f>
        <v>2459.9899999999998</v>
      </c>
      <c r="AB5" s="477">
        <f>1517.14+2786.64</f>
        <v>4303.78</v>
      </c>
      <c r="AC5" s="447">
        <v>2212</v>
      </c>
      <c r="AD5" s="447">
        <v>140860</v>
      </c>
      <c r="AE5" s="447">
        <v>0</v>
      </c>
      <c r="AF5" s="628">
        <v>19</v>
      </c>
      <c r="AG5" s="447">
        <v>1898</v>
      </c>
      <c r="AH5" s="450">
        <v>46</v>
      </c>
      <c r="AI5" s="450">
        <v>10212</v>
      </c>
      <c r="AJ5" s="447">
        <v>760</v>
      </c>
      <c r="AK5" s="447">
        <v>59</v>
      </c>
      <c r="AL5" s="478">
        <v>21</v>
      </c>
      <c r="AM5" s="450">
        <v>5156</v>
      </c>
      <c r="AN5" s="447">
        <v>422</v>
      </c>
      <c r="AO5" s="447">
        <v>4</v>
      </c>
      <c r="AP5" s="447">
        <v>204</v>
      </c>
      <c r="AQ5" s="447">
        <v>8</v>
      </c>
      <c r="AR5" s="447">
        <v>9</v>
      </c>
      <c r="AS5" s="448">
        <v>92.610837438423644</v>
      </c>
      <c r="AT5" s="448">
        <v>80.900000000000006</v>
      </c>
      <c r="AU5" s="448">
        <v>79.8</v>
      </c>
      <c r="AV5" s="462">
        <v>2</v>
      </c>
      <c r="AW5" s="478">
        <v>25</v>
      </c>
      <c r="AX5" s="478">
        <v>23</v>
      </c>
      <c r="AY5" s="462">
        <v>18</v>
      </c>
      <c r="AZ5" s="462">
        <v>0</v>
      </c>
      <c r="BA5" s="478">
        <v>0</v>
      </c>
      <c r="BB5" s="478">
        <v>18</v>
      </c>
      <c r="BC5" s="450">
        <v>3</v>
      </c>
      <c r="BD5" s="447">
        <v>19536</v>
      </c>
      <c r="BE5" s="450">
        <v>1</v>
      </c>
      <c r="BF5" s="447">
        <v>31200</v>
      </c>
      <c r="BG5" s="450">
        <v>5</v>
      </c>
      <c r="BH5" s="447">
        <v>81690</v>
      </c>
      <c r="BI5" s="450">
        <v>2</v>
      </c>
      <c r="BJ5" s="447">
        <v>1973</v>
      </c>
      <c r="BK5" s="448">
        <v>28.4</v>
      </c>
      <c r="BL5" s="462">
        <v>2</v>
      </c>
      <c r="BM5" s="462">
        <v>4</v>
      </c>
      <c r="BN5" s="462">
        <v>462</v>
      </c>
      <c r="BO5" s="627">
        <v>3511</v>
      </c>
      <c r="BP5" s="626">
        <v>39.900000000000006</v>
      </c>
      <c r="BQ5" s="477">
        <v>1.06</v>
      </c>
      <c r="BR5" s="448">
        <v>30.8</v>
      </c>
      <c r="BS5" s="448">
        <v>5.2969048158090493</v>
      </c>
      <c r="BT5" s="448">
        <v>54.427911930299999</v>
      </c>
      <c r="BU5" s="450">
        <v>29</v>
      </c>
      <c r="BV5" s="447">
        <v>6585</v>
      </c>
      <c r="BW5" s="450">
        <v>215</v>
      </c>
      <c r="BX5" s="450">
        <v>801</v>
      </c>
      <c r="BY5" s="450">
        <v>3633</v>
      </c>
      <c r="BZ5" s="450">
        <v>1096</v>
      </c>
      <c r="CA5" s="450">
        <v>285</v>
      </c>
      <c r="CB5" s="450">
        <v>418</v>
      </c>
      <c r="CC5" s="470">
        <v>1.1599999999999999</v>
      </c>
      <c r="CD5" s="477" t="s">
        <v>534</v>
      </c>
      <c r="CE5" s="450">
        <v>0</v>
      </c>
      <c r="CF5" s="450">
        <v>0</v>
      </c>
      <c r="CG5" s="450">
        <v>4</v>
      </c>
      <c r="CH5" s="450">
        <v>2</v>
      </c>
      <c r="CI5" s="450">
        <v>270</v>
      </c>
      <c r="CJ5" s="450">
        <v>17</v>
      </c>
      <c r="CK5" s="447">
        <v>1351</v>
      </c>
      <c r="CL5" s="450">
        <v>9</v>
      </c>
      <c r="CM5" s="450">
        <v>1084</v>
      </c>
      <c r="CN5" s="462">
        <v>48</v>
      </c>
      <c r="CO5" s="462">
        <v>880</v>
      </c>
      <c r="CP5" s="462">
        <v>6</v>
      </c>
      <c r="CQ5" s="462">
        <v>63</v>
      </c>
      <c r="CR5" s="462">
        <v>19</v>
      </c>
      <c r="CS5" s="462">
        <v>500</v>
      </c>
      <c r="CT5" s="447">
        <v>10017</v>
      </c>
      <c r="CU5" s="447">
        <v>2979</v>
      </c>
      <c r="CV5" s="447">
        <v>2233</v>
      </c>
      <c r="CW5" s="447">
        <v>870427.37100000004</v>
      </c>
      <c r="CX5" s="447">
        <v>499262.67300000001</v>
      </c>
      <c r="CY5" s="447">
        <v>601424.01</v>
      </c>
      <c r="CZ5" s="447">
        <v>89080</v>
      </c>
      <c r="DA5" s="450">
        <v>10</v>
      </c>
      <c r="DB5" s="450">
        <v>19185</v>
      </c>
      <c r="DC5" s="450">
        <v>2030</v>
      </c>
      <c r="DD5" s="450">
        <v>1892</v>
      </c>
      <c r="DE5" s="462">
        <v>165</v>
      </c>
      <c r="DF5" s="462">
        <v>936</v>
      </c>
      <c r="DG5" s="447">
        <v>5879</v>
      </c>
      <c r="DH5" s="498">
        <v>12761</v>
      </c>
      <c r="DI5" s="447">
        <v>2883</v>
      </c>
      <c r="DJ5" s="447">
        <v>2707</v>
      </c>
      <c r="DK5" s="462">
        <v>329</v>
      </c>
      <c r="DL5" s="462">
        <v>548</v>
      </c>
      <c r="DM5" s="462">
        <v>6</v>
      </c>
      <c r="DN5" s="462">
        <v>1916</v>
      </c>
      <c r="DO5" s="462">
        <v>43</v>
      </c>
      <c r="DP5" s="462">
        <v>11703</v>
      </c>
      <c r="DQ5" s="620">
        <v>57</v>
      </c>
      <c r="DR5" s="625">
        <v>5968</v>
      </c>
      <c r="DS5" s="622">
        <v>5155</v>
      </c>
      <c r="DT5" s="450">
        <v>0</v>
      </c>
      <c r="DU5" s="619">
        <v>652</v>
      </c>
      <c r="DV5" s="462">
        <v>50</v>
      </c>
      <c r="DW5" s="462">
        <v>33</v>
      </c>
      <c r="DX5" s="448">
        <v>70.099999999999994</v>
      </c>
      <c r="DY5" s="462">
        <v>8</v>
      </c>
      <c r="DZ5" s="462">
        <v>17</v>
      </c>
      <c r="EA5" s="462">
        <v>1912</v>
      </c>
      <c r="EB5" s="463">
        <v>191</v>
      </c>
      <c r="EC5" s="463">
        <v>61</v>
      </c>
      <c r="ED5" s="463">
        <v>1370</v>
      </c>
      <c r="EE5" s="450">
        <v>1415</v>
      </c>
      <c r="EF5" s="448">
        <v>94.8</v>
      </c>
      <c r="EG5" s="448">
        <v>92.9</v>
      </c>
      <c r="EH5" s="463">
        <v>366</v>
      </c>
      <c r="EI5" s="448">
        <v>45.5</v>
      </c>
      <c r="EJ5" s="463">
        <v>60932</v>
      </c>
      <c r="EK5" s="448">
        <v>30.8</v>
      </c>
      <c r="EL5" s="463">
        <v>419827</v>
      </c>
      <c r="EM5" s="448">
        <v>2.72</v>
      </c>
      <c r="EN5" s="462">
        <v>161</v>
      </c>
      <c r="EO5" s="462">
        <v>5</v>
      </c>
      <c r="EP5" s="624">
        <v>1201</v>
      </c>
      <c r="EQ5" s="462">
        <v>58</v>
      </c>
      <c r="ER5" s="462">
        <v>1063</v>
      </c>
      <c r="ES5" s="448">
        <v>100</v>
      </c>
      <c r="ET5" s="447">
        <v>108471</v>
      </c>
      <c r="EU5" s="450">
        <v>10760</v>
      </c>
      <c r="EV5" s="447">
        <v>94</v>
      </c>
      <c r="EW5" s="619">
        <v>89757</v>
      </c>
      <c r="EX5" s="447">
        <v>76430</v>
      </c>
      <c r="EY5" s="447">
        <v>8515</v>
      </c>
      <c r="EZ5" s="447">
        <v>4812</v>
      </c>
      <c r="FA5" s="447">
        <v>7954</v>
      </c>
      <c r="FB5" s="623">
        <v>15.1</v>
      </c>
      <c r="FC5" s="620">
        <v>371</v>
      </c>
      <c r="FD5" s="613">
        <v>23.2</v>
      </c>
      <c r="FE5" s="622">
        <v>8343</v>
      </c>
      <c r="FF5" s="462">
        <v>49</v>
      </c>
      <c r="FG5" s="462">
        <v>199</v>
      </c>
      <c r="FH5" s="462">
        <v>2488</v>
      </c>
      <c r="FI5" s="472">
        <v>43</v>
      </c>
      <c r="FJ5" s="471">
        <v>1456</v>
      </c>
      <c r="FK5" s="470">
        <v>55.970992191464632</v>
      </c>
      <c r="FL5" s="469">
        <v>99.9</v>
      </c>
      <c r="FM5" s="469">
        <v>89.8</v>
      </c>
      <c r="FN5" s="448">
        <v>90.5</v>
      </c>
      <c r="FO5" s="456">
        <v>58.9</v>
      </c>
      <c r="FP5" s="621">
        <v>60</v>
      </c>
      <c r="FQ5" s="620">
        <v>11</v>
      </c>
      <c r="FR5" s="620">
        <v>70</v>
      </c>
      <c r="FS5" s="462">
        <v>644</v>
      </c>
      <c r="FT5" s="462">
        <v>5</v>
      </c>
      <c r="FU5" s="462">
        <v>1475</v>
      </c>
      <c r="FV5" s="462">
        <v>1757</v>
      </c>
      <c r="FW5" s="462">
        <v>5</v>
      </c>
      <c r="FX5" s="619">
        <v>5246800</v>
      </c>
      <c r="FY5" s="618">
        <v>8536</v>
      </c>
      <c r="FZ5" s="462" t="s">
        <v>534</v>
      </c>
      <c r="GA5" s="462" t="s">
        <v>534</v>
      </c>
      <c r="GB5" s="447">
        <v>12918</v>
      </c>
      <c r="GC5" s="450">
        <v>12918</v>
      </c>
      <c r="GD5" s="450">
        <v>40</v>
      </c>
      <c r="GE5" s="450">
        <v>1716</v>
      </c>
      <c r="GF5" s="447">
        <v>112081</v>
      </c>
      <c r="GG5" s="447">
        <v>401</v>
      </c>
      <c r="GH5" s="447">
        <v>17850</v>
      </c>
      <c r="GI5" s="447">
        <v>93830</v>
      </c>
      <c r="GJ5" s="447">
        <v>702</v>
      </c>
      <c r="GK5" s="447">
        <v>5291</v>
      </c>
      <c r="GL5" s="447">
        <v>451239</v>
      </c>
      <c r="GM5" s="447">
        <v>2173</v>
      </c>
      <c r="GN5" s="447">
        <v>15949</v>
      </c>
      <c r="GO5" s="447">
        <v>328975</v>
      </c>
      <c r="GP5" s="447">
        <v>270</v>
      </c>
      <c r="GQ5" s="447">
        <v>7844</v>
      </c>
      <c r="GR5" s="447">
        <v>18344663</v>
      </c>
      <c r="GS5" s="450">
        <v>267</v>
      </c>
      <c r="GT5" s="462" t="s">
        <v>534</v>
      </c>
      <c r="GU5" s="462" t="s">
        <v>534</v>
      </c>
      <c r="GV5" s="617">
        <v>30.41</v>
      </c>
      <c r="GW5" s="462">
        <v>16</v>
      </c>
      <c r="GX5" s="450">
        <v>369</v>
      </c>
      <c r="GY5" s="450">
        <v>212</v>
      </c>
      <c r="GZ5" s="463">
        <v>85</v>
      </c>
      <c r="HA5" s="463">
        <v>1</v>
      </c>
      <c r="HB5" s="447">
        <v>1295408</v>
      </c>
      <c r="HC5" s="447">
        <v>11299102</v>
      </c>
      <c r="HD5" s="462">
        <v>938000</v>
      </c>
      <c r="HE5" s="462">
        <v>993362</v>
      </c>
      <c r="HF5" s="462">
        <v>499234</v>
      </c>
      <c r="HG5" s="462">
        <v>2630</v>
      </c>
      <c r="HH5" s="462">
        <v>0</v>
      </c>
      <c r="HI5" s="462">
        <v>221180</v>
      </c>
      <c r="HJ5" s="462">
        <v>163970</v>
      </c>
      <c r="HK5" s="461">
        <v>1651</v>
      </c>
      <c r="HL5" s="461">
        <v>7379000</v>
      </c>
      <c r="HM5" s="461">
        <v>0</v>
      </c>
      <c r="HN5" s="455">
        <v>220</v>
      </c>
      <c r="HO5" s="455">
        <v>0</v>
      </c>
      <c r="HP5" s="461">
        <v>165</v>
      </c>
      <c r="HQ5" s="455">
        <v>0</v>
      </c>
      <c r="HR5" s="461">
        <v>28955</v>
      </c>
      <c r="HS5" s="447">
        <v>141969</v>
      </c>
      <c r="HT5" s="455">
        <v>3600</v>
      </c>
      <c r="HU5" s="616">
        <v>0</v>
      </c>
      <c r="HV5" s="615">
        <v>42.38</v>
      </c>
      <c r="HW5" s="614">
        <v>229488</v>
      </c>
      <c r="HX5" s="457" t="s">
        <v>1009</v>
      </c>
      <c r="HY5" s="504">
        <v>2.0299999999999998</v>
      </c>
      <c r="HZ5" s="504">
        <v>2.0299999999999998</v>
      </c>
      <c r="IA5" s="456">
        <v>1098.5</v>
      </c>
      <c r="IB5" s="456">
        <v>1077.9000000000001</v>
      </c>
      <c r="IC5" s="456">
        <v>40718</v>
      </c>
      <c r="ID5" s="448">
        <v>69.599999999999994</v>
      </c>
      <c r="IE5" s="448">
        <v>54.5</v>
      </c>
      <c r="IF5" s="448">
        <v>34.799999999999997</v>
      </c>
      <c r="IG5" s="448">
        <v>49.5</v>
      </c>
      <c r="IH5" s="448">
        <v>25</v>
      </c>
      <c r="II5" s="455">
        <v>3</v>
      </c>
      <c r="IJ5" s="455">
        <v>9</v>
      </c>
      <c r="IK5" s="613">
        <v>53.87</v>
      </c>
      <c r="IL5" s="612">
        <v>0.47</v>
      </c>
      <c r="IM5" s="611">
        <v>91.3</v>
      </c>
      <c r="IN5" s="611">
        <v>7.9</v>
      </c>
      <c r="IO5" s="611">
        <v>1.3</v>
      </c>
      <c r="IP5" s="610">
        <v>140727154</v>
      </c>
      <c r="IQ5" s="450">
        <v>36.799999999999997</v>
      </c>
      <c r="IR5" s="450">
        <v>53.5</v>
      </c>
      <c r="IS5" s="450" t="s">
        <v>534</v>
      </c>
      <c r="IT5" s="450" t="s">
        <v>534</v>
      </c>
      <c r="IU5" s="450">
        <v>61.1</v>
      </c>
      <c r="IV5" s="448">
        <v>42.1</v>
      </c>
      <c r="IW5" s="609">
        <v>3318</v>
      </c>
      <c r="IX5" s="448">
        <v>17</v>
      </c>
      <c r="IY5" s="448">
        <v>26.6</v>
      </c>
      <c r="IZ5" s="447">
        <v>42169</v>
      </c>
      <c r="JA5" s="447">
        <v>1120</v>
      </c>
      <c r="JB5" s="447">
        <v>882</v>
      </c>
      <c r="JC5" s="447">
        <v>3574</v>
      </c>
      <c r="JD5" s="447">
        <v>4097</v>
      </c>
      <c r="JE5" s="447">
        <v>4523</v>
      </c>
      <c r="JF5" s="447">
        <v>5539</v>
      </c>
      <c r="JG5" s="447">
        <v>6855</v>
      </c>
      <c r="JH5" s="447">
        <v>6649</v>
      </c>
      <c r="JI5" s="447">
        <v>6440</v>
      </c>
      <c r="JJ5" s="447">
        <v>6071</v>
      </c>
      <c r="JK5" s="447">
        <v>5660</v>
      </c>
      <c r="JL5" s="447">
        <v>3875</v>
      </c>
      <c r="JM5" s="447">
        <v>1607</v>
      </c>
      <c r="JN5" s="447">
        <v>725</v>
      </c>
      <c r="JO5" s="447">
        <v>312</v>
      </c>
      <c r="JP5" s="447">
        <v>177</v>
      </c>
      <c r="JQ5" s="447">
        <v>5141</v>
      </c>
      <c r="JR5" s="447">
        <v>4833</v>
      </c>
      <c r="JS5" s="447">
        <v>5145</v>
      </c>
      <c r="JT5" s="447">
        <v>6131</v>
      </c>
      <c r="JU5" s="447">
        <v>7525</v>
      </c>
      <c r="JV5" s="447">
        <v>9107</v>
      </c>
      <c r="JW5" s="447">
        <v>8628</v>
      </c>
      <c r="JX5" s="447">
        <v>8712</v>
      </c>
      <c r="JY5" s="447">
        <v>9260</v>
      </c>
      <c r="JZ5" s="447">
        <v>11370</v>
      </c>
      <c r="KA5" s="447">
        <v>13118</v>
      </c>
      <c r="KB5" s="447">
        <v>10405</v>
      </c>
      <c r="KC5" s="447">
        <v>9445</v>
      </c>
      <c r="KD5" s="447">
        <v>8260</v>
      </c>
      <c r="KE5" s="447">
        <v>9242</v>
      </c>
    </row>
    <row r="6" spans="1:291" ht="12" customHeight="1">
      <c r="A6" s="3">
        <v>12041</v>
      </c>
      <c r="B6" s="2" t="s">
        <v>903</v>
      </c>
      <c r="C6" s="470">
        <v>747.66</v>
      </c>
      <c r="D6" s="447">
        <v>338558</v>
      </c>
      <c r="E6" s="448">
        <v>11.1</v>
      </c>
      <c r="F6" s="448">
        <v>56.3</v>
      </c>
      <c r="G6" s="448">
        <v>32.6</v>
      </c>
      <c r="H6" s="455">
        <v>13787</v>
      </c>
      <c r="I6" s="455">
        <v>29174</v>
      </c>
      <c r="J6" s="455">
        <v>46140</v>
      </c>
      <c r="K6" s="447">
        <v>55105</v>
      </c>
      <c r="L6" s="447">
        <v>177529</v>
      </c>
      <c r="M6" s="447">
        <v>902</v>
      </c>
      <c r="N6" s="447">
        <v>11081</v>
      </c>
      <c r="O6" s="450">
        <v>11731</v>
      </c>
      <c r="P6" s="455">
        <v>332597</v>
      </c>
      <c r="Q6" s="447">
        <v>339605</v>
      </c>
      <c r="R6" s="447">
        <v>341732</v>
      </c>
      <c r="S6" s="447">
        <v>704070</v>
      </c>
      <c r="T6" s="447">
        <v>2080659</v>
      </c>
      <c r="U6" s="447">
        <v>555752</v>
      </c>
      <c r="V6" s="447">
        <v>1287918</v>
      </c>
      <c r="W6" s="462">
        <v>0</v>
      </c>
      <c r="X6" s="480">
        <v>89</v>
      </c>
      <c r="Y6" s="462">
        <v>0</v>
      </c>
      <c r="Z6" s="463">
        <v>15905</v>
      </c>
      <c r="AA6" s="447">
        <v>1881.6</v>
      </c>
      <c r="AB6" s="462">
        <v>838.6</v>
      </c>
      <c r="AC6" s="447">
        <v>1546</v>
      </c>
      <c r="AD6" s="447">
        <v>326295</v>
      </c>
      <c r="AE6" s="477">
        <v>0</v>
      </c>
      <c r="AF6" s="499">
        <v>29</v>
      </c>
      <c r="AG6" s="447">
        <v>2677</v>
      </c>
      <c r="AH6" s="450">
        <v>54</v>
      </c>
      <c r="AI6" s="450">
        <v>14889</v>
      </c>
      <c r="AJ6" s="447">
        <v>1190</v>
      </c>
      <c r="AK6" s="447">
        <v>48</v>
      </c>
      <c r="AL6" s="478">
        <v>27</v>
      </c>
      <c r="AM6" s="450">
        <v>7950</v>
      </c>
      <c r="AN6" s="447">
        <v>633</v>
      </c>
      <c r="AO6" s="447">
        <v>0</v>
      </c>
      <c r="AP6" s="447">
        <v>219</v>
      </c>
      <c r="AQ6" s="447">
        <v>7</v>
      </c>
      <c r="AR6" s="447">
        <v>7</v>
      </c>
      <c r="AS6" s="448">
        <v>87.5</v>
      </c>
      <c r="AT6" s="448">
        <v>100.7</v>
      </c>
      <c r="AU6" s="448">
        <v>110.2</v>
      </c>
      <c r="AV6" s="462">
        <v>22</v>
      </c>
      <c r="AW6" s="478">
        <v>22</v>
      </c>
      <c r="AX6" s="478">
        <v>22</v>
      </c>
      <c r="AY6" s="462">
        <v>1</v>
      </c>
      <c r="AZ6" s="462">
        <v>0</v>
      </c>
      <c r="BA6" s="478">
        <v>0</v>
      </c>
      <c r="BB6" s="478">
        <v>1</v>
      </c>
      <c r="BC6" s="450">
        <v>6</v>
      </c>
      <c r="BD6" s="447">
        <v>24006</v>
      </c>
      <c r="BE6" s="450">
        <v>1</v>
      </c>
      <c r="BF6" s="447">
        <v>34000</v>
      </c>
      <c r="BG6" s="450">
        <v>3</v>
      </c>
      <c r="BH6" s="447">
        <v>76067</v>
      </c>
      <c r="BI6" s="450">
        <v>6</v>
      </c>
      <c r="BJ6" s="447">
        <v>3619</v>
      </c>
      <c r="BK6" s="448">
        <v>42.3</v>
      </c>
      <c r="BL6" s="462">
        <v>1</v>
      </c>
      <c r="BM6" s="462">
        <v>3</v>
      </c>
      <c r="BN6" s="462">
        <v>253</v>
      </c>
      <c r="BO6" s="462">
        <v>3095</v>
      </c>
      <c r="BP6" s="448">
        <v>36.299999999999997</v>
      </c>
      <c r="BQ6" s="477">
        <v>1.0900000000000001</v>
      </c>
      <c r="BR6" s="448">
        <v>30.8</v>
      </c>
      <c r="BS6" s="448">
        <v>4.8081608175809896</v>
      </c>
      <c r="BT6" s="448">
        <v>55.470198308299999</v>
      </c>
      <c r="BU6" s="450">
        <v>39</v>
      </c>
      <c r="BV6" s="447">
        <v>7602</v>
      </c>
      <c r="BW6" s="450">
        <v>243</v>
      </c>
      <c r="BX6" s="450">
        <v>1339</v>
      </c>
      <c r="BY6" s="450">
        <v>4186</v>
      </c>
      <c r="BZ6" s="450">
        <v>1272</v>
      </c>
      <c r="CA6" s="450">
        <v>340</v>
      </c>
      <c r="CB6" s="450">
        <v>730</v>
      </c>
      <c r="CC6" s="470">
        <v>1.32</v>
      </c>
      <c r="CD6" s="477" t="s">
        <v>534</v>
      </c>
      <c r="CE6" s="450">
        <v>14</v>
      </c>
      <c r="CF6" s="450">
        <v>90</v>
      </c>
      <c r="CG6" s="450">
        <v>2</v>
      </c>
      <c r="CH6" s="450">
        <v>3</v>
      </c>
      <c r="CI6" s="450">
        <v>270</v>
      </c>
      <c r="CJ6" s="450">
        <v>20</v>
      </c>
      <c r="CK6" s="447">
        <v>1300</v>
      </c>
      <c r="CL6" s="450">
        <v>11</v>
      </c>
      <c r="CM6" s="450">
        <v>922</v>
      </c>
      <c r="CN6" s="462">
        <v>83</v>
      </c>
      <c r="CO6" s="462">
        <v>1343</v>
      </c>
      <c r="CP6" s="462">
        <v>15</v>
      </c>
      <c r="CQ6" s="462">
        <v>138</v>
      </c>
      <c r="CR6" s="462">
        <v>16</v>
      </c>
      <c r="CS6" s="462">
        <v>367</v>
      </c>
      <c r="CT6" s="447">
        <v>12071</v>
      </c>
      <c r="CU6" s="447">
        <v>3220</v>
      </c>
      <c r="CV6" s="447">
        <v>2314</v>
      </c>
      <c r="CW6" s="447">
        <v>1356694.398</v>
      </c>
      <c r="CX6" s="447">
        <v>492286.97600000002</v>
      </c>
      <c r="CY6" s="447">
        <v>612826.83499999996</v>
      </c>
      <c r="CZ6" s="447">
        <v>110097</v>
      </c>
      <c r="DA6" s="450">
        <v>11</v>
      </c>
      <c r="DB6" s="450">
        <v>22719</v>
      </c>
      <c r="DC6" s="450">
        <v>2050</v>
      </c>
      <c r="DD6" s="450">
        <v>2242</v>
      </c>
      <c r="DE6" s="462">
        <v>113</v>
      </c>
      <c r="DF6" s="462">
        <v>889</v>
      </c>
      <c r="DG6" s="447">
        <v>6994</v>
      </c>
      <c r="DH6" s="476">
        <v>17524</v>
      </c>
      <c r="DI6" s="447">
        <v>4022</v>
      </c>
      <c r="DJ6" s="447">
        <v>2862</v>
      </c>
      <c r="DK6" s="462">
        <v>608</v>
      </c>
      <c r="DL6" s="462">
        <v>623</v>
      </c>
      <c r="DM6" s="462">
        <v>2</v>
      </c>
      <c r="DN6" s="462">
        <v>2918</v>
      </c>
      <c r="DO6" s="462">
        <v>80</v>
      </c>
      <c r="DP6" s="462">
        <v>16835</v>
      </c>
      <c r="DQ6" s="492">
        <v>94</v>
      </c>
      <c r="DR6" s="450">
        <v>6858</v>
      </c>
      <c r="DS6" s="494">
        <v>6625</v>
      </c>
      <c r="DT6" s="450">
        <v>0</v>
      </c>
      <c r="DU6" s="491">
        <v>1071</v>
      </c>
      <c r="DV6" s="462">
        <v>88</v>
      </c>
      <c r="DW6" s="462">
        <v>76</v>
      </c>
      <c r="DX6" s="448">
        <v>56.25</v>
      </c>
      <c r="DY6" s="462">
        <v>38</v>
      </c>
      <c r="DZ6" s="462">
        <v>127</v>
      </c>
      <c r="EA6" s="462">
        <v>1148</v>
      </c>
      <c r="EB6" s="463">
        <v>194</v>
      </c>
      <c r="EC6" s="463">
        <v>84</v>
      </c>
      <c r="ED6" s="463">
        <v>2057</v>
      </c>
      <c r="EE6" s="450">
        <v>2203</v>
      </c>
      <c r="EF6" s="448">
        <v>97.9</v>
      </c>
      <c r="EG6" s="448">
        <v>96.7</v>
      </c>
      <c r="EH6" s="463">
        <v>166</v>
      </c>
      <c r="EI6" s="448">
        <v>37.6</v>
      </c>
      <c r="EJ6" s="463">
        <v>75538</v>
      </c>
      <c r="EK6" s="448">
        <v>23</v>
      </c>
      <c r="EL6" s="463">
        <v>413275</v>
      </c>
      <c r="EM6" s="448">
        <v>2.44</v>
      </c>
      <c r="EN6" s="462">
        <v>388</v>
      </c>
      <c r="EO6" s="462">
        <v>193</v>
      </c>
      <c r="EP6" s="501">
        <v>590</v>
      </c>
      <c r="EQ6" s="462">
        <v>42</v>
      </c>
      <c r="ER6" s="462">
        <v>1324</v>
      </c>
      <c r="ES6" s="448">
        <v>95.5</v>
      </c>
      <c r="ET6" s="447">
        <v>116604</v>
      </c>
      <c r="EU6" s="450">
        <v>2394</v>
      </c>
      <c r="EV6" s="447">
        <v>229</v>
      </c>
      <c r="EW6" s="491">
        <v>103849</v>
      </c>
      <c r="EX6" s="447">
        <v>75433</v>
      </c>
      <c r="EY6" s="447">
        <v>17268</v>
      </c>
      <c r="EZ6" s="447">
        <v>11148</v>
      </c>
      <c r="FA6" s="447">
        <v>10361</v>
      </c>
      <c r="FB6" s="495">
        <v>22.8</v>
      </c>
      <c r="FC6" s="492">
        <v>385</v>
      </c>
      <c r="FD6" s="487">
        <v>21.5</v>
      </c>
      <c r="FE6" s="494">
        <v>6169</v>
      </c>
      <c r="FF6" s="462">
        <v>56</v>
      </c>
      <c r="FG6" s="462">
        <v>155</v>
      </c>
      <c r="FH6" s="462">
        <v>945</v>
      </c>
      <c r="FI6" s="472">
        <v>18</v>
      </c>
      <c r="FJ6" s="471">
        <v>695</v>
      </c>
      <c r="FK6" s="470">
        <v>58.640259816332239</v>
      </c>
      <c r="FL6" s="469">
        <v>95.1</v>
      </c>
      <c r="FM6" s="469">
        <v>87.7</v>
      </c>
      <c r="FN6" s="448">
        <v>96.9</v>
      </c>
      <c r="FO6" s="456">
        <v>24.4</v>
      </c>
      <c r="FP6" s="493">
        <v>65</v>
      </c>
      <c r="FQ6" s="492">
        <v>14</v>
      </c>
      <c r="FR6" s="492">
        <v>64</v>
      </c>
      <c r="FS6" s="462">
        <v>683</v>
      </c>
      <c r="FT6" s="462">
        <v>5</v>
      </c>
      <c r="FU6" s="462">
        <v>1716</v>
      </c>
      <c r="FV6" s="462">
        <v>2894</v>
      </c>
      <c r="FW6" s="462">
        <v>8</v>
      </c>
      <c r="FX6" s="491">
        <v>5357000</v>
      </c>
      <c r="FY6" s="490">
        <v>5102</v>
      </c>
      <c r="FZ6" s="462" t="s">
        <v>534</v>
      </c>
      <c r="GA6" s="462" t="s">
        <v>534</v>
      </c>
      <c r="GB6" s="447">
        <v>14493</v>
      </c>
      <c r="GC6" s="450">
        <v>14493</v>
      </c>
      <c r="GD6" s="450">
        <v>73</v>
      </c>
      <c r="GE6" s="450">
        <v>2125</v>
      </c>
      <c r="GF6" s="447">
        <v>139204</v>
      </c>
      <c r="GG6" s="447">
        <v>735</v>
      </c>
      <c r="GH6" s="447">
        <v>22102</v>
      </c>
      <c r="GI6" s="447">
        <v>116367</v>
      </c>
      <c r="GJ6" s="447">
        <v>889</v>
      </c>
      <c r="GK6" s="447">
        <v>8077</v>
      </c>
      <c r="GL6" s="447">
        <v>631532</v>
      </c>
      <c r="GM6" s="447">
        <v>2212</v>
      </c>
      <c r="GN6" s="447">
        <v>19744</v>
      </c>
      <c r="GO6" s="447">
        <v>431714</v>
      </c>
      <c r="GP6" s="447">
        <v>331</v>
      </c>
      <c r="GQ6" s="447">
        <v>8503</v>
      </c>
      <c r="GR6" s="447">
        <v>21529457</v>
      </c>
      <c r="GS6" s="450">
        <v>330</v>
      </c>
      <c r="GT6" s="462">
        <v>8121</v>
      </c>
      <c r="GU6" s="462">
        <v>208708</v>
      </c>
      <c r="GV6" s="464">
        <v>153.47</v>
      </c>
      <c r="GW6" s="462">
        <v>5551</v>
      </c>
      <c r="GX6" s="450">
        <v>1431</v>
      </c>
      <c r="GY6" s="450">
        <v>1133</v>
      </c>
      <c r="GZ6" s="463">
        <v>830</v>
      </c>
      <c r="HA6" s="463">
        <v>5</v>
      </c>
      <c r="HB6" s="447">
        <v>2100393</v>
      </c>
      <c r="HC6" s="447">
        <v>27757919</v>
      </c>
      <c r="HD6" s="462">
        <v>1615719</v>
      </c>
      <c r="HE6" s="462">
        <v>1549263</v>
      </c>
      <c r="HF6" s="462">
        <v>1039782</v>
      </c>
      <c r="HG6" s="462">
        <v>11626</v>
      </c>
      <c r="HH6" s="462">
        <v>11626</v>
      </c>
      <c r="HI6" s="462">
        <v>198210</v>
      </c>
      <c r="HJ6" s="462">
        <v>140230</v>
      </c>
      <c r="HK6" s="461">
        <v>2129.41</v>
      </c>
      <c r="HL6" s="461">
        <v>12880330</v>
      </c>
      <c r="HM6" s="461">
        <v>0</v>
      </c>
      <c r="HN6" s="455">
        <v>303</v>
      </c>
      <c r="HO6" s="455">
        <v>0</v>
      </c>
      <c r="HP6" s="461">
        <v>157</v>
      </c>
      <c r="HQ6" s="455">
        <v>0</v>
      </c>
      <c r="HR6" s="461">
        <v>11630</v>
      </c>
      <c r="HS6" s="447">
        <v>187146</v>
      </c>
      <c r="HT6" s="455">
        <v>16902</v>
      </c>
      <c r="HU6" s="462" t="s">
        <v>534</v>
      </c>
      <c r="HV6" s="488">
        <v>78.959999999999994</v>
      </c>
      <c r="HW6" s="461">
        <v>313661</v>
      </c>
      <c r="HX6" s="457">
        <v>8.9</v>
      </c>
      <c r="HY6" s="456">
        <v>0.8</v>
      </c>
      <c r="HZ6" s="456">
        <v>0.8</v>
      </c>
      <c r="IA6" s="456">
        <v>1397.8</v>
      </c>
      <c r="IB6" s="456">
        <v>1397.8</v>
      </c>
      <c r="IC6" s="447">
        <v>27091</v>
      </c>
      <c r="ID6" s="448">
        <v>80.2</v>
      </c>
      <c r="IE6" s="448">
        <v>39.799999999999997</v>
      </c>
      <c r="IF6" s="448">
        <v>39.4</v>
      </c>
      <c r="IG6" s="448">
        <v>49.9</v>
      </c>
      <c r="IH6" s="448">
        <v>17.100000000000001</v>
      </c>
      <c r="II6" s="455">
        <v>0</v>
      </c>
      <c r="IJ6" s="455">
        <v>6</v>
      </c>
      <c r="IK6" s="487">
        <v>57.8</v>
      </c>
      <c r="IL6" s="486">
        <v>0.52400000000000002</v>
      </c>
      <c r="IM6" s="485">
        <v>95.4</v>
      </c>
      <c r="IN6" s="485">
        <v>8</v>
      </c>
      <c r="IO6" s="485">
        <v>1.5</v>
      </c>
      <c r="IP6" s="484">
        <v>178797104</v>
      </c>
      <c r="IQ6" s="450">
        <v>36.1</v>
      </c>
      <c r="IR6" s="450">
        <v>56.5</v>
      </c>
      <c r="IS6" s="450" t="s">
        <v>534</v>
      </c>
      <c r="IT6" s="450" t="s">
        <v>534</v>
      </c>
      <c r="IU6" s="450">
        <v>95.4</v>
      </c>
      <c r="IV6" s="448">
        <v>38.6</v>
      </c>
      <c r="IW6" s="481">
        <v>2999</v>
      </c>
      <c r="IX6" s="448">
        <v>32</v>
      </c>
      <c r="IY6" s="448">
        <v>29.8</v>
      </c>
      <c r="IZ6" s="447">
        <v>54750</v>
      </c>
      <c r="JA6" s="447">
        <v>1208</v>
      </c>
      <c r="JB6" s="447">
        <v>1204</v>
      </c>
      <c r="JC6" s="447">
        <v>4723</v>
      </c>
      <c r="JD6" s="447">
        <v>5567</v>
      </c>
      <c r="JE6" s="447">
        <v>6115</v>
      </c>
      <c r="JF6" s="447">
        <v>7493</v>
      </c>
      <c r="JG6" s="447">
        <v>9172</v>
      </c>
      <c r="JH6" s="447">
        <v>8558</v>
      </c>
      <c r="JI6" s="447">
        <v>8178</v>
      </c>
      <c r="JJ6" s="447">
        <v>7677</v>
      </c>
      <c r="JK6" s="447">
        <v>6792</v>
      </c>
      <c r="JL6" s="447">
        <v>4599</v>
      </c>
      <c r="JM6" s="447">
        <v>1847</v>
      </c>
      <c r="JN6" s="447">
        <v>676</v>
      </c>
      <c r="JO6" s="447">
        <v>295</v>
      </c>
      <c r="JP6" s="447">
        <v>152</v>
      </c>
      <c r="JQ6" s="447">
        <v>6616</v>
      </c>
      <c r="JR6" s="447">
        <v>6309</v>
      </c>
      <c r="JS6" s="447">
        <v>6880</v>
      </c>
      <c r="JT6" s="447">
        <v>8387</v>
      </c>
      <c r="JU6" s="447">
        <v>10122</v>
      </c>
      <c r="JV6" s="447">
        <v>11871</v>
      </c>
      <c r="JW6" s="447">
        <v>10976</v>
      </c>
      <c r="JX6" s="447">
        <v>10893</v>
      </c>
      <c r="JY6" s="447">
        <v>11375</v>
      </c>
      <c r="JZ6" s="447">
        <v>14104</v>
      </c>
      <c r="KA6" s="447">
        <v>16258</v>
      </c>
      <c r="KB6" s="447">
        <v>13085</v>
      </c>
      <c r="KC6" s="447">
        <v>11059</v>
      </c>
      <c r="KD6" s="447">
        <v>9200</v>
      </c>
      <c r="KE6" s="447">
        <v>10901</v>
      </c>
    </row>
    <row r="7" spans="1:291" ht="12" customHeight="1">
      <c r="A7" s="3">
        <v>22012</v>
      </c>
      <c r="B7" s="2" t="s">
        <v>904</v>
      </c>
      <c r="C7" s="470">
        <v>824.61</v>
      </c>
      <c r="D7" s="447">
        <v>285158</v>
      </c>
      <c r="E7" s="448">
        <v>11.3</v>
      </c>
      <c r="F7" s="448">
        <v>58.9</v>
      </c>
      <c r="G7" s="448">
        <v>29.8</v>
      </c>
      <c r="H7" s="455">
        <v>11547</v>
      </c>
      <c r="I7" s="455">
        <v>25000</v>
      </c>
      <c r="J7" s="455">
        <v>40351</v>
      </c>
      <c r="K7" s="447">
        <v>41410</v>
      </c>
      <c r="L7" s="447">
        <v>136423</v>
      </c>
      <c r="M7" s="447">
        <v>952</v>
      </c>
      <c r="N7" s="447">
        <v>7997</v>
      </c>
      <c r="O7" s="450">
        <v>8911</v>
      </c>
      <c r="P7" s="455">
        <v>279278</v>
      </c>
      <c r="Q7" s="447">
        <v>287648</v>
      </c>
      <c r="R7" s="447">
        <v>291843</v>
      </c>
      <c r="S7" s="447">
        <v>824346</v>
      </c>
      <c r="T7" s="447">
        <v>1164139</v>
      </c>
      <c r="U7" s="447">
        <v>382206</v>
      </c>
      <c r="V7" s="447">
        <v>1019060</v>
      </c>
      <c r="W7" s="462">
        <v>46</v>
      </c>
      <c r="X7" s="480">
        <v>55</v>
      </c>
      <c r="Y7" s="462">
        <v>45</v>
      </c>
      <c r="Z7" s="463">
        <v>96390</v>
      </c>
      <c r="AA7" s="447">
        <v>4253.95</v>
      </c>
      <c r="AB7" s="504">
        <v>4001.98</v>
      </c>
      <c r="AC7" s="447">
        <v>3020</v>
      </c>
      <c r="AD7" s="447">
        <v>438297</v>
      </c>
      <c r="AE7" s="447">
        <v>896</v>
      </c>
      <c r="AF7" s="499">
        <v>14</v>
      </c>
      <c r="AG7" s="447">
        <v>746</v>
      </c>
      <c r="AH7" s="450">
        <v>45</v>
      </c>
      <c r="AI7" s="450">
        <v>13375</v>
      </c>
      <c r="AJ7" s="447">
        <v>893</v>
      </c>
      <c r="AK7" s="447">
        <v>69</v>
      </c>
      <c r="AL7" s="478">
        <v>19</v>
      </c>
      <c r="AM7" s="450">
        <v>7048</v>
      </c>
      <c r="AN7" s="447">
        <v>506</v>
      </c>
      <c r="AO7" s="447">
        <v>0</v>
      </c>
      <c r="AP7" s="447">
        <v>255</v>
      </c>
      <c r="AQ7" s="447">
        <v>15</v>
      </c>
      <c r="AR7" s="447">
        <v>0</v>
      </c>
      <c r="AS7" s="448">
        <v>99.667774086378742</v>
      </c>
      <c r="AT7" s="448">
        <v>104.5</v>
      </c>
      <c r="AU7" s="448">
        <v>117.4</v>
      </c>
      <c r="AV7" s="462">
        <v>4</v>
      </c>
      <c r="AW7" s="478">
        <v>12</v>
      </c>
      <c r="AX7" s="478">
        <v>5</v>
      </c>
      <c r="AY7" s="462">
        <v>3</v>
      </c>
      <c r="AZ7" s="462">
        <v>3</v>
      </c>
      <c r="BA7" s="478">
        <v>11</v>
      </c>
      <c r="BB7" s="478">
        <v>4</v>
      </c>
      <c r="BC7" s="450">
        <v>4</v>
      </c>
      <c r="BD7" s="447">
        <v>25409</v>
      </c>
      <c r="BE7" s="450">
        <v>1</v>
      </c>
      <c r="BF7" s="447">
        <v>17000</v>
      </c>
      <c r="BG7" s="450">
        <v>3</v>
      </c>
      <c r="BH7" s="447">
        <v>59560</v>
      </c>
      <c r="BI7" s="450">
        <v>4</v>
      </c>
      <c r="BJ7" s="447">
        <v>2306</v>
      </c>
      <c r="BK7" s="448">
        <v>29.2</v>
      </c>
      <c r="BL7" s="462">
        <v>2</v>
      </c>
      <c r="BM7" s="462">
        <v>4</v>
      </c>
      <c r="BN7" s="462">
        <v>516</v>
      </c>
      <c r="BO7" s="462">
        <v>4520</v>
      </c>
      <c r="BP7" s="448">
        <v>26.1</v>
      </c>
      <c r="BQ7" s="477">
        <v>1.54</v>
      </c>
      <c r="BR7" s="448">
        <v>37.299999999999997</v>
      </c>
      <c r="BS7" s="448">
        <v>5.8935115326579002</v>
      </c>
      <c r="BT7" s="448">
        <v>56.985738210400001</v>
      </c>
      <c r="BU7" s="450">
        <v>20</v>
      </c>
      <c r="BV7" s="447">
        <v>4895</v>
      </c>
      <c r="BW7" s="450">
        <v>225</v>
      </c>
      <c r="BX7" s="450">
        <v>668</v>
      </c>
      <c r="BY7" s="450">
        <v>3495</v>
      </c>
      <c r="BZ7" s="450">
        <v>1067</v>
      </c>
      <c r="CA7" s="450">
        <v>339</v>
      </c>
      <c r="CB7" s="450">
        <v>525</v>
      </c>
      <c r="CC7" s="470">
        <v>1.4</v>
      </c>
      <c r="CD7" s="477" t="s">
        <v>534</v>
      </c>
      <c r="CE7" s="450">
        <v>1</v>
      </c>
      <c r="CF7" s="450">
        <v>8</v>
      </c>
      <c r="CG7" s="450">
        <v>2</v>
      </c>
      <c r="CH7" s="450">
        <v>2</v>
      </c>
      <c r="CI7" s="450">
        <v>155</v>
      </c>
      <c r="CJ7" s="450">
        <v>14</v>
      </c>
      <c r="CK7" s="447">
        <v>844</v>
      </c>
      <c r="CL7" s="450">
        <v>14</v>
      </c>
      <c r="CM7" s="450">
        <v>1082</v>
      </c>
      <c r="CN7" s="462">
        <v>57</v>
      </c>
      <c r="CO7" s="462">
        <v>1015</v>
      </c>
      <c r="CP7" s="462">
        <v>6</v>
      </c>
      <c r="CQ7" s="462">
        <v>56</v>
      </c>
      <c r="CR7" s="462">
        <v>5</v>
      </c>
      <c r="CS7" s="462">
        <v>137</v>
      </c>
      <c r="CT7" s="447">
        <v>10280</v>
      </c>
      <c r="CU7" s="447">
        <v>2555</v>
      </c>
      <c r="CV7" s="447">
        <v>1968</v>
      </c>
      <c r="CW7" s="447">
        <v>1158715.0560000001</v>
      </c>
      <c r="CX7" s="447">
        <v>410493.94900000002</v>
      </c>
      <c r="CY7" s="447">
        <v>518135.72399999999</v>
      </c>
      <c r="CZ7" s="447">
        <v>84948</v>
      </c>
      <c r="DA7" s="450">
        <v>11</v>
      </c>
      <c r="DB7" s="447">
        <v>16642</v>
      </c>
      <c r="DC7" s="447">
        <v>2069</v>
      </c>
      <c r="DD7" s="447">
        <v>1912</v>
      </c>
      <c r="DE7" s="462">
        <v>85</v>
      </c>
      <c r="DF7" s="462">
        <v>1194</v>
      </c>
      <c r="DG7" s="447">
        <v>6848</v>
      </c>
      <c r="DH7" s="476">
        <v>12059</v>
      </c>
      <c r="DI7" s="447">
        <v>2815</v>
      </c>
      <c r="DJ7" s="447">
        <v>3057</v>
      </c>
      <c r="DK7" s="462">
        <v>219</v>
      </c>
      <c r="DL7" s="462">
        <v>454</v>
      </c>
      <c r="DM7" s="462">
        <v>9</v>
      </c>
      <c r="DN7" s="462">
        <v>2034</v>
      </c>
      <c r="DO7" s="462">
        <v>24</v>
      </c>
      <c r="DP7" s="462">
        <v>9883</v>
      </c>
      <c r="DQ7" s="492">
        <v>101</v>
      </c>
      <c r="DR7" s="450">
        <v>8437</v>
      </c>
      <c r="DS7" s="494">
        <v>7806</v>
      </c>
      <c r="DT7" s="450">
        <v>0</v>
      </c>
      <c r="DU7" s="491">
        <v>1023</v>
      </c>
      <c r="DV7" s="462">
        <v>98</v>
      </c>
      <c r="DW7" s="462">
        <v>99</v>
      </c>
      <c r="DX7" s="448">
        <v>68.400000000000006</v>
      </c>
      <c r="DY7" s="462">
        <v>24</v>
      </c>
      <c r="DZ7" s="462">
        <v>38</v>
      </c>
      <c r="EA7" s="462">
        <v>1447</v>
      </c>
      <c r="EB7" s="463">
        <v>184</v>
      </c>
      <c r="EC7" s="463">
        <v>16</v>
      </c>
      <c r="ED7" s="463">
        <v>1641</v>
      </c>
      <c r="EE7" s="450">
        <v>1844</v>
      </c>
      <c r="EF7" s="448">
        <v>98.3</v>
      </c>
      <c r="EG7" s="448">
        <v>97.5</v>
      </c>
      <c r="EH7" s="463">
        <v>111</v>
      </c>
      <c r="EI7" s="448">
        <v>30.24</v>
      </c>
      <c r="EJ7" s="463">
        <v>65848</v>
      </c>
      <c r="EK7" s="448">
        <v>40.299999999999997</v>
      </c>
      <c r="EL7" s="463">
        <v>365108</v>
      </c>
      <c r="EM7" s="448">
        <v>4.66</v>
      </c>
      <c r="EN7" s="462">
        <v>196</v>
      </c>
      <c r="EO7" s="462">
        <v>4</v>
      </c>
      <c r="EP7" s="501">
        <v>474</v>
      </c>
      <c r="EQ7" s="462">
        <v>77</v>
      </c>
      <c r="ER7" s="462">
        <v>1488</v>
      </c>
      <c r="ES7" s="448">
        <v>100</v>
      </c>
      <c r="ET7" s="447">
        <v>109422</v>
      </c>
      <c r="EU7" s="450">
        <v>7067</v>
      </c>
      <c r="EV7" s="447">
        <v>0</v>
      </c>
      <c r="EW7" s="491">
        <v>97156</v>
      </c>
      <c r="EX7" s="447">
        <v>82763</v>
      </c>
      <c r="EY7" s="447">
        <v>7837</v>
      </c>
      <c r="EZ7" s="447">
        <v>6556</v>
      </c>
      <c r="FA7" s="447">
        <v>5199</v>
      </c>
      <c r="FB7" s="495">
        <v>16.399999999999999</v>
      </c>
      <c r="FC7" s="492">
        <v>144</v>
      </c>
      <c r="FD7" s="487">
        <v>15.4</v>
      </c>
      <c r="FE7" s="494">
        <v>2691</v>
      </c>
      <c r="FF7" s="462" t="s">
        <v>534</v>
      </c>
      <c r="FG7" s="462">
        <v>136</v>
      </c>
      <c r="FH7" s="462">
        <v>556</v>
      </c>
      <c r="FI7" s="472">
        <v>15</v>
      </c>
      <c r="FJ7" s="471">
        <v>459</v>
      </c>
      <c r="FK7" s="470">
        <v>65.380421249667279</v>
      </c>
      <c r="FL7" s="469">
        <v>99.8</v>
      </c>
      <c r="FM7" s="469">
        <v>86.9</v>
      </c>
      <c r="FN7" s="448">
        <v>80.8</v>
      </c>
      <c r="FO7" s="456">
        <v>57.1</v>
      </c>
      <c r="FP7" s="493">
        <v>88</v>
      </c>
      <c r="FQ7" s="492">
        <v>11</v>
      </c>
      <c r="FR7" s="492">
        <v>71</v>
      </c>
      <c r="FS7" s="462">
        <v>792</v>
      </c>
      <c r="FT7" s="462">
        <v>6</v>
      </c>
      <c r="FU7" s="462">
        <v>1163</v>
      </c>
      <c r="FV7" s="462">
        <v>1327</v>
      </c>
      <c r="FW7" s="462">
        <v>3</v>
      </c>
      <c r="FX7" s="491">
        <v>6040099</v>
      </c>
      <c r="FY7" s="490">
        <v>4921</v>
      </c>
      <c r="FZ7" s="560">
        <v>12573332</v>
      </c>
      <c r="GA7" s="462">
        <v>24856458</v>
      </c>
      <c r="GB7" s="447">
        <v>12949</v>
      </c>
      <c r="GC7" s="450">
        <v>12949</v>
      </c>
      <c r="GD7" s="450">
        <v>32</v>
      </c>
      <c r="GE7" s="450">
        <v>1575</v>
      </c>
      <c r="GF7" s="447">
        <v>118455</v>
      </c>
      <c r="GG7" s="447">
        <v>285</v>
      </c>
      <c r="GH7" s="447">
        <v>16547</v>
      </c>
      <c r="GI7" s="447">
        <v>101623</v>
      </c>
      <c r="GJ7" s="447">
        <v>895</v>
      </c>
      <c r="GK7" s="447">
        <v>7809</v>
      </c>
      <c r="GL7" s="447">
        <v>770707</v>
      </c>
      <c r="GM7" s="447">
        <v>2093</v>
      </c>
      <c r="GN7" s="447">
        <v>16136</v>
      </c>
      <c r="GO7" s="447">
        <v>329979</v>
      </c>
      <c r="GP7" s="447">
        <v>179</v>
      </c>
      <c r="GQ7" s="447">
        <v>5723</v>
      </c>
      <c r="GR7" s="447">
        <v>10237711</v>
      </c>
      <c r="GS7" s="450">
        <v>178</v>
      </c>
      <c r="GT7" s="462">
        <v>5324</v>
      </c>
      <c r="GU7" s="462">
        <v>96417</v>
      </c>
      <c r="GV7" s="464">
        <v>96.36</v>
      </c>
      <c r="GW7" s="462">
        <v>4116</v>
      </c>
      <c r="GX7" s="450">
        <v>2692</v>
      </c>
      <c r="GY7" s="450">
        <v>1936</v>
      </c>
      <c r="GZ7" s="463">
        <v>314</v>
      </c>
      <c r="HA7" s="463">
        <v>171</v>
      </c>
      <c r="HB7" s="447">
        <v>1843834</v>
      </c>
      <c r="HC7" s="447">
        <v>13299573</v>
      </c>
      <c r="HD7" s="462">
        <v>679564</v>
      </c>
      <c r="HE7" s="462">
        <v>1237429</v>
      </c>
      <c r="HF7" s="462">
        <v>248160</v>
      </c>
      <c r="HG7" s="462">
        <v>3720</v>
      </c>
      <c r="HH7" s="462">
        <v>3720</v>
      </c>
      <c r="HI7" s="462">
        <v>228450</v>
      </c>
      <c r="HJ7" s="462">
        <v>153710</v>
      </c>
      <c r="HK7" s="461">
        <v>8867</v>
      </c>
      <c r="HL7" s="461">
        <v>0</v>
      </c>
      <c r="HM7" s="461">
        <v>7445980</v>
      </c>
      <c r="HN7" s="455">
        <v>0</v>
      </c>
      <c r="HO7" s="455">
        <v>141</v>
      </c>
      <c r="HP7" s="461">
        <v>0</v>
      </c>
      <c r="HQ7" s="455">
        <v>37</v>
      </c>
      <c r="HR7" s="461">
        <v>16089</v>
      </c>
      <c r="HS7" s="447">
        <v>148467</v>
      </c>
      <c r="HT7" s="455">
        <v>9481</v>
      </c>
      <c r="HU7" s="450" t="s">
        <v>534</v>
      </c>
      <c r="HV7" s="488">
        <v>40.28</v>
      </c>
      <c r="HW7" s="461">
        <v>224677</v>
      </c>
      <c r="HX7" s="457">
        <v>-4.0999999999999996</v>
      </c>
      <c r="HY7" s="456">
        <v>1.6</v>
      </c>
      <c r="HZ7" s="456">
        <v>1.6</v>
      </c>
      <c r="IA7" s="456">
        <v>1010.5</v>
      </c>
      <c r="IB7" s="456">
        <v>1010.5</v>
      </c>
      <c r="IC7" s="447">
        <v>17209</v>
      </c>
      <c r="ID7" s="448">
        <v>66.2</v>
      </c>
      <c r="IE7" s="448">
        <v>50.9</v>
      </c>
      <c r="IF7" s="448">
        <v>34.200000000000003</v>
      </c>
      <c r="IG7" s="448">
        <v>50</v>
      </c>
      <c r="IH7" s="448">
        <v>14.2</v>
      </c>
      <c r="II7" s="455">
        <v>3</v>
      </c>
      <c r="IJ7" s="455">
        <v>1</v>
      </c>
      <c r="IK7" s="487">
        <v>70.599999999999994</v>
      </c>
      <c r="IL7" s="486">
        <v>0.55400000000000005</v>
      </c>
      <c r="IM7" s="485">
        <v>93.5</v>
      </c>
      <c r="IN7" s="485">
        <v>15.2</v>
      </c>
      <c r="IO7" s="485">
        <v>3.1</v>
      </c>
      <c r="IP7" s="484">
        <v>145146554</v>
      </c>
      <c r="IQ7" s="450">
        <v>38.9</v>
      </c>
      <c r="IR7" s="450">
        <v>57.1</v>
      </c>
      <c r="IS7" s="450" t="s">
        <v>534</v>
      </c>
      <c r="IT7" s="450" t="s">
        <v>534</v>
      </c>
      <c r="IU7" s="450">
        <v>104.3</v>
      </c>
      <c r="IV7" s="448">
        <v>36.700000000000003</v>
      </c>
      <c r="IW7" s="481">
        <v>2468</v>
      </c>
      <c r="IX7" s="448">
        <v>20</v>
      </c>
      <c r="IY7" s="448">
        <v>20.03</v>
      </c>
      <c r="IZ7" s="447">
        <v>48839</v>
      </c>
      <c r="JA7" s="447">
        <v>1130</v>
      </c>
      <c r="JB7" s="447">
        <v>859</v>
      </c>
      <c r="JC7" s="447">
        <v>3934</v>
      </c>
      <c r="JD7" s="447">
        <v>4835</v>
      </c>
      <c r="JE7" s="447">
        <v>5763</v>
      </c>
      <c r="JF7" s="447">
        <v>6933</v>
      </c>
      <c r="JG7" s="447">
        <v>8009</v>
      </c>
      <c r="JH7" s="447">
        <v>7557</v>
      </c>
      <c r="JI7" s="447">
        <v>7333</v>
      </c>
      <c r="JJ7" s="447">
        <v>6720</v>
      </c>
      <c r="JK7" s="447">
        <v>5206</v>
      </c>
      <c r="JL7" s="447">
        <v>3456</v>
      </c>
      <c r="JM7" s="447">
        <v>1484</v>
      </c>
      <c r="JN7" s="447">
        <v>728</v>
      </c>
      <c r="JO7" s="447">
        <v>368</v>
      </c>
      <c r="JP7" s="447">
        <v>143</v>
      </c>
      <c r="JQ7" s="447">
        <v>6349</v>
      </c>
      <c r="JR7" s="447">
        <v>5492</v>
      </c>
      <c r="JS7" s="447">
        <v>5848</v>
      </c>
      <c r="JT7" s="447">
        <v>7311</v>
      </c>
      <c r="JU7" s="447">
        <v>8905</v>
      </c>
      <c r="JV7" s="447">
        <v>10197</v>
      </c>
      <c r="JW7" s="447">
        <v>9699</v>
      </c>
      <c r="JX7" s="447">
        <v>9977</v>
      </c>
      <c r="JY7" s="447">
        <v>10379</v>
      </c>
      <c r="JZ7" s="447">
        <v>11451</v>
      </c>
      <c r="KA7" s="447">
        <v>12705</v>
      </c>
      <c r="KB7" s="447">
        <v>9887</v>
      </c>
      <c r="KC7" s="447">
        <v>8794</v>
      </c>
      <c r="KD7" s="447">
        <v>8063</v>
      </c>
      <c r="KE7" s="447">
        <v>8074</v>
      </c>
    </row>
    <row r="8" spans="1:291" ht="12" customHeight="1">
      <c r="A8" s="3">
        <v>22039</v>
      </c>
      <c r="B8" s="2" t="s">
        <v>905</v>
      </c>
      <c r="C8" s="470">
        <v>305.56</v>
      </c>
      <c r="D8" s="447">
        <v>230738</v>
      </c>
      <c r="E8" s="448">
        <v>11.966819509573629</v>
      </c>
      <c r="F8" s="448">
        <v>58.897537466737163</v>
      </c>
      <c r="G8" s="448">
        <v>29.135643023689205</v>
      </c>
      <c r="H8" s="455">
        <v>10211</v>
      </c>
      <c r="I8" s="455">
        <v>21537</v>
      </c>
      <c r="J8" s="455">
        <v>34456</v>
      </c>
      <c r="K8" s="447">
        <v>32560</v>
      </c>
      <c r="L8" s="447">
        <v>107972</v>
      </c>
      <c r="M8" s="447">
        <v>1030</v>
      </c>
      <c r="N8" s="447">
        <v>7145</v>
      </c>
      <c r="O8" s="450">
        <v>7853</v>
      </c>
      <c r="P8" s="455">
        <v>225836</v>
      </c>
      <c r="Q8" s="447">
        <v>231257</v>
      </c>
      <c r="R8" s="447">
        <v>241823</v>
      </c>
      <c r="S8" s="447">
        <v>667384</v>
      </c>
      <c r="T8" s="447">
        <v>791149</v>
      </c>
      <c r="U8" s="447">
        <v>241009</v>
      </c>
      <c r="V8" s="447">
        <v>557697</v>
      </c>
      <c r="W8" s="462">
        <v>67</v>
      </c>
      <c r="X8" s="480">
        <v>49</v>
      </c>
      <c r="Y8" s="462">
        <v>4</v>
      </c>
      <c r="Z8" s="463" t="s">
        <v>534</v>
      </c>
      <c r="AA8" s="447">
        <v>1891.183</v>
      </c>
      <c r="AB8" s="462">
        <v>2070.8810000000003</v>
      </c>
      <c r="AC8" s="447">
        <v>1624</v>
      </c>
      <c r="AD8" s="447">
        <v>186070</v>
      </c>
      <c r="AE8" s="447">
        <v>1624</v>
      </c>
      <c r="AF8" s="499">
        <v>16</v>
      </c>
      <c r="AG8" s="447">
        <v>920</v>
      </c>
      <c r="AH8" s="450">
        <v>43</v>
      </c>
      <c r="AI8" s="450">
        <v>11247</v>
      </c>
      <c r="AJ8" s="447">
        <v>775</v>
      </c>
      <c r="AK8" s="447">
        <v>78</v>
      </c>
      <c r="AL8" s="478">
        <v>24</v>
      </c>
      <c r="AM8" s="450">
        <v>5932</v>
      </c>
      <c r="AN8" s="447">
        <v>505</v>
      </c>
      <c r="AO8" s="447">
        <v>3</v>
      </c>
      <c r="AP8" s="447">
        <v>220</v>
      </c>
      <c r="AQ8" s="447">
        <v>18</v>
      </c>
      <c r="AR8" s="447">
        <v>7</v>
      </c>
      <c r="AS8" s="448">
        <v>100</v>
      </c>
      <c r="AT8" s="448">
        <v>89</v>
      </c>
      <c r="AU8" s="448">
        <v>77.8</v>
      </c>
      <c r="AV8" s="462">
        <v>3</v>
      </c>
      <c r="AW8" s="478">
        <v>10</v>
      </c>
      <c r="AX8" s="478">
        <v>3</v>
      </c>
      <c r="AY8" s="462">
        <v>3</v>
      </c>
      <c r="AZ8" s="462">
        <v>3</v>
      </c>
      <c r="BA8" s="478">
        <v>12</v>
      </c>
      <c r="BB8" s="478">
        <v>3</v>
      </c>
      <c r="BC8" s="450">
        <v>4</v>
      </c>
      <c r="BD8" s="447">
        <v>19505</v>
      </c>
      <c r="BE8" s="450">
        <v>2</v>
      </c>
      <c r="BF8" s="447">
        <v>48576</v>
      </c>
      <c r="BG8" s="450">
        <v>3</v>
      </c>
      <c r="BH8" s="447">
        <v>63326</v>
      </c>
      <c r="BI8" s="450">
        <v>3</v>
      </c>
      <c r="BJ8" s="447">
        <v>3320</v>
      </c>
      <c r="BK8" s="448" t="s">
        <v>534</v>
      </c>
      <c r="BL8" s="462">
        <v>1</v>
      </c>
      <c r="BM8" s="462">
        <v>3</v>
      </c>
      <c r="BN8" s="462">
        <v>213</v>
      </c>
      <c r="BO8" s="462">
        <v>2275</v>
      </c>
      <c r="BP8" s="448">
        <v>45.5</v>
      </c>
      <c r="BQ8" s="477">
        <v>1.42</v>
      </c>
      <c r="BR8" s="448">
        <v>43.7</v>
      </c>
      <c r="BS8" s="448">
        <v>5.5003498950314906</v>
      </c>
      <c r="BT8" s="448">
        <v>57.912867274600003</v>
      </c>
      <c r="BU8" s="450">
        <v>21</v>
      </c>
      <c r="BV8" s="447">
        <v>4497</v>
      </c>
      <c r="BW8" s="450">
        <v>168</v>
      </c>
      <c r="BX8" s="450">
        <v>540</v>
      </c>
      <c r="BY8" s="450">
        <v>2710</v>
      </c>
      <c r="BZ8" s="450">
        <v>764</v>
      </c>
      <c r="CA8" s="450">
        <v>285</v>
      </c>
      <c r="CB8" s="450">
        <v>417</v>
      </c>
      <c r="CC8" s="470">
        <v>1.4</v>
      </c>
      <c r="CD8" s="448" t="s">
        <v>534</v>
      </c>
      <c r="CE8" s="450">
        <v>2</v>
      </c>
      <c r="CF8" s="450">
        <v>11</v>
      </c>
      <c r="CG8" s="450">
        <v>2</v>
      </c>
      <c r="CH8" s="450">
        <v>1</v>
      </c>
      <c r="CI8" s="450">
        <v>60</v>
      </c>
      <c r="CJ8" s="450">
        <v>9</v>
      </c>
      <c r="CK8" s="447">
        <v>565</v>
      </c>
      <c r="CL8" s="450">
        <v>7</v>
      </c>
      <c r="CM8" s="450">
        <v>730</v>
      </c>
      <c r="CN8" s="462">
        <v>30</v>
      </c>
      <c r="CO8" s="462">
        <v>456</v>
      </c>
      <c r="CP8" s="462">
        <v>8</v>
      </c>
      <c r="CQ8" s="462">
        <v>96</v>
      </c>
      <c r="CR8" s="462">
        <v>12</v>
      </c>
      <c r="CS8" s="462">
        <v>339</v>
      </c>
      <c r="CT8" s="447">
        <v>7169</v>
      </c>
      <c r="CU8" s="447">
        <v>1679</v>
      </c>
      <c r="CV8" s="447">
        <v>1462</v>
      </c>
      <c r="CW8" s="447">
        <v>891282.78200000001</v>
      </c>
      <c r="CX8" s="447">
        <v>260677.478</v>
      </c>
      <c r="CY8" s="447">
        <v>395242.47200000001</v>
      </c>
      <c r="CZ8" s="447">
        <v>67336</v>
      </c>
      <c r="DA8" s="450">
        <v>13</v>
      </c>
      <c r="DB8" s="447">
        <v>10803</v>
      </c>
      <c r="DC8" s="447">
        <v>1611</v>
      </c>
      <c r="DD8" s="447">
        <v>1318</v>
      </c>
      <c r="DE8" s="462">
        <v>319</v>
      </c>
      <c r="DF8" s="462">
        <v>1377</v>
      </c>
      <c r="DG8" s="447">
        <v>5867</v>
      </c>
      <c r="DH8" s="498">
        <v>8786</v>
      </c>
      <c r="DI8" s="447">
        <v>2020</v>
      </c>
      <c r="DJ8" s="447">
        <v>2673</v>
      </c>
      <c r="DK8" s="447">
        <v>281</v>
      </c>
      <c r="DL8" s="447">
        <v>308</v>
      </c>
      <c r="DM8" s="447">
        <v>10</v>
      </c>
      <c r="DN8" s="447">
        <v>1640</v>
      </c>
      <c r="DO8" s="447">
        <v>13</v>
      </c>
      <c r="DP8" s="447">
        <v>13529</v>
      </c>
      <c r="DQ8" s="492">
        <v>81</v>
      </c>
      <c r="DR8" s="450">
        <v>7386</v>
      </c>
      <c r="DS8" s="494">
        <v>6541</v>
      </c>
      <c r="DT8" s="450">
        <v>0</v>
      </c>
      <c r="DU8" s="491">
        <v>1004</v>
      </c>
      <c r="DV8" s="462">
        <v>77</v>
      </c>
      <c r="DW8" s="462">
        <v>73</v>
      </c>
      <c r="DX8" s="448">
        <v>56.2</v>
      </c>
      <c r="DY8" s="462">
        <v>11</v>
      </c>
      <c r="DZ8" s="462">
        <v>35</v>
      </c>
      <c r="EA8" s="462">
        <v>408</v>
      </c>
      <c r="EB8" s="463">
        <v>260</v>
      </c>
      <c r="EC8" s="463">
        <v>8</v>
      </c>
      <c r="ED8" s="463">
        <v>1686</v>
      </c>
      <c r="EE8" s="450">
        <v>1597</v>
      </c>
      <c r="EF8" s="448">
        <v>98.6</v>
      </c>
      <c r="EG8" s="448">
        <v>98</v>
      </c>
      <c r="EH8" s="463">
        <v>33</v>
      </c>
      <c r="EI8" s="448">
        <v>19.96</v>
      </c>
      <c r="EJ8" s="463">
        <v>50536</v>
      </c>
      <c r="EK8" s="448">
        <v>31.1</v>
      </c>
      <c r="EL8" s="463">
        <v>373828</v>
      </c>
      <c r="EM8" s="448">
        <v>4.88</v>
      </c>
      <c r="EN8" s="462">
        <v>332</v>
      </c>
      <c r="EO8" s="462">
        <v>0</v>
      </c>
      <c r="EP8" s="501">
        <v>900</v>
      </c>
      <c r="EQ8" s="462">
        <v>54</v>
      </c>
      <c r="ER8" s="462">
        <v>970</v>
      </c>
      <c r="ES8" s="448">
        <v>100</v>
      </c>
      <c r="ET8" s="447">
        <v>82067</v>
      </c>
      <c r="EU8" s="450">
        <v>6499</v>
      </c>
      <c r="EV8" s="447">
        <v>0</v>
      </c>
      <c r="EW8" s="491">
        <v>74991</v>
      </c>
      <c r="EX8" s="447">
        <v>63388</v>
      </c>
      <c r="EY8" s="447">
        <v>7765</v>
      </c>
      <c r="EZ8" s="447">
        <v>3838</v>
      </c>
      <c r="FA8" s="447">
        <v>577</v>
      </c>
      <c r="FB8" s="495">
        <v>13.3</v>
      </c>
      <c r="FC8" s="492">
        <v>172</v>
      </c>
      <c r="FD8" s="487">
        <v>10.6</v>
      </c>
      <c r="FE8" s="494">
        <v>4408</v>
      </c>
      <c r="FF8" s="462">
        <v>0</v>
      </c>
      <c r="FG8" s="462">
        <v>91</v>
      </c>
      <c r="FH8" s="462">
        <v>398</v>
      </c>
      <c r="FI8" s="472">
        <v>16</v>
      </c>
      <c r="FJ8" s="471">
        <v>494</v>
      </c>
      <c r="FK8" s="470">
        <v>64.018610690326767</v>
      </c>
      <c r="FL8" s="469">
        <v>99.2</v>
      </c>
      <c r="FM8" s="469">
        <v>89.5</v>
      </c>
      <c r="FN8" s="448">
        <v>62.4</v>
      </c>
      <c r="FO8" s="456">
        <v>44.1</v>
      </c>
      <c r="FP8" s="493">
        <v>86</v>
      </c>
      <c r="FQ8" s="492">
        <v>18</v>
      </c>
      <c r="FR8" s="492">
        <v>87</v>
      </c>
      <c r="FS8" s="462">
        <v>751</v>
      </c>
      <c r="FT8" s="462">
        <v>4</v>
      </c>
      <c r="FU8" s="462">
        <v>873</v>
      </c>
      <c r="FV8" s="462">
        <v>1799</v>
      </c>
      <c r="FW8" s="462">
        <v>4</v>
      </c>
      <c r="FX8" s="491">
        <v>6647699</v>
      </c>
      <c r="FY8" s="490">
        <v>3895</v>
      </c>
      <c r="FZ8" s="462">
        <v>22194693</v>
      </c>
      <c r="GA8" s="560" t="s">
        <v>534</v>
      </c>
      <c r="GB8" s="447">
        <v>11225</v>
      </c>
      <c r="GC8" s="450">
        <v>11225</v>
      </c>
      <c r="GD8" s="450">
        <v>66</v>
      </c>
      <c r="GE8" s="450">
        <v>1558</v>
      </c>
      <c r="GF8" s="447">
        <v>104728</v>
      </c>
      <c r="GG8" s="447">
        <v>1237</v>
      </c>
      <c r="GH8" s="447">
        <v>23268</v>
      </c>
      <c r="GI8" s="447">
        <v>80223</v>
      </c>
      <c r="GJ8" s="447">
        <v>732</v>
      </c>
      <c r="GK8" s="447">
        <v>6242</v>
      </c>
      <c r="GL8" s="447">
        <v>451875</v>
      </c>
      <c r="GM8" s="447">
        <v>1855</v>
      </c>
      <c r="GN8" s="447">
        <v>13708</v>
      </c>
      <c r="GO8" s="447">
        <v>299093</v>
      </c>
      <c r="GP8" s="447">
        <v>332</v>
      </c>
      <c r="GQ8" s="447">
        <v>13546</v>
      </c>
      <c r="GR8" s="447">
        <v>53809868</v>
      </c>
      <c r="GS8" s="450">
        <v>326</v>
      </c>
      <c r="GT8" s="462">
        <v>10395</v>
      </c>
      <c r="GU8" s="462">
        <v>380518</v>
      </c>
      <c r="GV8" s="464">
        <v>66</v>
      </c>
      <c r="GW8" s="462">
        <v>2924.1</v>
      </c>
      <c r="GX8" s="450">
        <v>2736</v>
      </c>
      <c r="GY8" s="450">
        <v>1477</v>
      </c>
      <c r="GZ8" s="463">
        <v>145</v>
      </c>
      <c r="HA8" s="463">
        <v>5</v>
      </c>
      <c r="HB8" s="447">
        <v>1508763</v>
      </c>
      <c r="HC8" s="447">
        <v>9854016</v>
      </c>
      <c r="HD8" s="462">
        <v>1054941</v>
      </c>
      <c r="HE8" s="462">
        <v>1174103</v>
      </c>
      <c r="HF8" s="462">
        <v>246890</v>
      </c>
      <c r="HG8" s="462">
        <v>1530</v>
      </c>
      <c r="HH8" s="462">
        <v>3630</v>
      </c>
      <c r="HI8" s="462">
        <v>243510</v>
      </c>
      <c r="HJ8" s="462">
        <v>191940</v>
      </c>
      <c r="HK8" s="461">
        <v>2843</v>
      </c>
      <c r="HL8" s="461">
        <v>3080834</v>
      </c>
      <c r="HM8" s="461">
        <v>6843175</v>
      </c>
      <c r="HN8" s="455">
        <v>94</v>
      </c>
      <c r="HO8" s="455">
        <v>118</v>
      </c>
      <c r="HP8" s="461">
        <v>17</v>
      </c>
      <c r="HQ8" s="455">
        <v>26</v>
      </c>
      <c r="HR8" s="461">
        <v>26125</v>
      </c>
      <c r="HS8" s="447">
        <v>132076</v>
      </c>
      <c r="HT8" s="455">
        <v>0</v>
      </c>
      <c r="HU8" s="489">
        <v>0</v>
      </c>
      <c r="HV8" s="488">
        <v>47.65</v>
      </c>
      <c r="HW8" s="461">
        <v>156053</v>
      </c>
      <c r="HX8" s="457">
        <v>-7.39</v>
      </c>
      <c r="HY8" s="504">
        <v>0.77</v>
      </c>
      <c r="HZ8" s="504">
        <v>0.77</v>
      </c>
      <c r="IA8" s="456">
        <v>1986.31</v>
      </c>
      <c r="IB8" s="456">
        <v>1961.29</v>
      </c>
      <c r="IC8" s="447">
        <v>24113</v>
      </c>
      <c r="ID8" s="448">
        <v>78.400000000000006</v>
      </c>
      <c r="IE8" s="448">
        <v>45.5</v>
      </c>
      <c r="IF8" s="448">
        <v>23.9</v>
      </c>
      <c r="IG8" s="448">
        <v>48.1</v>
      </c>
      <c r="IH8" s="448">
        <v>17.399999999999999</v>
      </c>
      <c r="II8" s="455">
        <v>1</v>
      </c>
      <c r="IJ8" s="455">
        <v>5</v>
      </c>
      <c r="IK8" s="487">
        <v>55.2</v>
      </c>
      <c r="IL8" s="486">
        <v>0.67</v>
      </c>
      <c r="IM8" s="485">
        <v>91.9</v>
      </c>
      <c r="IN8" s="485">
        <v>9.6</v>
      </c>
      <c r="IO8" s="485">
        <v>3.4</v>
      </c>
      <c r="IP8" s="484">
        <v>109641596</v>
      </c>
      <c r="IQ8" s="450">
        <v>39.6</v>
      </c>
      <c r="IR8" s="450">
        <v>47</v>
      </c>
      <c r="IS8" s="450" t="s">
        <v>534</v>
      </c>
      <c r="IT8" s="450" t="s">
        <v>534</v>
      </c>
      <c r="IU8" s="450">
        <v>124.9</v>
      </c>
      <c r="IV8" s="448">
        <v>35.200000000000003</v>
      </c>
      <c r="IW8" s="481">
        <v>2354</v>
      </c>
      <c r="IX8" s="448">
        <v>36</v>
      </c>
      <c r="IY8" s="448">
        <v>26.7</v>
      </c>
      <c r="IZ8" s="447">
        <v>40763</v>
      </c>
      <c r="JA8" s="447">
        <v>877</v>
      </c>
      <c r="JB8" s="447">
        <v>627</v>
      </c>
      <c r="JC8" s="447">
        <v>3114</v>
      </c>
      <c r="JD8" s="447">
        <v>3956</v>
      </c>
      <c r="JE8" s="447">
        <v>4628</v>
      </c>
      <c r="JF8" s="447">
        <v>5403</v>
      </c>
      <c r="JG8" s="447">
        <v>6493</v>
      </c>
      <c r="JH8" s="447">
        <v>6252</v>
      </c>
      <c r="JI8" s="447">
        <v>5876</v>
      </c>
      <c r="JJ8" s="447">
        <v>5295</v>
      </c>
      <c r="JK8" s="447">
        <v>4414</v>
      </c>
      <c r="JL8" s="447">
        <v>2729</v>
      </c>
      <c r="JM8" s="447">
        <v>1142</v>
      </c>
      <c r="JN8" s="447">
        <v>532</v>
      </c>
      <c r="JO8" s="447">
        <v>241</v>
      </c>
      <c r="JP8" s="447">
        <v>120</v>
      </c>
      <c r="JQ8" s="447">
        <v>5268</v>
      </c>
      <c r="JR8" s="447">
        <v>3997</v>
      </c>
      <c r="JS8" s="447">
        <v>4839</v>
      </c>
      <c r="JT8" s="447">
        <v>5914</v>
      </c>
      <c r="JU8" s="447">
        <v>6874</v>
      </c>
      <c r="JV8" s="447">
        <v>8166</v>
      </c>
      <c r="JW8" s="447">
        <v>7911</v>
      </c>
      <c r="JX8" s="447">
        <v>7777</v>
      </c>
      <c r="JY8" s="447">
        <v>7988</v>
      </c>
      <c r="JZ8" s="447">
        <v>9104</v>
      </c>
      <c r="KA8" s="447">
        <v>9884</v>
      </c>
      <c r="KB8" s="447">
        <v>8000</v>
      </c>
      <c r="KC8" s="447">
        <v>6970</v>
      </c>
      <c r="KD8" s="447">
        <v>5996</v>
      </c>
      <c r="KE8" s="447">
        <v>5863</v>
      </c>
    </row>
    <row r="9" spans="1:291" ht="12" customHeight="1">
      <c r="A9" s="3">
        <v>32018</v>
      </c>
      <c r="B9" s="2" t="s">
        <v>906</v>
      </c>
      <c r="C9" s="470">
        <v>886.47</v>
      </c>
      <c r="D9" s="447">
        <v>290456</v>
      </c>
      <c r="E9" s="448">
        <v>12.426980791592051</v>
      </c>
      <c r="F9" s="448">
        <v>60.645708903081555</v>
      </c>
      <c r="G9" s="448">
        <v>26.92731030532639</v>
      </c>
      <c r="H9" s="455">
        <v>11420</v>
      </c>
      <c r="I9" s="455">
        <v>29010</v>
      </c>
      <c r="J9" s="455">
        <v>45067</v>
      </c>
      <c r="K9" s="447">
        <v>38577</v>
      </c>
      <c r="L9" s="447">
        <v>134643</v>
      </c>
      <c r="M9" s="447">
        <v>1371</v>
      </c>
      <c r="N9" s="447">
        <v>11258</v>
      </c>
      <c r="O9" s="450">
        <v>11449</v>
      </c>
      <c r="P9" s="455">
        <v>293996</v>
      </c>
      <c r="Q9" s="447">
        <v>297631</v>
      </c>
      <c r="R9" s="447">
        <v>314704</v>
      </c>
      <c r="S9" s="447">
        <v>576971</v>
      </c>
      <c r="T9" s="447">
        <v>655020</v>
      </c>
      <c r="U9" s="447">
        <v>166496</v>
      </c>
      <c r="V9" s="447">
        <v>653034</v>
      </c>
      <c r="W9" s="462">
        <v>0</v>
      </c>
      <c r="X9" s="480">
        <v>57</v>
      </c>
      <c r="Y9" s="462">
        <v>5</v>
      </c>
      <c r="Z9" s="463" t="s">
        <v>534</v>
      </c>
      <c r="AA9" s="447">
        <v>2752</v>
      </c>
      <c r="AB9" s="462">
        <v>1413</v>
      </c>
      <c r="AC9" s="447">
        <v>2572</v>
      </c>
      <c r="AD9" s="447">
        <v>385325</v>
      </c>
      <c r="AE9" s="447">
        <v>1991</v>
      </c>
      <c r="AF9" s="499">
        <v>20</v>
      </c>
      <c r="AG9" s="447">
        <v>1909</v>
      </c>
      <c r="AH9" s="450">
        <v>42</v>
      </c>
      <c r="AI9" s="450">
        <v>14453</v>
      </c>
      <c r="AJ9" s="447">
        <v>901</v>
      </c>
      <c r="AK9" s="447">
        <v>41</v>
      </c>
      <c r="AL9" s="478">
        <v>24</v>
      </c>
      <c r="AM9" s="450">
        <v>7053</v>
      </c>
      <c r="AN9" s="447">
        <v>548</v>
      </c>
      <c r="AO9" s="447">
        <v>4</v>
      </c>
      <c r="AP9" s="447">
        <v>215</v>
      </c>
      <c r="AQ9" s="447">
        <v>6</v>
      </c>
      <c r="AR9" s="447">
        <v>7</v>
      </c>
      <c r="AS9" s="448">
        <v>100</v>
      </c>
      <c r="AT9" s="448">
        <v>106.4</v>
      </c>
      <c r="AU9" s="448">
        <v>107.8</v>
      </c>
      <c r="AV9" s="462">
        <v>30</v>
      </c>
      <c r="AW9" s="478">
        <v>32</v>
      </c>
      <c r="AX9" s="478">
        <v>18</v>
      </c>
      <c r="AY9" s="462">
        <v>2</v>
      </c>
      <c r="AZ9" s="462">
        <v>2</v>
      </c>
      <c r="BA9" s="478">
        <v>4</v>
      </c>
      <c r="BB9" s="478">
        <v>4</v>
      </c>
      <c r="BC9" s="450">
        <v>9</v>
      </c>
      <c r="BD9" s="447">
        <v>31710</v>
      </c>
      <c r="BE9" s="450">
        <v>1</v>
      </c>
      <c r="BF9" s="447">
        <v>22000</v>
      </c>
      <c r="BG9" s="450">
        <v>5</v>
      </c>
      <c r="BH9" s="447">
        <v>100351</v>
      </c>
      <c r="BI9" s="450">
        <v>3</v>
      </c>
      <c r="BJ9" s="447">
        <v>3319</v>
      </c>
      <c r="BK9" s="448">
        <v>45.3</v>
      </c>
      <c r="BL9" s="463" t="s">
        <v>534</v>
      </c>
      <c r="BM9" s="462">
        <v>3</v>
      </c>
      <c r="BN9" s="463" t="s">
        <v>534</v>
      </c>
      <c r="BO9" s="462">
        <v>7977</v>
      </c>
      <c r="BP9" s="448">
        <v>27</v>
      </c>
      <c r="BQ9" s="477">
        <v>1.29</v>
      </c>
      <c r="BR9" s="448">
        <v>39.1</v>
      </c>
      <c r="BS9" s="448">
        <v>4.2618954043738047</v>
      </c>
      <c r="BT9" s="448">
        <v>60.098883061800002</v>
      </c>
      <c r="BU9" s="450">
        <v>28</v>
      </c>
      <c r="BV9" s="447">
        <v>6519</v>
      </c>
      <c r="BW9" s="450">
        <v>265</v>
      </c>
      <c r="BX9" s="450">
        <v>1240</v>
      </c>
      <c r="BY9" s="450">
        <v>3050</v>
      </c>
      <c r="BZ9" s="450">
        <v>901</v>
      </c>
      <c r="CA9" s="450">
        <v>331</v>
      </c>
      <c r="CB9" s="450">
        <v>450</v>
      </c>
      <c r="CC9" s="470">
        <v>1.43</v>
      </c>
      <c r="CD9" s="462">
        <v>28949000</v>
      </c>
      <c r="CE9" s="450">
        <v>5</v>
      </c>
      <c r="CF9" s="450">
        <v>139</v>
      </c>
      <c r="CG9" s="450">
        <v>28</v>
      </c>
      <c r="CH9" s="450">
        <v>2</v>
      </c>
      <c r="CI9" s="450">
        <v>100</v>
      </c>
      <c r="CJ9" s="450">
        <v>20</v>
      </c>
      <c r="CK9" s="447">
        <v>1364</v>
      </c>
      <c r="CL9" s="450">
        <v>9</v>
      </c>
      <c r="CM9" s="450">
        <v>828</v>
      </c>
      <c r="CN9" s="462">
        <v>28</v>
      </c>
      <c r="CO9" s="462">
        <v>428</v>
      </c>
      <c r="CP9" s="462">
        <v>9</v>
      </c>
      <c r="CQ9" s="462">
        <v>104</v>
      </c>
      <c r="CR9" s="462">
        <v>9</v>
      </c>
      <c r="CS9" s="462">
        <v>252</v>
      </c>
      <c r="CT9" s="447">
        <v>9202</v>
      </c>
      <c r="CU9" s="447">
        <v>2045</v>
      </c>
      <c r="CV9" s="447">
        <v>2008</v>
      </c>
      <c r="CW9" s="447">
        <v>1019091.763</v>
      </c>
      <c r="CX9" s="447">
        <v>276888.429</v>
      </c>
      <c r="CY9" s="447">
        <v>556347.76300000004</v>
      </c>
      <c r="CZ9" s="447">
        <v>76782</v>
      </c>
      <c r="DA9" s="450">
        <v>9</v>
      </c>
      <c r="DB9" s="447">
        <v>15400</v>
      </c>
      <c r="DC9" s="447">
        <v>1926</v>
      </c>
      <c r="DD9" s="447">
        <v>1554</v>
      </c>
      <c r="DE9" s="462">
        <v>133</v>
      </c>
      <c r="DF9" s="462">
        <v>879</v>
      </c>
      <c r="DG9" s="447">
        <v>13317</v>
      </c>
      <c r="DH9" s="476">
        <v>10348</v>
      </c>
      <c r="DI9" s="447">
        <v>2217</v>
      </c>
      <c r="DJ9" s="447">
        <v>2457</v>
      </c>
      <c r="DK9" s="462">
        <v>365</v>
      </c>
      <c r="DL9" s="462">
        <v>250</v>
      </c>
      <c r="DM9" s="462">
        <v>10</v>
      </c>
      <c r="DN9" s="462">
        <v>1762</v>
      </c>
      <c r="DO9" s="462">
        <v>51</v>
      </c>
      <c r="DP9" s="462">
        <v>18982</v>
      </c>
      <c r="DQ9" s="492">
        <v>89</v>
      </c>
      <c r="DR9" s="450">
        <v>8052</v>
      </c>
      <c r="DS9" s="494">
        <v>7700</v>
      </c>
      <c r="DT9" s="450">
        <v>0</v>
      </c>
      <c r="DU9" s="491">
        <v>1117</v>
      </c>
      <c r="DV9" s="462">
        <v>75</v>
      </c>
      <c r="DW9" s="462">
        <v>86</v>
      </c>
      <c r="DX9" s="448">
        <v>63.5</v>
      </c>
      <c r="DY9" s="462">
        <v>49</v>
      </c>
      <c r="DZ9" s="462">
        <v>119</v>
      </c>
      <c r="EA9" s="462">
        <v>1807</v>
      </c>
      <c r="EB9" s="463">
        <v>164</v>
      </c>
      <c r="EC9" s="463">
        <v>4</v>
      </c>
      <c r="ED9" s="463">
        <v>2185</v>
      </c>
      <c r="EE9" s="450">
        <v>2258</v>
      </c>
      <c r="EF9" s="448">
        <v>92.6</v>
      </c>
      <c r="EG9" s="448">
        <v>90.5</v>
      </c>
      <c r="EH9" s="463">
        <v>54</v>
      </c>
      <c r="EI9" s="448">
        <v>15.94</v>
      </c>
      <c r="EJ9" s="463">
        <v>57043</v>
      </c>
      <c r="EK9" s="448">
        <v>44.5</v>
      </c>
      <c r="EL9" s="463">
        <v>383676</v>
      </c>
      <c r="EM9" s="448">
        <v>2.19</v>
      </c>
      <c r="EN9" s="462">
        <v>405</v>
      </c>
      <c r="EO9" s="462">
        <v>8</v>
      </c>
      <c r="EP9" s="501">
        <v>1491</v>
      </c>
      <c r="EQ9" s="447">
        <v>67</v>
      </c>
      <c r="ER9" s="447">
        <v>1683</v>
      </c>
      <c r="ES9" s="448">
        <v>100</v>
      </c>
      <c r="ET9" s="447">
        <v>110003</v>
      </c>
      <c r="EU9" s="450">
        <v>7654</v>
      </c>
      <c r="EV9" s="447">
        <v>132</v>
      </c>
      <c r="EW9" s="491">
        <v>96601</v>
      </c>
      <c r="EX9" s="447">
        <v>80033</v>
      </c>
      <c r="EY9" s="447">
        <v>10940</v>
      </c>
      <c r="EZ9" s="447">
        <v>5628</v>
      </c>
      <c r="FA9" s="447">
        <v>5748</v>
      </c>
      <c r="FB9" s="495">
        <v>16.600000000000001</v>
      </c>
      <c r="FC9" s="492">
        <v>475</v>
      </c>
      <c r="FD9" s="487">
        <v>10.5</v>
      </c>
      <c r="FE9" s="494">
        <v>5511</v>
      </c>
      <c r="FF9" s="462">
        <v>72</v>
      </c>
      <c r="FG9" s="462">
        <v>93</v>
      </c>
      <c r="FH9" s="462">
        <v>312</v>
      </c>
      <c r="FI9" s="472">
        <v>29</v>
      </c>
      <c r="FJ9" s="471">
        <v>796</v>
      </c>
      <c r="FK9" s="470">
        <v>54.076349551786173</v>
      </c>
      <c r="FL9" s="469">
        <v>98.1</v>
      </c>
      <c r="FM9" s="469">
        <v>94.1</v>
      </c>
      <c r="FN9" s="448">
        <v>89.2</v>
      </c>
      <c r="FO9" s="456">
        <v>61.8</v>
      </c>
      <c r="FP9" s="493">
        <v>91</v>
      </c>
      <c r="FQ9" s="492">
        <v>22</v>
      </c>
      <c r="FR9" s="492">
        <v>66</v>
      </c>
      <c r="FS9" s="462">
        <v>624</v>
      </c>
      <c r="FT9" s="462">
        <v>6</v>
      </c>
      <c r="FU9" s="462">
        <v>1307</v>
      </c>
      <c r="FV9" s="462">
        <v>2794</v>
      </c>
      <c r="FW9" s="462">
        <v>8</v>
      </c>
      <c r="FX9" s="491">
        <v>5081443</v>
      </c>
      <c r="FY9" s="490">
        <v>5138</v>
      </c>
      <c r="FZ9" s="462">
        <v>19609612</v>
      </c>
      <c r="GA9" s="462">
        <v>13223450</v>
      </c>
      <c r="GB9" s="447">
        <v>15032</v>
      </c>
      <c r="GC9" s="450">
        <v>15032</v>
      </c>
      <c r="GD9" s="450">
        <v>62</v>
      </c>
      <c r="GE9" s="450">
        <v>1609</v>
      </c>
      <c r="GF9" s="447">
        <v>146110</v>
      </c>
      <c r="GG9" s="447">
        <v>854</v>
      </c>
      <c r="GH9" s="447">
        <v>17923</v>
      </c>
      <c r="GI9" s="447">
        <v>127333</v>
      </c>
      <c r="GJ9" s="447">
        <v>970</v>
      </c>
      <c r="GK9" s="447">
        <v>8957</v>
      </c>
      <c r="GL9" s="447">
        <v>858987</v>
      </c>
      <c r="GM9" s="447">
        <v>2299</v>
      </c>
      <c r="GN9" s="447">
        <v>19378</v>
      </c>
      <c r="GO9" s="447">
        <v>407421</v>
      </c>
      <c r="GP9" s="447">
        <v>155</v>
      </c>
      <c r="GQ9" s="447">
        <v>5858</v>
      </c>
      <c r="GR9" s="447">
        <v>11929948</v>
      </c>
      <c r="GS9" s="450">
        <v>153</v>
      </c>
      <c r="GT9" s="462">
        <v>5219</v>
      </c>
      <c r="GU9" s="462" t="s">
        <v>534</v>
      </c>
      <c r="GV9" s="464">
        <v>88.56</v>
      </c>
      <c r="GW9" s="462">
        <v>3962</v>
      </c>
      <c r="GX9" s="450">
        <v>4081</v>
      </c>
      <c r="GY9" s="450">
        <v>2781</v>
      </c>
      <c r="GZ9" s="463">
        <v>279</v>
      </c>
      <c r="HA9" s="463">
        <v>11</v>
      </c>
      <c r="HB9" s="447">
        <v>2080384</v>
      </c>
      <c r="HC9" s="447">
        <v>12625909</v>
      </c>
      <c r="HD9" s="462">
        <v>1580914</v>
      </c>
      <c r="HE9" s="462">
        <v>1749942</v>
      </c>
      <c r="HF9" s="462">
        <v>474628</v>
      </c>
      <c r="HG9" s="462">
        <v>11380</v>
      </c>
      <c r="HH9" s="462">
        <v>12830</v>
      </c>
      <c r="HI9" s="462">
        <v>269260</v>
      </c>
      <c r="HJ9" s="462">
        <v>197350</v>
      </c>
      <c r="HK9" s="461">
        <v>11837</v>
      </c>
      <c r="HL9" s="461">
        <v>15840085</v>
      </c>
      <c r="HM9" s="461">
        <v>0</v>
      </c>
      <c r="HN9" s="455">
        <v>333</v>
      </c>
      <c r="HO9" s="455">
        <v>0</v>
      </c>
      <c r="HP9" s="461">
        <v>53</v>
      </c>
      <c r="HQ9" s="455">
        <v>0</v>
      </c>
      <c r="HR9" s="461">
        <v>2037</v>
      </c>
      <c r="HS9" s="447">
        <v>159608</v>
      </c>
      <c r="HT9" s="455">
        <v>280</v>
      </c>
      <c r="HU9" s="489">
        <v>0</v>
      </c>
      <c r="HV9" s="488">
        <v>41.94</v>
      </c>
      <c r="HW9" s="461">
        <v>237280</v>
      </c>
      <c r="HX9" s="457">
        <v>-16.64</v>
      </c>
      <c r="HY9" s="456">
        <v>0.5</v>
      </c>
      <c r="HZ9" s="456">
        <v>0.5</v>
      </c>
      <c r="IA9" s="456">
        <v>1034.3</v>
      </c>
      <c r="IB9" s="456">
        <v>997.9</v>
      </c>
      <c r="IC9" s="447">
        <v>33586</v>
      </c>
      <c r="ID9" s="448">
        <v>74.400000000000006</v>
      </c>
      <c r="IE9" s="448">
        <v>57.5</v>
      </c>
      <c r="IF9" s="448">
        <v>39.200000000000003</v>
      </c>
      <c r="IG9" s="448">
        <v>68.400000000000006</v>
      </c>
      <c r="IH9" s="448">
        <v>21.7</v>
      </c>
      <c r="II9" s="455">
        <v>0</v>
      </c>
      <c r="IJ9" s="455">
        <v>2</v>
      </c>
      <c r="IK9" s="487">
        <v>87.2</v>
      </c>
      <c r="IL9" s="486">
        <v>0.74</v>
      </c>
      <c r="IM9" s="485">
        <v>94.4</v>
      </c>
      <c r="IN9" s="485">
        <v>9.5</v>
      </c>
      <c r="IO9" s="485">
        <v>1.9</v>
      </c>
      <c r="IP9" s="484">
        <v>130960250</v>
      </c>
      <c r="IQ9" s="450">
        <v>47.3</v>
      </c>
      <c r="IR9" s="450">
        <v>53.8</v>
      </c>
      <c r="IS9" s="483" t="s">
        <v>534</v>
      </c>
      <c r="IT9" s="483" t="s">
        <v>534</v>
      </c>
      <c r="IU9" s="450">
        <v>64.2</v>
      </c>
      <c r="IV9" s="448">
        <v>33.299999999999997</v>
      </c>
      <c r="IW9" s="481">
        <v>2200</v>
      </c>
      <c r="IX9" s="448">
        <v>10</v>
      </c>
      <c r="IY9" s="448">
        <v>30.6</v>
      </c>
      <c r="IZ9" s="447">
        <v>59828</v>
      </c>
      <c r="JA9" s="447">
        <v>1247</v>
      </c>
      <c r="JB9" s="447">
        <v>930</v>
      </c>
      <c r="JC9" s="447">
        <v>5050</v>
      </c>
      <c r="JD9" s="447">
        <v>6025</v>
      </c>
      <c r="JE9" s="447">
        <v>6625</v>
      </c>
      <c r="JF9" s="447">
        <v>7376</v>
      </c>
      <c r="JG9" s="447">
        <v>8437</v>
      </c>
      <c r="JH9" s="447">
        <v>7779</v>
      </c>
      <c r="JI9" s="447">
        <v>7583</v>
      </c>
      <c r="JJ9" s="447">
        <v>6782</v>
      </c>
      <c r="JK9" s="447">
        <v>5257</v>
      </c>
      <c r="JL9" s="447">
        <v>3498</v>
      </c>
      <c r="JM9" s="447">
        <v>1531</v>
      </c>
      <c r="JN9" s="447">
        <v>875</v>
      </c>
      <c r="JO9" s="447">
        <v>417</v>
      </c>
      <c r="JP9" s="447">
        <v>200</v>
      </c>
      <c r="JQ9" s="447">
        <v>7272</v>
      </c>
      <c r="JR9" s="447">
        <v>7414</v>
      </c>
      <c r="JS9" s="447">
        <v>7314</v>
      </c>
      <c r="JT9" s="447">
        <v>8483</v>
      </c>
      <c r="JU9" s="447">
        <v>9639</v>
      </c>
      <c r="JV9" s="447">
        <v>10775</v>
      </c>
      <c r="JW9" s="447">
        <v>9825</v>
      </c>
      <c r="JX9" s="447">
        <v>9811</v>
      </c>
      <c r="JY9" s="447">
        <v>9874</v>
      </c>
      <c r="JZ9" s="447">
        <v>10340</v>
      </c>
      <c r="KA9" s="447">
        <v>11117</v>
      </c>
      <c r="KB9" s="447">
        <v>8773</v>
      </c>
      <c r="KC9" s="447">
        <v>7934</v>
      </c>
      <c r="KD9" s="447">
        <v>7221</v>
      </c>
      <c r="KE9" s="447">
        <v>7917</v>
      </c>
    </row>
    <row r="10" spans="1:291" ht="12" customHeight="1">
      <c r="A10" s="3">
        <v>52019</v>
      </c>
      <c r="B10" s="2" t="s">
        <v>908</v>
      </c>
      <c r="C10" s="470">
        <v>906.07</v>
      </c>
      <c r="D10" s="447">
        <v>310412</v>
      </c>
      <c r="E10" s="448">
        <v>11.470239552594617</v>
      </c>
      <c r="F10" s="448">
        <v>58.887865159852069</v>
      </c>
      <c r="G10" s="448">
        <v>29.641895287553314</v>
      </c>
      <c r="H10" s="455">
        <f>12793+32</f>
        <v>12825</v>
      </c>
      <c r="I10" s="455">
        <f>27308+63</f>
        <v>27371</v>
      </c>
      <c r="J10" s="455">
        <f>43178+88</f>
        <v>43266</v>
      </c>
      <c r="K10" s="447">
        <f>47028+24</f>
        <v>47052</v>
      </c>
      <c r="L10" s="447">
        <v>143713</v>
      </c>
      <c r="M10" s="447">
        <v>1260</v>
      </c>
      <c r="N10" s="447">
        <v>8998</v>
      </c>
      <c r="O10" s="450">
        <v>9778</v>
      </c>
      <c r="P10" s="455">
        <v>308052</v>
      </c>
      <c r="Q10" s="447">
        <v>315814</v>
      </c>
      <c r="R10" s="447">
        <v>329561</v>
      </c>
      <c r="S10" s="447">
        <v>447725</v>
      </c>
      <c r="T10" s="447">
        <v>731054</v>
      </c>
      <c r="U10" s="447">
        <v>253659</v>
      </c>
      <c r="V10" s="447">
        <v>620557</v>
      </c>
      <c r="W10" s="462">
        <v>64</v>
      </c>
      <c r="X10" s="480">
        <v>43</v>
      </c>
      <c r="Y10" s="462">
        <v>42</v>
      </c>
      <c r="Z10" s="463">
        <v>42803</v>
      </c>
      <c r="AA10" s="447">
        <v>2524</v>
      </c>
      <c r="AB10" s="462">
        <v>713</v>
      </c>
      <c r="AC10" s="447">
        <v>1188</v>
      </c>
      <c r="AD10" s="447">
        <v>381273</v>
      </c>
      <c r="AE10" s="447">
        <v>1839</v>
      </c>
      <c r="AF10" s="499">
        <v>12</v>
      </c>
      <c r="AG10" s="447">
        <v>1041</v>
      </c>
      <c r="AH10" s="450">
        <v>41</v>
      </c>
      <c r="AI10" s="450">
        <v>13891</v>
      </c>
      <c r="AJ10" s="447">
        <v>896</v>
      </c>
      <c r="AK10" s="447">
        <v>63</v>
      </c>
      <c r="AL10" s="478">
        <v>23</v>
      </c>
      <c r="AM10" s="450">
        <v>6914</v>
      </c>
      <c r="AN10" s="447">
        <v>564</v>
      </c>
      <c r="AO10" s="447">
        <v>4</v>
      </c>
      <c r="AP10" s="447">
        <v>246</v>
      </c>
      <c r="AQ10" s="447">
        <v>19</v>
      </c>
      <c r="AR10" s="447">
        <v>31</v>
      </c>
      <c r="AS10" s="448">
        <v>100</v>
      </c>
      <c r="AT10" s="448">
        <v>111.2</v>
      </c>
      <c r="AU10" s="448">
        <v>131.80000000000001</v>
      </c>
      <c r="AV10" s="462">
        <v>7</v>
      </c>
      <c r="AW10" s="478">
        <v>27</v>
      </c>
      <c r="AX10" s="478">
        <v>20</v>
      </c>
      <c r="AY10" s="462">
        <v>11</v>
      </c>
      <c r="AZ10" s="462">
        <v>1</v>
      </c>
      <c r="BA10" s="478">
        <v>1</v>
      </c>
      <c r="BB10" s="478">
        <v>9</v>
      </c>
      <c r="BC10" s="450">
        <v>7</v>
      </c>
      <c r="BD10" s="447">
        <v>23596</v>
      </c>
      <c r="BE10" s="450">
        <v>1</v>
      </c>
      <c r="BF10" s="447">
        <v>29458</v>
      </c>
      <c r="BG10" s="450">
        <v>8</v>
      </c>
      <c r="BH10" s="447">
        <v>224741</v>
      </c>
      <c r="BI10" s="450">
        <v>1</v>
      </c>
      <c r="BJ10" s="447">
        <v>385</v>
      </c>
      <c r="BK10" s="448">
        <v>38.200000000000003</v>
      </c>
      <c r="BL10" s="462">
        <v>4</v>
      </c>
      <c r="BM10" s="462">
        <v>6</v>
      </c>
      <c r="BN10" s="462" t="s">
        <v>534</v>
      </c>
      <c r="BO10" s="462" t="s">
        <v>534</v>
      </c>
      <c r="BP10" s="448">
        <v>37.299999999999997</v>
      </c>
      <c r="BQ10" s="477">
        <v>1.28</v>
      </c>
      <c r="BR10" s="448">
        <v>36.4</v>
      </c>
      <c r="BS10" s="448">
        <v>4.4019132254426374</v>
      </c>
      <c r="BT10" s="448">
        <v>56.223785840300003</v>
      </c>
      <c r="BU10" s="450">
        <v>23</v>
      </c>
      <c r="BV10" s="447">
        <v>5664</v>
      </c>
      <c r="BW10" s="450">
        <v>277</v>
      </c>
      <c r="BX10" s="450">
        <v>1227</v>
      </c>
      <c r="BY10" s="450">
        <v>3732</v>
      </c>
      <c r="BZ10" s="450">
        <v>1100</v>
      </c>
      <c r="CA10" s="450">
        <v>355</v>
      </c>
      <c r="CB10" s="450">
        <v>470</v>
      </c>
      <c r="CC10" s="470">
        <v>1.3</v>
      </c>
      <c r="CD10" s="477" t="s">
        <v>534</v>
      </c>
      <c r="CE10" s="450">
        <v>2</v>
      </c>
      <c r="CF10" s="450">
        <v>9</v>
      </c>
      <c r="CG10" s="450">
        <v>1</v>
      </c>
      <c r="CH10" s="450">
        <v>3</v>
      </c>
      <c r="CI10" s="450">
        <v>205</v>
      </c>
      <c r="CJ10" s="450">
        <v>21</v>
      </c>
      <c r="CK10" s="447">
        <v>1289</v>
      </c>
      <c r="CL10" s="450">
        <v>13</v>
      </c>
      <c r="CM10" s="450">
        <v>1308</v>
      </c>
      <c r="CN10" s="462">
        <v>32</v>
      </c>
      <c r="CO10" s="462">
        <v>393</v>
      </c>
      <c r="CP10" s="462">
        <v>6</v>
      </c>
      <c r="CQ10" s="462">
        <v>50</v>
      </c>
      <c r="CR10" s="462">
        <v>26</v>
      </c>
      <c r="CS10" s="462">
        <v>714</v>
      </c>
      <c r="CT10" s="447">
        <v>11237</v>
      </c>
      <c r="CU10" s="447">
        <v>2139</v>
      </c>
      <c r="CV10" s="447">
        <v>2500</v>
      </c>
      <c r="CW10" s="447">
        <v>1174679.7309999999</v>
      </c>
      <c r="CX10" s="447">
        <v>285622.196</v>
      </c>
      <c r="CY10" s="447">
        <v>645982.99</v>
      </c>
      <c r="CZ10" s="447">
        <v>93365</v>
      </c>
      <c r="DA10" s="450">
        <v>18</v>
      </c>
      <c r="DB10" s="447">
        <v>19312</v>
      </c>
      <c r="DC10" s="447">
        <v>2115</v>
      </c>
      <c r="DD10" s="447">
        <v>1593</v>
      </c>
      <c r="DE10" s="462">
        <v>253</v>
      </c>
      <c r="DF10" s="462">
        <v>956</v>
      </c>
      <c r="DG10" s="447">
        <v>6650</v>
      </c>
      <c r="DH10" s="476">
        <v>13678</v>
      </c>
      <c r="DI10" s="447">
        <v>2290</v>
      </c>
      <c r="DJ10" s="447">
        <v>2270</v>
      </c>
      <c r="DK10" s="462">
        <v>227</v>
      </c>
      <c r="DL10" s="462">
        <v>498</v>
      </c>
      <c r="DM10" s="462">
        <v>2</v>
      </c>
      <c r="DN10" s="462">
        <v>1747</v>
      </c>
      <c r="DO10" s="462">
        <v>28</v>
      </c>
      <c r="DP10" s="462">
        <v>14837</v>
      </c>
      <c r="DQ10" s="492">
        <v>97</v>
      </c>
      <c r="DR10" s="450">
        <v>9138</v>
      </c>
      <c r="DS10" s="494">
        <v>8356</v>
      </c>
      <c r="DT10" s="450">
        <v>0</v>
      </c>
      <c r="DU10" s="494">
        <v>1288</v>
      </c>
      <c r="DV10" s="462">
        <v>96</v>
      </c>
      <c r="DW10" s="462">
        <v>94</v>
      </c>
      <c r="DX10" s="448">
        <v>74.900000000000006</v>
      </c>
      <c r="DY10" s="462">
        <v>35</v>
      </c>
      <c r="DZ10" s="462">
        <v>61</v>
      </c>
      <c r="EA10" s="462">
        <v>2408</v>
      </c>
      <c r="EB10" s="463">
        <v>387</v>
      </c>
      <c r="EC10" s="463">
        <v>76</v>
      </c>
      <c r="ED10" s="463">
        <v>1872</v>
      </c>
      <c r="EE10" s="450">
        <v>2007</v>
      </c>
      <c r="EF10" s="448">
        <v>97</v>
      </c>
      <c r="EG10" s="448">
        <v>96.2</v>
      </c>
      <c r="EH10" s="463">
        <v>49</v>
      </c>
      <c r="EI10" s="448">
        <v>17.3</v>
      </c>
      <c r="EJ10" s="463">
        <v>62419</v>
      </c>
      <c r="EK10" s="448">
        <v>35.799999999999997</v>
      </c>
      <c r="EL10" s="463">
        <v>417363</v>
      </c>
      <c r="EM10" s="448">
        <v>3.5</v>
      </c>
      <c r="EN10" s="462">
        <v>330</v>
      </c>
      <c r="EO10" s="462">
        <v>41</v>
      </c>
      <c r="EP10" s="496">
        <v>1550</v>
      </c>
      <c r="EQ10" s="462">
        <v>69</v>
      </c>
      <c r="ER10" s="462">
        <v>1315</v>
      </c>
      <c r="ES10" s="448">
        <v>97</v>
      </c>
      <c r="ET10" s="447">
        <v>120606</v>
      </c>
      <c r="EU10" s="450">
        <v>8608</v>
      </c>
      <c r="EV10" s="447">
        <v>45</v>
      </c>
      <c r="EW10" s="491">
        <v>108569</v>
      </c>
      <c r="EX10" s="447" t="s">
        <v>984</v>
      </c>
      <c r="EY10" s="447">
        <v>12375</v>
      </c>
      <c r="EZ10" s="447">
        <v>96194</v>
      </c>
      <c r="FA10" s="447">
        <v>3429</v>
      </c>
      <c r="FB10" s="495">
        <v>22.3</v>
      </c>
      <c r="FC10" s="492">
        <v>208</v>
      </c>
      <c r="FD10" s="487">
        <v>19.7</v>
      </c>
      <c r="FE10" s="494">
        <v>4293</v>
      </c>
      <c r="FF10" s="462" t="s">
        <v>534</v>
      </c>
      <c r="FG10" s="462">
        <v>441</v>
      </c>
      <c r="FH10" s="462">
        <v>202</v>
      </c>
      <c r="FI10" s="472">
        <v>27</v>
      </c>
      <c r="FJ10" s="471">
        <v>712</v>
      </c>
      <c r="FK10" s="470">
        <v>65.957494591377639</v>
      </c>
      <c r="FL10" s="469">
        <v>99.4</v>
      </c>
      <c r="FM10" s="469">
        <v>92.2</v>
      </c>
      <c r="FN10" s="448">
        <v>93.3</v>
      </c>
      <c r="FO10" s="456">
        <v>50</v>
      </c>
      <c r="FP10" s="493">
        <v>62</v>
      </c>
      <c r="FQ10" s="492">
        <v>14</v>
      </c>
      <c r="FR10" s="492">
        <v>73</v>
      </c>
      <c r="FS10" s="462">
        <v>917</v>
      </c>
      <c r="FT10" s="462">
        <v>5</v>
      </c>
      <c r="FU10" s="462">
        <v>939</v>
      </c>
      <c r="FV10" s="462">
        <v>1671</v>
      </c>
      <c r="FW10" s="462">
        <v>5</v>
      </c>
      <c r="FX10" s="491">
        <v>6670431</v>
      </c>
      <c r="FY10" s="490">
        <v>4760</v>
      </c>
      <c r="FZ10" s="462" t="s">
        <v>534</v>
      </c>
      <c r="GA10" s="462" t="s">
        <v>534</v>
      </c>
      <c r="GB10" s="447">
        <v>14983</v>
      </c>
      <c r="GC10" s="450">
        <v>14983</v>
      </c>
      <c r="GD10" s="450">
        <v>65</v>
      </c>
      <c r="GE10" s="450">
        <v>1965</v>
      </c>
      <c r="GF10" s="447">
        <v>146415</v>
      </c>
      <c r="GG10" s="447">
        <v>620</v>
      </c>
      <c r="GH10" s="447">
        <v>22702</v>
      </c>
      <c r="GI10" s="447">
        <v>123093</v>
      </c>
      <c r="GJ10" s="447">
        <v>1042</v>
      </c>
      <c r="GK10" s="447">
        <v>8810</v>
      </c>
      <c r="GL10" s="447">
        <v>758531</v>
      </c>
      <c r="GM10" s="447">
        <v>2306</v>
      </c>
      <c r="GN10" s="447">
        <v>18971</v>
      </c>
      <c r="GO10" s="447">
        <v>389288</v>
      </c>
      <c r="GP10" s="447">
        <v>267</v>
      </c>
      <c r="GQ10" s="447">
        <v>10244</v>
      </c>
      <c r="GR10" s="447">
        <v>27998193</v>
      </c>
      <c r="GS10" s="450">
        <v>263</v>
      </c>
      <c r="GT10" s="462" t="s">
        <v>534</v>
      </c>
      <c r="GU10" s="462" t="s">
        <v>534</v>
      </c>
      <c r="GV10" s="464">
        <v>102.88</v>
      </c>
      <c r="GW10" s="462">
        <v>7611</v>
      </c>
      <c r="GX10" s="450">
        <v>3346</v>
      </c>
      <c r="GY10" s="450">
        <v>2676</v>
      </c>
      <c r="GZ10" s="463">
        <v>608</v>
      </c>
      <c r="HA10" s="463">
        <v>4</v>
      </c>
      <c r="HB10" s="447">
        <v>1936893</v>
      </c>
      <c r="HC10" s="447">
        <v>15119833</v>
      </c>
      <c r="HD10" s="490">
        <v>1651004</v>
      </c>
      <c r="HE10" s="561">
        <v>1740152</v>
      </c>
      <c r="HF10" s="462">
        <v>343368</v>
      </c>
      <c r="HG10" s="462">
        <v>9770</v>
      </c>
      <c r="HH10" s="462">
        <v>11710</v>
      </c>
      <c r="HI10" s="462">
        <v>277035</v>
      </c>
      <c r="HJ10" s="462">
        <v>206665</v>
      </c>
      <c r="HK10" s="461">
        <v>16571</v>
      </c>
      <c r="HL10" s="461">
        <v>7197046</v>
      </c>
      <c r="HM10" s="461">
        <v>0</v>
      </c>
      <c r="HN10" s="455">
        <v>199</v>
      </c>
      <c r="HO10" s="455">
        <v>0</v>
      </c>
      <c r="HP10" s="461">
        <v>49</v>
      </c>
      <c r="HQ10" s="455">
        <v>0</v>
      </c>
      <c r="HR10" s="461">
        <v>50330</v>
      </c>
      <c r="HS10" s="447">
        <v>183513</v>
      </c>
      <c r="HT10" s="455">
        <v>300</v>
      </c>
      <c r="HU10" s="489">
        <v>0</v>
      </c>
      <c r="HV10" s="488">
        <v>54.76</v>
      </c>
      <c r="HW10" s="461">
        <v>250569</v>
      </c>
      <c r="HX10" s="457">
        <v>0.1</v>
      </c>
      <c r="HY10" s="456">
        <v>6</v>
      </c>
      <c r="HZ10" s="504">
        <v>4.29</v>
      </c>
      <c r="IA10" s="504">
        <v>1502.96</v>
      </c>
      <c r="IB10" s="504">
        <v>1493.61</v>
      </c>
      <c r="IC10" s="447">
        <v>47414</v>
      </c>
      <c r="ID10" s="448">
        <v>67.8</v>
      </c>
      <c r="IE10" s="448">
        <v>51.3</v>
      </c>
      <c r="IF10" s="448">
        <v>36.299999999999997</v>
      </c>
      <c r="IG10" s="448">
        <v>54.8</v>
      </c>
      <c r="IH10" s="448">
        <v>16.100000000000001</v>
      </c>
      <c r="II10" s="455">
        <v>5</v>
      </c>
      <c r="IJ10" s="455">
        <v>8</v>
      </c>
      <c r="IK10" s="487">
        <v>79.3</v>
      </c>
      <c r="IL10" s="486">
        <v>0.66700000000000004</v>
      </c>
      <c r="IM10" s="485">
        <v>91.1</v>
      </c>
      <c r="IN10" s="485">
        <v>10.199999999999999</v>
      </c>
      <c r="IO10" s="485">
        <v>2.2999999999999998</v>
      </c>
      <c r="IP10" s="484">
        <v>139711099</v>
      </c>
      <c r="IQ10" s="450">
        <v>46.7</v>
      </c>
      <c r="IR10" s="450">
        <v>51.9</v>
      </c>
      <c r="IS10" s="450" t="s">
        <v>534</v>
      </c>
      <c r="IT10" s="450" t="s">
        <v>534</v>
      </c>
      <c r="IU10" s="450">
        <v>83.6</v>
      </c>
      <c r="IV10" s="448">
        <v>32</v>
      </c>
      <c r="IW10" s="481">
        <v>2544</v>
      </c>
      <c r="IX10" s="448">
        <v>21.8</v>
      </c>
      <c r="IY10" s="448">
        <v>32.1</v>
      </c>
      <c r="IZ10" s="447">
        <v>53242</v>
      </c>
      <c r="JA10" s="447">
        <v>1280</v>
      </c>
      <c r="JB10" s="447">
        <v>790</v>
      </c>
      <c r="JC10" s="447">
        <v>4169</v>
      </c>
      <c r="JD10" s="447">
        <v>5369</v>
      </c>
      <c r="JE10" s="447">
        <v>5969</v>
      </c>
      <c r="JF10" s="447">
        <v>7165</v>
      </c>
      <c r="JG10" s="447">
        <v>8269</v>
      </c>
      <c r="JH10" s="447">
        <v>7470</v>
      </c>
      <c r="JI10" s="447">
        <v>7683</v>
      </c>
      <c r="JJ10" s="447">
        <v>7291</v>
      </c>
      <c r="JK10" s="447">
        <v>5837</v>
      </c>
      <c r="JL10" s="447">
        <v>3576</v>
      </c>
      <c r="JM10" s="447">
        <v>1390</v>
      </c>
      <c r="JN10" s="447">
        <v>659</v>
      </c>
      <c r="JO10" s="447">
        <v>286</v>
      </c>
      <c r="JP10" s="447">
        <v>140</v>
      </c>
      <c r="JQ10" s="447">
        <v>6723</v>
      </c>
      <c r="JR10" s="447">
        <v>6214</v>
      </c>
      <c r="JS10" s="447">
        <v>6406</v>
      </c>
      <c r="JT10" s="447">
        <v>7592</v>
      </c>
      <c r="JU10" s="447">
        <v>9368</v>
      </c>
      <c r="JV10" s="447">
        <v>10636</v>
      </c>
      <c r="JW10" s="447">
        <v>9647</v>
      </c>
      <c r="JX10" s="447">
        <v>10311</v>
      </c>
      <c r="JY10" s="447">
        <v>10920</v>
      </c>
      <c r="JZ10" s="447">
        <v>12204</v>
      </c>
      <c r="KA10" s="447">
        <v>13230</v>
      </c>
      <c r="KB10" s="447">
        <v>9924</v>
      </c>
      <c r="KC10" s="447">
        <v>9460</v>
      </c>
      <c r="KD10" s="447">
        <v>8563</v>
      </c>
      <c r="KE10" s="447">
        <v>9685</v>
      </c>
    </row>
    <row r="11" spans="1:291" ht="12" customHeight="1">
      <c r="A11" s="3">
        <v>62014</v>
      </c>
      <c r="B11" s="2" t="s">
        <v>1008</v>
      </c>
      <c r="C11" s="470">
        <v>381.58</v>
      </c>
      <c r="D11" s="447">
        <v>246951</v>
      </c>
      <c r="E11" s="448">
        <v>12.6</v>
      </c>
      <c r="F11" s="448">
        <v>58.7</v>
      </c>
      <c r="G11" s="448">
        <v>28.7</v>
      </c>
      <c r="H11" s="455">
        <v>11772</v>
      </c>
      <c r="I11" s="455">
        <v>24577</v>
      </c>
      <c r="J11" s="455">
        <v>38200</v>
      </c>
      <c r="K11" s="455">
        <v>36902</v>
      </c>
      <c r="L11" s="447">
        <v>102053</v>
      </c>
      <c r="M11" s="447">
        <v>1249</v>
      </c>
      <c r="N11" s="447">
        <v>8071</v>
      </c>
      <c r="O11" s="462">
        <v>8199</v>
      </c>
      <c r="P11" s="455">
        <v>251021</v>
      </c>
      <c r="Q11" s="447">
        <v>253832</v>
      </c>
      <c r="R11" s="447">
        <v>271056</v>
      </c>
      <c r="S11" s="455">
        <v>372102</v>
      </c>
      <c r="T11" s="455">
        <v>940148</v>
      </c>
      <c r="U11" s="455">
        <v>232401</v>
      </c>
      <c r="V11" s="455">
        <v>410653</v>
      </c>
      <c r="W11" s="462">
        <v>3</v>
      </c>
      <c r="X11" s="480">
        <v>70</v>
      </c>
      <c r="Y11" s="462">
        <v>23</v>
      </c>
      <c r="Z11" s="463" t="s">
        <v>534</v>
      </c>
      <c r="AA11" s="447">
        <v>995.99</v>
      </c>
      <c r="AB11" s="523">
        <v>272.89999999999998</v>
      </c>
      <c r="AC11" s="455">
        <v>1202</v>
      </c>
      <c r="AD11" s="455">
        <v>142995</v>
      </c>
      <c r="AE11" s="455">
        <v>1496</v>
      </c>
      <c r="AF11" s="499">
        <v>18</v>
      </c>
      <c r="AG11" s="447">
        <v>1753</v>
      </c>
      <c r="AH11" s="450">
        <v>36</v>
      </c>
      <c r="AI11" s="450">
        <v>12161</v>
      </c>
      <c r="AJ11" s="455">
        <v>794</v>
      </c>
      <c r="AK11" s="455">
        <v>73</v>
      </c>
      <c r="AL11" s="478">
        <v>15</v>
      </c>
      <c r="AM11" s="450">
        <v>6139</v>
      </c>
      <c r="AN11" s="455">
        <v>452</v>
      </c>
      <c r="AO11" s="455">
        <v>0</v>
      </c>
      <c r="AP11" s="455">
        <v>205</v>
      </c>
      <c r="AQ11" s="455">
        <v>13</v>
      </c>
      <c r="AR11" s="455">
        <v>28</v>
      </c>
      <c r="AS11" s="448">
        <v>98.297872340425528</v>
      </c>
      <c r="AT11" s="448">
        <v>115.75</v>
      </c>
      <c r="AU11" s="448">
        <v>131.26</v>
      </c>
      <c r="AV11" s="462">
        <v>3</v>
      </c>
      <c r="AW11" s="478">
        <v>3</v>
      </c>
      <c r="AX11" s="478">
        <v>3</v>
      </c>
      <c r="AY11" s="462">
        <v>1</v>
      </c>
      <c r="AZ11" s="462">
        <v>1</v>
      </c>
      <c r="BA11" s="478">
        <v>5</v>
      </c>
      <c r="BB11" s="478">
        <v>0</v>
      </c>
      <c r="BC11" s="450">
        <v>8</v>
      </c>
      <c r="BD11" s="447">
        <v>29173</v>
      </c>
      <c r="BE11" s="450">
        <v>0</v>
      </c>
      <c r="BF11" s="447">
        <v>0</v>
      </c>
      <c r="BG11" s="450">
        <v>2</v>
      </c>
      <c r="BH11" s="455">
        <v>34210</v>
      </c>
      <c r="BI11" s="450">
        <v>5</v>
      </c>
      <c r="BJ11" s="455">
        <v>4838</v>
      </c>
      <c r="BK11" s="448" t="s">
        <v>534</v>
      </c>
      <c r="BL11" s="447">
        <v>1</v>
      </c>
      <c r="BM11" s="447">
        <v>4</v>
      </c>
      <c r="BN11" s="447">
        <v>396</v>
      </c>
      <c r="BO11" s="447">
        <v>12175</v>
      </c>
      <c r="BP11" s="448">
        <v>28.7</v>
      </c>
      <c r="BQ11" s="477">
        <v>1.54</v>
      </c>
      <c r="BR11" s="448">
        <v>37.200000000000003</v>
      </c>
      <c r="BS11" s="448">
        <v>3.7892426252289813</v>
      </c>
      <c r="BT11" s="448">
        <v>59.549177630000003</v>
      </c>
      <c r="BU11" s="497">
        <v>17</v>
      </c>
      <c r="BV11" s="455">
        <v>5151</v>
      </c>
      <c r="BW11" s="497">
        <v>252</v>
      </c>
      <c r="BX11" s="497">
        <v>1200</v>
      </c>
      <c r="BY11" s="450">
        <v>2816</v>
      </c>
      <c r="BZ11" s="450">
        <v>800</v>
      </c>
      <c r="CA11" s="450">
        <v>226</v>
      </c>
      <c r="CB11" s="450">
        <v>420</v>
      </c>
      <c r="CC11" s="470">
        <v>1.37</v>
      </c>
      <c r="CD11" s="462" t="s">
        <v>534</v>
      </c>
      <c r="CE11" s="450">
        <v>3</v>
      </c>
      <c r="CF11" s="450">
        <v>57</v>
      </c>
      <c r="CG11" s="450">
        <v>4</v>
      </c>
      <c r="CH11" s="450">
        <v>2</v>
      </c>
      <c r="CI11" s="450">
        <v>150</v>
      </c>
      <c r="CJ11" s="450">
        <v>31</v>
      </c>
      <c r="CK11" s="447">
        <v>1685</v>
      </c>
      <c r="CL11" s="450">
        <v>5</v>
      </c>
      <c r="CM11" s="462">
        <v>429</v>
      </c>
      <c r="CN11" s="462">
        <v>20</v>
      </c>
      <c r="CO11" s="462">
        <v>372</v>
      </c>
      <c r="CP11" s="462">
        <v>8</v>
      </c>
      <c r="CQ11" s="462">
        <v>91</v>
      </c>
      <c r="CR11" s="462">
        <v>42</v>
      </c>
      <c r="CS11" s="462">
        <v>1083</v>
      </c>
      <c r="CT11" s="447">
        <v>7244</v>
      </c>
      <c r="CU11" s="447">
        <v>2487</v>
      </c>
      <c r="CV11" s="447">
        <v>1641</v>
      </c>
      <c r="CW11" s="447">
        <v>694366.04599999997</v>
      </c>
      <c r="CX11" s="447">
        <v>446389.94900000002</v>
      </c>
      <c r="CY11" s="447">
        <v>431479.41700000002</v>
      </c>
      <c r="CZ11" s="447">
        <v>70639</v>
      </c>
      <c r="DA11" s="450">
        <v>13</v>
      </c>
      <c r="DB11" s="447">
        <v>11738</v>
      </c>
      <c r="DC11" s="447">
        <v>1494</v>
      </c>
      <c r="DD11" s="447">
        <v>1271</v>
      </c>
      <c r="DE11" s="462">
        <v>62</v>
      </c>
      <c r="DF11" s="462">
        <v>1086</v>
      </c>
      <c r="DG11" s="447">
        <v>4120</v>
      </c>
      <c r="DH11" s="541">
        <v>10974</v>
      </c>
      <c r="DI11" s="447">
        <v>1568</v>
      </c>
      <c r="DJ11" s="447">
        <v>1434</v>
      </c>
      <c r="DK11" s="462">
        <v>170</v>
      </c>
      <c r="DL11" s="462">
        <v>201</v>
      </c>
      <c r="DM11" s="462">
        <v>1</v>
      </c>
      <c r="DN11" s="462">
        <v>1206</v>
      </c>
      <c r="DO11" s="462">
        <v>22</v>
      </c>
      <c r="DP11" s="462" t="s">
        <v>534</v>
      </c>
      <c r="DQ11" s="492">
        <v>93</v>
      </c>
      <c r="DR11" s="462">
        <v>7369</v>
      </c>
      <c r="DS11" s="608">
        <v>6654</v>
      </c>
      <c r="DT11" s="450">
        <v>27</v>
      </c>
      <c r="DU11" s="494" t="s">
        <v>534</v>
      </c>
      <c r="DV11" s="462">
        <v>85</v>
      </c>
      <c r="DW11" s="462">
        <v>65</v>
      </c>
      <c r="DX11" s="448">
        <v>55.1</v>
      </c>
      <c r="DY11" s="462">
        <v>24</v>
      </c>
      <c r="DZ11" s="462">
        <v>34</v>
      </c>
      <c r="EA11" s="462">
        <v>562</v>
      </c>
      <c r="EB11" s="463">
        <v>81</v>
      </c>
      <c r="EC11" s="463">
        <v>9</v>
      </c>
      <c r="ED11" s="463">
        <v>780</v>
      </c>
      <c r="EE11" s="447">
        <v>1886</v>
      </c>
      <c r="EF11" s="448">
        <v>98.4</v>
      </c>
      <c r="EG11" s="448">
        <v>97.6</v>
      </c>
      <c r="EH11" s="463">
        <v>32</v>
      </c>
      <c r="EI11" s="448">
        <v>8.41</v>
      </c>
      <c r="EJ11" s="463">
        <v>48592</v>
      </c>
      <c r="EK11" s="448">
        <v>40.5</v>
      </c>
      <c r="EL11" s="463">
        <v>395557</v>
      </c>
      <c r="EM11" s="448">
        <v>3.4</v>
      </c>
      <c r="EN11" s="462">
        <v>171</v>
      </c>
      <c r="EO11" s="462">
        <v>8</v>
      </c>
      <c r="EP11" s="501">
        <v>2845</v>
      </c>
      <c r="EQ11" s="447">
        <v>90</v>
      </c>
      <c r="ER11" s="447">
        <v>1706</v>
      </c>
      <c r="ES11" s="448">
        <v>100</v>
      </c>
      <c r="ET11" s="455">
        <v>87471</v>
      </c>
      <c r="EU11" s="497">
        <v>4160</v>
      </c>
      <c r="EV11" s="447">
        <v>28</v>
      </c>
      <c r="EW11" s="491">
        <v>75917</v>
      </c>
      <c r="EX11" s="455">
        <v>64890</v>
      </c>
      <c r="EY11" s="455">
        <v>6890</v>
      </c>
      <c r="EZ11" s="455">
        <v>4137</v>
      </c>
      <c r="FA11" s="455">
        <v>7394</v>
      </c>
      <c r="FB11" s="495">
        <v>17.899999999999999</v>
      </c>
      <c r="FC11" s="492">
        <v>227</v>
      </c>
      <c r="FD11" s="492">
        <v>16.2</v>
      </c>
      <c r="FE11" s="494">
        <v>2733</v>
      </c>
      <c r="FF11" s="462">
        <v>21</v>
      </c>
      <c r="FG11" s="462">
        <v>85</v>
      </c>
      <c r="FH11" s="462">
        <v>134</v>
      </c>
      <c r="FI11" s="472">
        <v>25</v>
      </c>
      <c r="FJ11" s="471">
        <v>540</v>
      </c>
      <c r="FK11" s="470">
        <v>61.23120395599959</v>
      </c>
      <c r="FL11" s="469">
        <v>99.9</v>
      </c>
      <c r="FM11" s="469">
        <v>91.9</v>
      </c>
      <c r="FN11" s="448">
        <v>97.7</v>
      </c>
      <c r="FO11" s="456">
        <v>30.5</v>
      </c>
      <c r="FP11" s="493">
        <v>46</v>
      </c>
      <c r="FQ11" s="492">
        <v>7</v>
      </c>
      <c r="FR11" s="492">
        <v>51</v>
      </c>
      <c r="FS11" s="462">
        <v>1741</v>
      </c>
      <c r="FT11" s="462">
        <v>3</v>
      </c>
      <c r="FU11" s="462">
        <v>1161</v>
      </c>
      <c r="FV11" s="462">
        <v>1745</v>
      </c>
      <c r="FW11" s="462">
        <v>6</v>
      </c>
      <c r="FX11" s="491">
        <v>3061300</v>
      </c>
      <c r="FY11" s="490">
        <v>4938</v>
      </c>
      <c r="FZ11" s="462" t="s">
        <v>534</v>
      </c>
      <c r="GA11" s="462" t="s">
        <v>534</v>
      </c>
      <c r="GB11" s="447">
        <v>13121</v>
      </c>
      <c r="GC11" s="450">
        <v>13121</v>
      </c>
      <c r="GD11" s="450">
        <v>38</v>
      </c>
      <c r="GE11" s="450">
        <v>1982</v>
      </c>
      <c r="GF11" s="447">
        <v>123247</v>
      </c>
      <c r="GG11" s="447">
        <v>417</v>
      </c>
      <c r="GH11" s="447">
        <v>21030</v>
      </c>
      <c r="GI11" s="447">
        <v>101800</v>
      </c>
      <c r="GJ11" s="447">
        <v>902</v>
      </c>
      <c r="GK11" s="447">
        <v>9119</v>
      </c>
      <c r="GL11" s="447">
        <v>716216</v>
      </c>
      <c r="GM11" s="447">
        <v>1964</v>
      </c>
      <c r="GN11" s="447">
        <v>14527</v>
      </c>
      <c r="GO11" s="447">
        <v>316442</v>
      </c>
      <c r="GP11" s="447">
        <v>351</v>
      </c>
      <c r="GQ11" s="447">
        <v>11035</v>
      </c>
      <c r="GR11" s="447">
        <v>22234236</v>
      </c>
      <c r="GS11" s="450">
        <v>346</v>
      </c>
      <c r="GT11" s="447" t="s">
        <v>534</v>
      </c>
      <c r="GU11" s="447" t="s">
        <v>534</v>
      </c>
      <c r="GV11" s="464">
        <v>62</v>
      </c>
      <c r="GW11" s="462">
        <v>3662</v>
      </c>
      <c r="GX11" s="450">
        <v>3670</v>
      </c>
      <c r="GY11" s="450">
        <v>2054</v>
      </c>
      <c r="GZ11" s="463">
        <v>424</v>
      </c>
      <c r="HA11" s="463">
        <v>211</v>
      </c>
      <c r="HB11" s="447">
        <v>1306314</v>
      </c>
      <c r="HC11" s="447">
        <v>10406394</v>
      </c>
      <c r="HD11" s="462">
        <v>1019433</v>
      </c>
      <c r="HE11" s="462">
        <v>1278898</v>
      </c>
      <c r="HF11" s="462">
        <v>227709</v>
      </c>
      <c r="HG11" s="462">
        <v>11695</v>
      </c>
      <c r="HH11" s="462">
        <v>14759</v>
      </c>
      <c r="HI11" s="462">
        <v>243420</v>
      </c>
      <c r="HJ11" s="462">
        <v>157200</v>
      </c>
      <c r="HK11" s="447">
        <v>5074</v>
      </c>
      <c r="HL11" s="447">
        <v>5520000</v>
      </c>
      <c r="HM11" s="447">
        <v>345510</v>
      </c>
      <c r="HN11" s="447">
        <v>204</v>
      </c>
      <c r="HO11" s="447">
        <v>5</v>
      </c>
      <c r="HP11" s="447">
        <v>78</v>
      </c>
      <c r="HQ11" s="447">
        <v>4</v>
      </c>
      <c r="HR11" s="447">
        <v>32575</v>
      </c>
      <c r="HS11" s="447">
        <v>156320</v>
      </c>
      <c r="HT11" s="455">
        <v>2000</v>
      </c>
      <c r="HU11" s="525">
        <v>15000</v>
      </c>
      <c r="HV11" s="488">
        <v>33</v>
      </c>
      <c r="HW11" s="461">
        <v>180878</v>
      </c>
      <c r="HX11" s="457" t="s">
        <v>1007</v>
      </c>
      <c r="HY11" s="456">
        <v>0.4</v>
      </c>
      <c r="HZ11" s="456">
        <v>0</v>
      </c>
      <c r="IA11" s="456">
        <v>1866</v>
      </c>
      <c r="IB11" s="456">
        <v>1866</v>
      </c>
      <c r="IC11" s="447">
        <v>30729</v>
      </c>
      <c r="ID11" s="448">
        <v>76.3</v>
      </c>
      <c r="IE11" s="448">
        <v>57.2</v>
      </c>
      <c r="IF11" s="448">
        <v>33.6</v>
      </c>
      <c r="IG11" s="448">
        <v>66.7</v>
      </c>
      <c r="IH11" s="448">
        <v>17.600000000000001</v>
      </c>
      <c r="II11" s="455">
        <v>0</v>
      </c>
      <c r="IJ11" s="455">
        <v>10</v>
      </c>
      <c r="IK11" s="487">
        <v>87.4</v>
      </c>
      <c r="IL11" s="486">
        <v>0.77</v>
      </c>
      <c r="IM11" s="485">
        <v>92.4</v>
      </c>
      <c r="IN11" s="485">
        <v>8.3000000000000007</v>
      </c>
      <c r="IO11" s="485">
        <v>3.3</v>
      </c>
      <c r="IP11" s="484">
        <v>100487766</v>
      </c>
      <c r="IQ11" s="450">
        <v>55.1</v>
      </c>
      <c r="IR11" s="450">
        <v>46.1</v>
      </c>
      <c r="IS11" s="450" t="s">
        <v>534</v>
      </c>
      <c r="IT11" s="450" t="s">
        <v>534</v>
      </c>
      <c r="IU11" s="450">
        <v>88.2</v>
      </c>
      <c r="IV11" s="448">
        <v>38.6</v>
      </c>
      <c r="IW11" s="481">
        <v>2382</v>
      </c>
      <c r="IX11" s="448">
        <v>18.2</v>
      </c>
      <c r="IY11" s="448">
        <v>28.9</v>
      </c>
      <c r="IZ11" s="447">
        <v>48722</v>
      </c>
      <c r="JA11" s="447">
        <v>1284</v>
      </c>
      <c r="JB11" s="447">
        <v>854</v>
      </c>
      <c r="JC11" s="447">
        <v>3980</v>
      </c>
      <c r="JD11" s="447">
        <v>4959</v>
      </c>
      <c r="JE11" s="447">
        <v>5437</v>
      </c>
      <c r="JF11" s="447">
        <v>6270</v>
      </c>
      <c r="JG11" s="447">
        <v>7075</v>
      </c>
      <c r="JH11" s="447">
        <v>6263</v>
      </c>
      <c r="JI11" s="447">
        <v>6116</v>
      </c>
      <c r="JJ11" s="447">
        <v>5761</v>
      </c>
      <c r="JK11" s="447">
        <v>4622</v>
      </c>
      <c r="JL11" s="447">
        <v>3217</v>
      </c>
      <c r="JM11" s="447">
        <v>1508</v>
      </c>
      <c r="JN11" s="447">
        <v>856</v>
      </c>
      <c r="JO11" s="447">
        <v>410</v>
      </c>
      <c r="JP11" s="447">
        <v>194</v>
      </c>
      <c r="JQ11" s="447">
        <v>6210</v>
      </c>
      <c r="JR11" s="447">
        <v>6274</v>
      </c>
      <c r="JS11" s="447">
        <v>5859</v>
      </c>
      <c r="JT11" s="447">
        <v>6860</v>
      </c>
      <c r="JU11" s="447">
        <v>7989</v>
      </c>
      <c r="JV11" s="447">
        <v>8735</v>
      </c>
      <c r="JW11" s="447">
        <v>7681</v>
      </c>
      <c r="JX11" s="447">
        <v>7671</v>
      </c>
      <c r="JY11" s="447">
        <v>7956</v>
      </c>
      <c r="JZ11" s="447">
        <v>8734</v>
      </c>
      <c r="KA11" s="447">
        <v>9241</v>
      </c>
      <c r="KB11" s="447">
        <v>7547</v>
      </c>
      <c r="KC11" s="447">
        <v>6812</v>
      </c>
      <c r="KD11" s="447">
        <v>6539</v>
      </c>
      <c r="KE11" s="447">
        <v>8523</v>
      </c>
    </row>
    <row r="12" spans="1:291" ht="12" customHeight="1">
      <c r="A12" s="3">
        <v>72010</v>
      </c>
      <c r="B12" s="2" t="s">
        <v>1006</v>
      </c>
      <c r="C12" s="470">
        <v>767.72</v>
      </c>
      <c r="D12" s="447">
        <v>280002</v>
      </c>
      <c r="E12" s="448">
        <v>11.88</v>
      </c>
      <c r="F12" s="448">
        <v>59.33</v>
      </c>
      <c r="G12" s="448">
        <v>28.79</v>
      </c>
      <c r="H12" s="455">
        <v>12463</v>
      </c>
      <c r="I12" s="455">
        <v>25847</v>
      </c>
      <c r="J12" s="455">
        <v>41562</v>
      </c>
      <c r="K12" s="447">
        <v>40874</v>
      </c>
      <c r="L12" s="447">
        <v>122130</v>
      </c>
      <c r="M12" s="447">
        <v>1786</v>
      </c>
      <c r="N12" s="447">
        <v>9414</v>
      </c>
      <c r="O12" s="450">
        <v>10243</v>
      </c>
      <c r="P12" s="455">
        <v>288598</v>
      </c>
      <c r="Q12" s="447">
        <v>294247</v>
      </c>
      <c r="R12" s="447">
        <v>303625</v>
      </c>
      <c r="S12" s="447">
        <v>1154045</v>
      </c>
      <c r="T12" s="447">
        <v>903909</v>
      </c>
      <c r="U12" s="447">
        <v>358712</v>
      </c>
      <c r="V12" s="447">
        <v>931115</v>
      </c>
      <c r="W12" s="462">
        <v>0</v>
      </c>
      <c r="X12" s="480">
        <v>78</v>
      </c>
      <c r="Y12" s="462">
        <v>1</v>
      </c>
      <c r="Z12" s="463" t="s">
        <v>534</v>
      </c>
      <c r="AA12" s="447">
        <f>1290.1+883.94+438.85</f>
        <v>2612.89</v>
      </c>
      <c r="AB12" s="462">
        <v>2129</v>
      </c>
      <c r="AC12" s="447">
        <v>120</v>
      </c>
      <c r="AD12" s="447">
        <v>249912</v>
      </c>
      <c r="AE12" s="447">
        <v>1752</v>
      </c>
      <c r="AF12" s="499">
        <v>39</v>
      </c>
      <c r="AG12" s="447">
        <v>3339</v>
      </c>
      <c r="AH12" s="450">
        <v>49</v>
      </c>
      <c r="AI12" s="450">
        <v>12662</v>
      </c>
      <c r="AJ12" s="447">
        <v>854</v>
      </c>
      <c r="AK12" s="447">
        <v>51</v>
      </c>
      <c r="AL12" s="478">
        <v>20</v>
      </c>
      <c r="AM12" s="450">
        <v>6879</v>
      </c>
      <c r="AN12" s="447">
        <v>590</v>
      </c>
      <c r="AO12" s="447">
        <v>12</v>
      </c>
      <c r="AP12" s="447">
        <v>316</v>
      </c>
      <c r="AQ12" s="447">
        <v>12</v>
      </c>
      <c r="AR12" s="447">
        <v>16</v>
      </c>
      <c r="AS12" s="448">
        <v>79.111111111111114</v>
      </c>
      <c r="AT12" s="448">
        <v>125.2</v>
      </c>
      <c r="AU12" s="448">
        <v>116.4</v>
      </c>
      <c r="AV12" s="462">
        <v>14</v>
      </c>
      <c r="AW12" s="478">
        <v>18</v>
      </c>
      <c r="AX12" s="478">
        <v>9</v>
      </c>
      <c r="AY12" s="462">
        <v>4</v>
      </c>
      <c r="AZ12" s="462">
        <v>4</v>
      </c>
      <c r="BA12" s="478">
        <v>5</v>
      </c>
      <c r="BB12" s="478">
        <v>3</v>
      </c>
      <c r="BC12" s="450">
        <v>11</v>
      </c>
      <c r="BD12" s="447">
        <v>12812.5</v>
      </c>
      <c r="BE12" s="450">
        <v>1</v>
      </c>
      <c r="BF12" s="447">
        <v>37774</v>
      </c>
      <c r="BG12" s="450">
        <v>3</v>
      </c>
      <c r="BH12" s="447">
        <v>62360</v>
      </c>
      <c r="BI12" s="450">
        <v>2</v>
      </c>
      <c r="BJ12" s="447">
        <v>4243.2</v>
      </c>
      <c r="BK12" s="448" t="s">
        <v>534</v>
      </c>
      <c r="BL12" s="462">
        <v>2</v>
      </c>
      <c r="BM12" s="462">
        <v>3</v>
      </c>
      <c r="BN12" s="462">
        <v>716</v>
      </c>
      <c r="BO12" s="462">
        <v>5615</v>
      </c>
      <c r="BP12" s="448">
        <v>17</v>
      </c>
      <c r="BQ12" s="477">
        <v>1.25</v>
      </c>
      <c r="BR12" s="448">
        <v>38.6</v>
      </c>
      <c r="BS12" s="448">
        <v>3.8603721401481437</v>
      </c>
      <c r="BT12" s="448">
        <v>59.055111743600001</v>
      </c>
      <c r="BU12" s="450">
        <v>21</v>
      </c>
      <c r="BV12" s="447">
        <v>4514</v>
      </c>
      <c r="BW12" s="450">
        <v>258</v>
      </c>
      <c r="BX12" s="450">
        <v>1139</v>
      </c>
      <c r="BY12" s="450">
        <v>3160</v>
      </c>
      <c r="BZ12" s="450">
        <v>899</v>
      </c>
      <c r="CA12" s="450">
        <v>279</v>
      </c>
      <c r="CB12" s="450">
        <v>462</v>
      </c>
      <c r="CC12" s="470">
        <v>1.45</v>
      </c>
      <c r="CD12" s="477" t="s">
        <v>534</v>
      </c>
      <c r="CE12" s="450">
        <v>5</v>
      </c>
      <c r="CF12" s="450">
        <v>14</v>
      </c>
      <c r="CG12" s="450">
        <v>2</v>
      </c>
      <c r="CH12" s="450">
        <v>2</v>
      </c>
      <c r="CI12" s="450">
        <v>150</v>
      </c>
      <c r="CJ12" s="450">
        <v>19</v>
      </c>
      <c r="CK12" s="447">
        <v>1234</v>
      </c>
      <c r="CL12" s="450">
        <v>12</v>
      </c>
      <c r="CM12" s="450">
        <v>1109</v>
      </c>
      <c r="CN12" s="462">
        <v>31</v>
      </c>
      <c r="CO12" s="462">
        <v>504</v>
      </c>
      <c r="CP12" s="462">
        <v>30</v>
      </c>
      <c r="CQ12" s="462">
        <v>271</v>
      </c>
      <c r="CR12" s="462">
        <v>14</v>
      </c>
      <c r="CS12" s="462">
        <v>362</v>
      </c>
      <c r="CT12" s="447">
        <v>9489</v>
      </c>
      <c r="CU12" s="447">
        <v>2206</v>
      </c>
      <c r="CV12" s="447">
        <v>2238</v>
      </c>
      <c r="CW12" s="447">
        <v>915180.80900000001</v>
      </c>
      <c r="CX12" s="447">
        <v>334495.42700000003</v>
      </c>
      <c r="CY12" s="447">
        <v>565851.446</v>
      </c>
      <c r="CZ12" s="447">
        <v>80627</v>
      </c>
      <c r="DA12" s="450">
        <v>19</v>
      </c>
      <c r="DB12" s="447">
        <v>15947</v>
      </c>
      <c r="DC12" s="447">
        <v>1854</v>
      </c>
      <c r="DD12" s="447">
        <v>1596</v>
      </c>
      <c r="DE12" s="462">
        <v>164</v>
      </c>
      <c r="DF12" s="462">
        <v>1119</v>
      </c>
      <c r="DG12" s="447">
        <v>11673</v>
      </c>
      <c r="DH12" s="498">
        <v>11125</v>
      </c>
      <c r="DI12" s="447">
        <v>2504</v>
      </c>
      <c r="DJ12" s="447">
        <v>2213</v>
      </c>
      <c r="DK12" s="462">
        <v>218</v>
      </c>
      <c r="DL12" s="462">
        <v>238</v>
      </c>
      <c r="DM12" s="462" t="s">
        <v>534</v>
      </c>
      <c r="DN12" s="462">
        <v>1545</v>
      </c>
      <c r="DO12" s="462">
        <v>25</v>
      </c>
      <c r="DP12" s="462" t="s">
        <v>534</v>
      </c>
      <c r="DQ12" s="492">
        <v>67</v>
      </c>
      <c r="DR12" s="450">
        <v>4837</v>
      </c>
      <c r="DS12" s="494">
        <v>4894</v>
      </c>
      <c r="DT12" s="450">
        <v>112</v>
      </c>
      <c r="DU12" s="494">
        <v>888</v>
      </c>
      <c r="DV12" s="462">
        <v>59</v>
      </c>
      <c r="DW12" s="462">
        <v>65</v>
      </c>
      <c r="DX12" s="448">
        <v>73.7</v>
      </c>
      <c r="DY12" s="462">
        <v>30</v>
      </c>
      <c r="DZ12" s="462">
        <v>57</v>
      </c>
      <c r="EA12" s="462">
        <v>1053</v>
      </c>
      <c r="EB12" s="463">
        <v>273</v>
      </c>
      <c r="EC12" s="463">
        <v>123</v>
      </c>
      <c r="ED12" s="463">
        <v>2041</v>
      </c>
      <c r="EE12" s="450">
        <v>2077</v>
      </c>
      <c r="EF12" s="448">
        <v>97</v>
      </c>
      <c r="EG12" s="448">
        <v>98</v>
      </c>
      <c r="EH12" s="463">
        <v>142</v>
      </c>
      <c r="EI12" s="448">
        <v>10.1</v>
      </c>
      <c r="EJ12" s="463">
        <v>59438</v>
      </c>
      <c r="EK12" s="448">
        <v>40.799999999999997</v>
      </c>
      <c r="EL12" s="463">
        <v>333841</v>
      </c>
      <c r="EM12" s="448">
        <v>2.73</v>
      </c>
      <c r="EN12" s="462">
        <v>132</v>
      </c>
      <c r="EO12" s="462">
        <v>10</v>
      </c>
      <c r="EP12" s="501">
        <v>4306</v>
      </c>
      <c r="EQ12" s="462">
        <v>46</v>
      </c>
      <c r="ER12" s="462">
        <v>1409</v>
      </c>
      <c r="ES12" s="448">
        <v>87</v>
      </c>
      <c r="ET12" s="447">
        <v>127485</v>
      </c>
      <c r="EU12" s="450">
        <v>20908</v>
      </c>
      <c r="EV12" s="447">
        <v>57</v>
      </c>
      <c r="EW12" s="491">
        <v>104079</v>
      </c>
      <c r="EX12" s="447">
        <v>88749</v>
      </c>
      <c r="EY12" s="447">
        <v>9456</v>
      </c>
      <c r="EZ12" s="447">
        <v>5874</v>
      </c>
      <c r="FA12" s="447">
        <v>2498</v>
      </c>
      <c r="FB12" s="495">
        <v>9.32</v>
      </c>
      <c r="FC12" s="492">
        <v>197</v>
      </c>
      <c r="FD12" s="487">
        <v>11.36</v>
      </c>
      <c r="FE12" s="494">
        <v>6859</v>
      </c>
      <c r="FF12" s="462">
        <v>68</v>
      </c>
      <c r="FG12" s="462">
        <v>62</v>
      </c>
      <c r="FH12" s="462">
        <v>139</v>
      </c>
      <c r="FI12" s="472">
        <v>33</v>
      </c>
      <c r="FJ12" s="471">
        <v>1015</v>
      </c>
      <c r="FK12" s="470">
        <v>59.615352426225662</v>
      </c>
      <c r="FL12" s="469">
        <v>98.9</v>
      </c>
      <c r="FM12" s="469">
        <v>88.7</v>
      </c>
      <c r="FN12" s="448">
        <v>65.7</v>
      </c>
      <c r="FO12" s="456">
        <v>54.3</v>
      </c>
      <c r="FP12" s="493">
        <v>88</v>
      </c>
      <c r="FQ12" s="492">
        <v>8</v>
      </c>
      <c r="FR12" s="492">
        <v>52</v>
      </c>
      <c r="FS12" s="462">
        <v>843</v>
      </c>
      <c r="FT12" s="462">
        <v>3</v>
      </c>
      <c r="FU12" s="462">
        <v>1957</v>
      </c>
      <c r="FV12" s="462">
        <v>1304</v>
      </c>
      <c r="FW12" s="462">
        <v>3</v>
      </c>
      <c r="FX12" s="491">
        <v>6553071</v>
      </c>
      <c r="FY12" s="490">
        <v>5783</v>
      </c>
      <c r="FZ12" s="462" t="s">
        <v>534</v>
      </c>
      <c r="GA12" s="462" t="s">
        <v>534</v>
      </c>
      <c r="GB12" s="447">
        <v>12772</v>
      </c>
      <c r="GC12" s="450">
        <v>12772</v>
      </c>
      <c r="GD12" s="450">
        <v>37</v>
      </c>
      <c r="GE12" s="450">
        <v>1862</v>
      </c>
      <c r="GF12" s="447">
        <v>130297</v>
      </c>
      <c r="GG12" s="447">
        <v>403</v>
      </c>
      <c r="GH12" s="447">
        <v>28104</v>
      </c>
      <c r="GI12" s="447">
        <v>101790</v>
      </c>
      <c r="GJ12" s="447">
        <v>650</v>
      </c>
      <c r="GK12" s="447">
        <v>5592</v>
      </c>
      <c r="GL12" s="447">
        <v>482926</v>
      </c>
      <c r="GM12" s="447">
        <v>2076</v>
      </c>
      <c r="GN12" s="447">
        <v>16179</v>
      </c>
      <c r="GO12" s="447">
        <v>353689</v>
      </c>
      <c r="GP12" s="447">
        <v>336</v>
      </c>
      <c r="GQ12" s="447">
        <v>16249</v>
      </c>
      <c r="GR12" s="447">
        <v>56510000</v>
      </c>
      <c r="GS12" s="450">
        <v>328</v>
      </c>
      <c r="GT12" s="462">
        <v>10940</v>
      </c>
      <c r="GU12" s="462">
        <v>313195</v>
      </c>
      <c r="GV12" s="464">
        <v>114.02</v>
      </c>
      <c r="GW12" s="462">
        <v>3236</v>
      </c>
      <c r="GX12" s="450">
        <v>5960</v>
      </c>
      <c r="GY12" s="450">
        <v>3913</v>
      </c>
      <c r="GZ12" s="463">
        <v>483</v>
      </c>
      <c r="HA12" s="463">
        <v>246</v>
      </c>
      <c r="HB12" s="447">
        <v>2959033</v>
      </c>
      <c r="HC12" s="447">
        <v>20478169</v>
      </c>
      <c r="HD12" s="462">
        <v>1646116</v>
      </c>
      <c r="HE12" s="462">
        <v>2164805</v>
      </c>
      <c r="HF12" s="462">
        <v>242584</v>
      </c>
      <c r="HG12" s="462">
        <v>4930</v>
      </c>
      <c r="HH12" s="462">
        <v>0</v>
      </c>
      <c r="HI12" s="462">
        <v>216790</v>
      </c>
      <c r="HJ12" s="462">
        <v>131040</v>
      </c>
      <c r="HK12" s="461">
        <v>11781</v>
      </c>
      <c r="HL12" s="461">
        <v>5379899</v>
      </c>
      <c r="HM12" s="461">
        <v>0</v>
      </c>
      <c r="HN12" s="455">
        <v>133</v>
      </c>
      <c r="HO12" s="455">
        <v>0</v>
      </c>
      <c r="HP12" s="461">
        <v>48</v>
      </c>
      <c r="HQ12" s="455">
        <v>0</v>
      </c>
      <c r="HR12" s="461">
        <v>107838</v>
      </c>
      <c r="HS12" s="447">
        <v>175245</v>
      </c>
      <c r="HT12" s="455">
        <v>13200</v>
      </c>
      <c r="HU12" s="489" t="s">
        <v>534</v>
      </c>
      <c r="HV12" s="488">
        <v>40.01</v>
      </c>
      <c r="HW12" s="461">
        <v>192047</v>
      </c>
      <c r="HX12" s="457" t="s">
        <v>1005</v>
      </c>
      <c r="HY12" s="456">
        <v>0</v>
      </c>
      <c r="HZ12" s="456">
        <v>2.44</v>
      </c>
      <c r="IA12" s="456">
        <v>573</v>
      </c>
      <c r="IB12" s="456">
        <v>572.91</v>
      </c>
      <c r="IC12" s="447" t="s">
        <v>534</v>
      </c>
      <c r="ID12" s="448">
        <v>66.900000000000006</v>
      </c>
      <c r="IE12" s="448">
        <v>60.4</v>
      </c>
      <c r="IF12" s="448">
        <v>34.299999999999997</v>
      </c>
      <c r="IG12" s="448">
        <v>57.8</v>
      </c>
      <c r="IH12" s="448">
        <v>20.7</v>
      </c>
      <c r="II12" s="455">
        <v>0</v>
      </c>
      <c r="IJ12" s="455">
        <v>7</v>
      </c>
      <c r="IK12" s="487">
        <v>76.430000000000007</v>
      </c>
      <c r="IL12" s="486">
        <v>0.76400000000000001</v>
      </c>
      <c r="IM12" s="485">
        <v>89.4</v>
      </c>
      <c r="IN12" s="485">
        <v>1.6</v>
      </c>
      <c r="IO12" s="485">
        <v>7.1</v>
      </c>
      <c r="IP12" s="484">
        <v>82123399</v>
      </c>
      <c r="IQ12" s="450">
        <v>37.799999999999997</v>
      </c>
      <c r="IR12" s="450">
        <v>35.1</v>
      </c>
      <c r="IS12" s="450" t="s">
        <v>534</v>
      </c>
      <c r="IT12" s="450" t="s">
        <v>534</v>
      </c>
      <c r="IU12" s="450">
        <v>19.3</v>
      </c>
      <c r="IV12" s="448">
        <v>48</v>
      </c>
      <c r="IW12" s="481">
        <v>2093</v>
      </c>
      <c r="IX12" s="448">
        <v>22</v>
      </c>
      <c r="IY12" s="448">
        <v>29.8</v>
      </c>
      <c r="IZ12" s="447">
        <v>54169</v>
      </c>
      <c r="JA12" s="447">
        <v>741</v>
      </c>
      <c r="JB12" s="447">
        <v>949</v>
      </c>
      <c r="JC12" s="447">
        <v>4225</v>
      </c>
      <c r="JD12" s="447">
        <v>5104</v>
      </c>
      <c r="JE12" s="447">
        <v>5418</v>
      </c>
      <c r="JF12" s="447">
        <v>6243</v>
      </c>
      <c r="JG12" s="447">
        <v>7702</v>
      </c>
      <c r="JH12" s="447">
        <v>7347</v>
      </c>
      <c r="JI12" s="447">
        <v>6856</v>
      </c>
      <c r="JJ12" s="447">
        <v>6449</v>
      </c>
      <c r="JK12" s="447">
        <v>5465</v>
      </c>
      <c r="JL12" s="447">
        <v>3605</v>
      </c>
      <c r="JM12" s="447">
        <v>1721</v>
      </c>
      <c r="JN12" s="447">
        <v>939</v>
      </c>
      <c r="JO12" s="447">
        <v>478</v>
      </c>
      <c r="JP12" s="447">
        <v>234</v>
      </c>
      <c r="JQ12" s="447">
        <v>6653</v>
      </c>
      <c r="JR12" s="447">
        <v>6065</v>
      </c>
      <c r="JS12" s="447">
        <v>6366</v>
      </c>
      <c r="JT12" s="447">
        <v>7268</v>
      </c>
      <c r="JU12" s="447">
        <v>8338</v>
      </c>
      <c r="JV12" s="447">
        <v>9878</v>
      </c>
      <c r="JW12" s="447">
        <v>9220</v>
      </c>
      <c r="JX12" s="447">
        <v>8982</v>
      </c>
      <c r="JY12" s="447">
        <v>9399</v>
      </c>
      <c r="JZ12" s="447">
        <v>10813</v>
      </c>
      <c r="KA12" s="447">
        <v>11218</v>
      </c>
      <c r="KB12" s="447">
        <v>9276</v>
      </c>
      <c r="KC12" s="447">
        <v>8091</v>
      </c>
      <c r="KD12" s="447">
        <v>7547</v>
      </c>
      <c r="KE12" s="447">
        <v>8619</v>
      </c>
    </row>
    <row r="13" spans="1:291" ht="12" customHeight="1">
      <c r="A13" s="3">
        <v>72036</v>
      </c>
      <c r="B13" s="2" t="s">
        <v>909</v>
      </c>
      <c r="C13" s="470">
        <v>757.2</v>
      </c>
      <c r="D13" s="447">
        <v>324423</v>
      </c>
      <c r="E13" s="448">
        <v>12.7867</v>
      </c>
      <c r="F13" s="448">
        <v>61.926870000000001</v>
      </c>
      <c r="G13" s="448">
        <v>25.286429999999999</v>
      </c>
      <c r="H13" s="455">
        <v>15828</v>
      </c>
      <c r="I13" s="455">
        <v>32408</v>
      </c>
      <c r="J13" s="455">
        <v>51105</v>
      </c>
      <c r="K13" s="447">
        <v>39451</v>
      </c>
      <c r="L13" s="447">
        <v>139698</v>
      </c>
      <c r="M13" s="447">
        <v>2519</v>
      </c>
      <c r="N13" s="447">
        <v>11453</v>
      </c>
      <c r="O13" s="450">
        <v>11812</v>
      </c>
      <c r="P13" s="455">
        <v>331396</v>
      </c>
      <c r="Q13" s="447">
        <v>335444</v>
      </c>
      <c r="R13" s="447">
        <v>352462</v>
      </c>
      <c r="S13" s="447">
        <v>1258600</v>
      </c>
      <c r="T13" s="447">
        <v>1090283</v>
      </c>
      <c r="U13" s="447">
        <v>363434</v>
      </c>
      <c r="V13" s="447">
        <v>889671</v>
      </c>
      <c r="W13" s="462">
        <v>85</v>
      </c>
      <c r="X13" s="480">
        <v>54</v>
      </c>
      <c r="Y13" s="462">
        <v>8</v>
      </c>
      <c r="Z13" s="463">
        <v>42039</v>
      </c>
      <c r="AA13" s="447">
        <v>2187</v>
      </c>
      <c r="AB13" s="462">
        <v>1827</v>
      </c>
      <c r="AC13" s="447">
        <v>2004</v>
      </c>
      <c r="AD13" s="447">
        <v>499454</v>
      </c>
      <c r="AE13" s="447">
        <v>0</v>
      </c>
      <c r="AF13" s="499">
        <v>32</v>
      </c>
      <c r="AG13" s="447">
        <v>5020</v>
      </c>
      <c r="AH13" s="450">
        <v>56</v>
      </c>
      <c r="AI13" s="450">
        <v>16164</v>
      </c>
      <c r="AJ13" s="447">
        <v>1080</v>
      </c>
      <c r="AK13" s="447">
        <v>74</v>
      </c>
      <c r="AL13" s="478">
        <v>27</v>
      </c>
      <c r="AM13" s="450">
        <v>8760</v>
      </c>
      <c r="AN13" s="447">
        <v>680</v>
      </c>
      <c r="AO13" s="447">
        <v>8</v>
      </c>
      <c r="AP13" s="447">
        <v>254</v>
      </c>
      <c r="AQ13" s="447">
        <v>16</v>
      </c>
      <c r="AR13" s="447">
        <v>11</v>
      </c>
      <c r="AS13" s="448">
        <v>100</v>
      </c>
      <c r="AT13" s="448">
        <v>126.6</v>
      </c>
      <c r="AU13" s="448">
        <v>117.5</v>
      </c>
      <c r="AV13" s="462">
        <v>28</v>
      </c>
      <c r="AW13" s="478">
        <v>30</v>
      </c>
      <c r="AX13" s="478">
        <v>7</v>
      </c>
      <c r="AY13" s="462">
        <v>3</v>
      </c>
      <c r="AZ13" s="462">
        <v>3</v>
      </c>
      <c r="BA13" s="478">
        <v>4</v>
      </c>
      <c r="BB13" s="478">
        <v>1</v>
      </c>
      <c r="BC13" s="450">
        <v>6</v>
      </c>
      <c r="BD13" s="447">
        <v>27002</v>
      </c>
      <c r="BE13" s="450">
        <v>2</v>
      </c>
      <c r="BF13" s="447">
        <v>36000</v>
      </c>
      <c r="BG13" s="450">
        <v>3</v>
      </c>
      <c r="BH13" s="447">
        <v>54027</v>
      </c>
      <c r="BI13" s="450">
        <v>3</v>
      </c>
      <c r="BJ13" s="447">
        <v>8947</v>
      </c>
      <c r="BK13" s="448" t="s">
        <v>534</v>
      </c>
      <c r="BL13" s="462">
        <v>1</v>
      </c>
      <c r="BM13" s="462">
        <v>3</v>
      </c>
      <c r="BN13" s="462">
        <v>532</v>
      </c>
      <c r="BO13" s="462">
        <v>6128</v>
      </c>
      <c r="BP13" s="448">
        <v>37.700000000000003</v>
      </c>
      <c r="BQ13" s="477">
        <v>1.62</v>
      </c>
      <c r="BR13" s="448">
        <v>33</v>
      </c>
      <c r="BS13" s="448">
        <v>4.7777113359286334</v>
      </c>
      <c r="BT13" s="448">
        <v>61.6683097903</v>
      </c>
      <c r="BU13" s="450">
        <v>22</v>
      </c>
      <c r="BV13" s="447">
        <v>6087</v>
      </c>
      <c r="BW13" s="450">
        <v>242</v>
      </c>
      <c r="BX13" s="450">
        <v>836</v>
      </c>
      <c r="BY13" s="450">
        <v>3387</v>
      </c>
      <c r="BZ13" s="450">
        <v>925</v>
      </c>
      <c r="CA13" s="450">
        <v>317</v>
      </c>
      <c r="CB13" s="450">
        <v>518</v>
      </c>
      <c r="CC13" s="470">
        <v>1.5</v>
      </c>
      <c r="CD13" s="448" t="s">
        <v>534</v>
      </c>
      <c r="CE13" s="450">
        <v>5</v>
      </c>
      <c r="CF13" s="450">
        <v>34</v>
      </c>
      <c r="CG13" s="450">
        <v>2</v>
      </c>
      <c r="CH13" s="450">
        <v>1</v>
      </c>
      <c r="CI13" s="450">
        <v>74</v>
      </c>
      <c r="CJ13" s="450">
        <v>16</v>
      </c>
      <c r="CK13" s="447">
        <v>1154</v>
      </c>
      <c r="CL13" s="450">
        <v>8</v>
      </c>
      <c r="CM13" s="450">
        <v>754</v>
      </c>
      <c r="CN13" s="462">
        <v>48</v>
      </c>
      <c r="CO13" s="462">
        <v>630</v>
      </c>
      <c r="CP13" s="462">
        <v>8</v>
      </c>
      <c r="CQ13" s="462">
        <v>92</v>
      </c>
      <c r="CR13" s="462">
        <v>35</v>
      </c>
      <c r="CS13" s="462">
        <v>931</v>
      </c>
      <c r="CT13" s="447">
        <v>8205</v>
      </c>
      <c r="CU13" s="447">
        <v>2368</v>
      </c>
      <c r="CV13" s="447">
        <v>1802</v>
      </c>
      <c r="CW13" s="447">
        <v>762747.62199999997</v>
      </c>
      <c r="CX13" s="447">
        <v>378722.40299999999</v>
      </c>
      <c r="CY13" s="447">
        <v>480376.13</v>
      </c>
      <c r="CZ13" s="447">
        <v>81955</v>
      </c>
      <c r="DA13" s="450">
        <v>18</v>
      </c>
      <c r="DB13" s="447">
        <v>15131</v>
      </c>
      <c r="DC13" s="447">
        <v>1926</v>
      </c>
      <c r="DD13" s="447">
        <v>1127</v>
      </c>
      <c r="DE13" s="462">
        <v>103</v>
      </c>
      <c r="DF13" s="462">
        <v>2217</v>
      </c>
      <c r="DG13" s="447">
        <v>9782</v>
      </c>
      <c r="DH13" s="498">
        <v>11031</v>
      </c>
      <c r="DI13" s="447">
        <v>2743</v>
      </c>
      <c r="DJ13" s="447">
        <v>2092</v>
      </c>
      <c r="DK13" s="462">
        <v>326</v>
      </c>
      <c r="DL13" s="462">
        <v>219</v>
      </c>
      <c r="DM13" s="462">
        <v>1</v>
      </c>
      <c r="DN13" s="462">
        <v>1590</v>
      </c>
      <c r="DO13" s="462">
        <v>39</v>
      </c>
      <c r="DP13" s="462">
        <v>12997</v>
      </c>
      <c r="DQ13" s="492">
        <v>69</v>
      </c>
      <c r="DR13" s="450">
        <v>4684</v>
      </c>
      <c r="DS13" s="494">
        <v>4330</v>
      </c>
      <c r="DT13" s="450">
        <v>45</v>
      </c>
      <c r="DU13" s="494">
        <v>662</v>
      </c>
      <c r="DV13" s="462">
        <v>54</v>
      </c>
      <c r="DW13" s="462">
        <v>65</v>
      </c>
      <c r="DX13" s="448">
        <v>59.8</v>
      </c>
      <c r="DY13" s="462">
        <v>31</v>
      </c>
      <c r="DZ13" s="462">
        <v>60</v>
      </c>
      <c r="EA13" s="462">
        <v>331</v>
      </c>
      <c r="EB13" s="463">
        <v>89</v>
      </c>
      <c r="EC13" s="463">
        <v>48</v>
      </c>
      <c r="ED13" s="463">
        <v>2378</v>
      </c>
      <c r="EE13" s="450">
        <v>2625</v>
      </c>
      <c r="EF13" s="448">
        <v>97.8</v>
      </c>
      <c r="EG13" s="448">
        <v>95.8</v>
      </c>
      <c r="EH13" s="463">
        <v>75</v>
      </c>
      <c r="EI13" s="448">
        <v>9.8000000000000007</v>
      </c>
      <c r="EJ13" s="463">
        <v>71524</v>
      </c>
      <c r="EK13" s="448">
        <v>37.4</v>
      </c>
      <c r="EL13" s="463">
        <v>339956</v>
      </c>
      <c r="EM13" s="448">
        <v>4.8</v>
      </c>
      <c r="EN13" s="462">
        <v>83</v>
      </c>
      <c r="EO13" s="462">
        <v>11</v>
      </c>
      <c r="EP13" s="496">
        <v>4101</v>
      </c>
      <c r="EQ13" s="462">
        <v>78</v>
      </c>
      <c r="ER13" s="462">
        <v>1438</v>
      </c>
      <c r="ES13" s="448">
        <v>100</v>
      </c>
      <c r="ET13" s="447">
        <v>143463</v>
      </c>
      <c r="EU13" s="450">
        <v>17832</v>
      </c>
      <c r="EV13" s="447">
        <v>179</v>
      </c>
      <c r="EW13" s="491">
        <v>120347</v>
      </c>
      <c r="EX13" s="447">
        <v>107651</v>
      </c>
      <c r="EY13" s="447">
        <v>8158</v>
      </c>
      <c r="EZ13" s="447">
        <v>4538</v>
      </c>
      <c r="FA13" s="447">
        <v>5284</v>
      </c>
      <c r="FB13" s="495">
        <v>10.199999999999999</v>
      </c>
      <c r="FC13" s="492">
        <v>320</v>
      </c>
      <c r="FD13" s="487">
        <v>10.7</v>
      </c>
      <c r="FE13" s="494">
        <v>6138</v>
      </c>
      <c r="FF13" s="462">
        <v>0</v>
      </c>
      <c r="FG13" s="462">
        <v>128</v>
      </c>
      <c r="FH13" s="462">
        <v>223</v>
      </c>
      <c r="FI13" s="472">
        <v>33</v>
      </c>
      <c r="FJ13" s="471">
        <v>846</v>
      </c>
      <c r="FK13" s="470">
        <v>56.251099384344769</v>
      </c>
      <c r="FL13" s="469">
        <v>96</v>
      </c>
      <c r="FM13" s="469">
        <v>91.5</v>
      </c>
      <c r="FN13" s="448">
        <v>73.099999999999994</v>
      </c>
      <c r="FO13" s="456">
        <v>35.799999999999997</v>
      </c>
      <c r="FP13" s="493">
        <v>82</v>
      </c>
      <c r="FQ13" s="492">
        <v>18</v>
      </c>
      <c r="FR13" s="492">
        <v>71</v>
      </c>
      <c r="FS13" s="462">
        <v>1190</v>
      </c>
      <c r="FT13" s="462">
        <v>8</v>
      </c>
      <c r="FU13" s="462">
        <v>2618</v>
      </c>
      <c r="FV13" s="462">
        <v>1969</v>
      </c>
      <c r="FW13" s="462">
        <v>4</v>
      </c>
      <c r="FX13" s="491">
        <v>4590700</v>
      </c>
      <c r="FY13" s="490">
        <v>5677</v>
      </c>
      <c r="FZ13" s="462" t="s">
        <v>534</v>
      </c>
      <c r="GA13" s="462" t="s">
        <v>534</v>
      </c>
      <c r="GB13" s="447">
        <v>15836</v>
      </c>
      <c r="GC13" s="450">
        <v>15836</v>
      </c>
      <c r="GD13" s="450">
        <v>54</v>
      </c>
      <c r="GE13" s="450">
        <v>2670</v>
      </c>
      <c r="GF13" s="447">
        <v>165207</v>
      </c>
      <c r="GG13" s="447">
        <v>599</v>
      </c>
      <c r="GH13" s="447">
        <v>35205</v>
      </c>
      <c r="GI13" s="447">
        <v>129403</v>
      </c>
      <c r="GJ13" s="447">
        <v>1159</v>
      </c>
      <c r="GK13" s="447">
        <v>11128</v>
      </c>
      <c r="GL13" s="447">
        <v>969271</v>
      </c>
      <c r="GM13" s="447">
        <v>2205</v>
      </c>
      <c r="GN13" s="447">
        <v>18458</v>
      </c>
      <c r="GO13" s="447">
        <v>433691</v>
      </c>
      <c r="GP13" s="447">
        <v>416</v>
      </c>
      <c r="GQ13" s="447">
        <v>18918</v>
      </c>
      <c r="GR13" s="447">
        <v>71101044</v>
      </c>
      <c r="GS13" s="450">
        <v>403</v>
      </c>
      <c r="GT13" s="462" t="s">
        <v>534</v>
      </c>
      <c r="GU13" s="462" t="s">
        <v>534</v>
      </c>
      <c r="GV13" s="464">
        <v>156.65</v>
      </c>
      <c r="GW13" s="462">
        <v>8143.7</v>
      </c>
      <c r="GX13" s="450">
        <v>6139</v>
      </c>
      <c r="GY13" s="450">
        <v>4372</v>
      </c>
      <c r="GZ13" s="463">
        <v>590</v>
      </c>
      <c r="HA13" s="463">
        <v>302</v>
      </c>
      <c r="HB13" s="447">
        <v>3258400</v>
      </c>
      <c r="HC13" s="447">
        <v>25855398</v>
      </c>
      <c r="HD13" s="462">
        <v>2163869</v>
      </c>
      <c r="HE13" s="462">
        <v>2691539</v>
      </c>
      <c r="HF13" s="462">
        <v>453663</v>
      </c>
      <c r="HG13" s="462">
        <v>6260</v>
      </c>
      <c r="HH13" s="462">
        <v>6260</v>
      </c>
      <c r="HI13" s="462">
        <v>204080</v>
      </c>
      <c r="HJ13" s="462">
        <v>145970</v>
      </c>
      <c r="HK13" s="461">
        <v>7568</v>
      </c>
      <c r="HL13" s="461">
        <v>4894518</v>
      </c>
      <c r="HM13" s="461">
        <v>0</v>
      </c>
      <c r="HN13" s="455">
        <v>148</v>
      </c>
      <c r="HO13" s="455">
        <v>0</v>
      </c>
      <c r="HP13" s="461">
        <v>40</v>
      </c>
      <c r="HQ13" s="455">
        <v>0</v>
      </c>
      <c r="HR13" s="461">
        <v>159852</v>
      </c>
      <c r="HS13" s="447">
        <v>209332</v>
      </c>
      <c r="HT13" s="455">
        <v>267</v>
      </c>
      <c r="HU13" s="489" t="s">
        <v>534</v>
      </c>
      <c r="HV13" s="488">
        <v>47.77</v>
      </c>
      <c r="HW13" s="461">
        <v>240314</v>
      </c>
      <c r="HX13" s="457">
        <v>-6.4</v>
      </c>
      <c r="HY13" s="456">
        <v>5</v>
      </c>
      <c r="HZ13" s="456">
        <v>4.5999999999999996</v>
      </c>
      <c r="IA13" s="456">
        <v>1851.1</v>
      </c>
      <c r="IB13" s="456">
        <v>1803.5</v>
      </c>
      <c r="IC13" s="447">
        <v>0</v>
      </c>
      <c r="ID13" s="448">
        <v>69.599999999999994</v>
      </c>
      <c r="IE13" s="448">
        <v>59.1</v>
      </c>
      <c r="IF13" s="448">
        <v>28.8</v>
      </c>
      <c r="IG13" s="448">
        <v>66.8</v>
      </c>
      <c r="IH13" s="448">
        <v>21.7</v>
      </c>
      <c r="II13" s="455">
        <v>8</v>
      </c>
      <c r="IJ13" s="455">
        <v>8</v>
      </c>
      <c r="IK13" s="487">
        <v>62.9</v>
      </c>
      <c r="IL13" s="486">
        <v>0.8</v>
      </c>
      <c r="IM13" s="485">
        <v>90.6</v>
      </c>
      <c r="IN13" s="485">
        <v>5.6</v>
      </c>
      <c r="IO13" s="485">
        <v>5.8</v>
      </c>
      <c r="IP13" s="484">
        <v>85192914</v>
      </c>
      <c r="IQ13" s="450">
        <v>48.6</v>
      </c>
      <c r="IR13" s="450">
        <v>35.700000000000003</v>
      </c>
      <c r="IS13" s="450" t="s">
        <v>534</v>
      </c>
      <c r="IT13" s="450" t="s">
        <v>534</v>
      </c>
      <c r="IU13" s="450" t="s">
        <v>534</v>
      </c>
      <c r="IV13" s="448">
        <v>46.9</v>
      </c>
      <c r="IW13" s="481">
        <v>2054</v>
      </c>
      <c r="IX13" s="448">
        <v>32</v>
      </c>
      <c r="IY13" s="448">
        <v>27.7</v>
      </c>
      <c r="IZ13" s="447">
        <v>62401</v>
      </c>
      <c r="JA13" s="447">
        <v>1019</v>
      </c>
      <c r="JB13" s="447">
        <v>950</v>
      </c>
      <c r="JC13" s="447">
        <v>4858</v>
      </c>
      <c r="JD13" s="447">
        <v>6078</v>
      </c>
      <c r="JE13" s="447">
        <v>6338</v>
      </c>
      <c r="JF13" s="447">
        <v>7488</v>
      </c>
      <c r="JG13" s="447">
        <v>8359</v>
      </c>
      <c r="JH13" s="447">
        <v>7795</v>
      </c>
      <c r="JI13" s="447">
        <v>7890</v>
      </c>
      <c r="JJ13" s="447">
        <v>7591</v>
      </c>
      <c r="JK13" s="447">
        <v>5968</v>
      </c>
      <c r="JL13" s="447">
        <v>3899</v>
      </c>
      <c r="JM13" s="447">
        <v>1748</v>
      </c>
      <c r="JN13" s="447">
        <v>974</v>
      </c>
      <c r="JO13" s="447">
        <v>431</v>
      </c>
      <c r="JP13" s="447">
        <v>207</v>
      </c>
      <c r="JQ13" s="447">
        <v>7230</v>
      </c>
      <c r="JR13" s="447">
        <v>6541</v>
      </c>
      <c r="JS13" s="447">
        <v>7572</v>
      </c>
      <c r="JT13" s="447">
        <v>8522</v>
      </c>
      <c r="JU13" s="447">
        <v>9916</v>
      </c>
      <c r="JV13" s="447">
        <v>10741</v>
      </c>
      <c r="JW13" s="447">
        <v>9961</v>
      </c>
      <c r="JX13" s="447">
        <v>10195</v>
      </c>
      <c r="JY13" s="447">
        <v>10701</v>
      </c>
      <c r="JZ13" s="447">
        <v>11656</v>
      </c>
      <c r="KA13" s="447">
        <v>11447</v>
      </c>
      <c r="KB13" s="447">
        <v>8629</v>
      </c>
      <c r="KC13" s="447">
        <v>7776</v>
      </c>
      <c r="KD13" s="447">
        <v>7183</v>
      </c>
      <c r="KE13" s="447">
        <v>8376</v>
      </c>
    </row>
    <row r="14" spans="1:291" ht="12" customHeight="1">
      <c r="A14" s="3">
        <v>72044</v>
      </c>
      <c r="B14" s="2" t="s">
        <v>910</v>
      </c>
      <c r="C14" s="579">
        <v>1232.02</v>
      </c>
      <c r="D14" s="571">
        <v>325093</v>
      </c>
      <c r="E14" s="572">
        <v>12.1</v>
      </c>
      <c r="F14" s="572">
        <v>58.3</v>
      </c>
      <c r="G14" s="572">
        <v>29.6</v>
      </c>
      <c r="H14" s="510">
        <v>14545</v>
      </c>
      <c r="I14" s="510">
        <v>30348</v>
      </c>
      <c r="J14" s="510">
        <v>48597</v>
      </c>
      <c r="K14" s="571">
        <v>48334</v>
      </c>
      <c r="L14" s="571">
        <v>144942</v>
      </c>
      <c r="M14" s="571">
        <v>2281</v>
      </c>
      <c r="N14" s="571">
        <v>4741</v>
      </c>
      <c r="O14" s="573">
        <v>5072</v>
      </c>
      <c r="P14" s="510">
        <v>343258</v>
      </c>
      <c r="Q14" s="571">
        <v>350237</v>
      </c>
      <c r="R14" s="571">
        <v>344385</v>
      </c>
      <c r="S14" s="571">
        <v>885772</v>
      </c>
      <c r="T14" s="571">
        <v>1535085</v>
      </c>
      <c r="U14" s="571">
        <f>498676+93776</f>
        <v>592452</v>
      </c>
      <c r="V14" s="571">
        <v>790783</v>
      </c>
      <c r="W14" s="576">
        <v>106</v>
      </c>
      <c r="X14" s="480">
        <v>65</v>
      </c>
      <c r="Y14" s="576">
        <v>0</v>
      </c>
      <c r="Z14" s="577">
        <v>79299</v>
      </c>
      <c r="AA14" s="571">
        <v>5472.76</v>
      </c>
      <c r="AB14" s="583">
        <v>2753.21</v>
      </c>
      <c r="AC14" s="571">
        <v>5318</v>
      </c>
      <c r="AD14" s="571">
        <v>619039</v>
      </c>
      <c r="AE14" s="571">
        <v>0</v>
      </c>
      <c r="AF14" s="479">
        <v>47</v>
      </c>
      <c r="AG14" s="571">
        <v>3708</v>
      </c>
      <c r="AH14" s="573">
        <v>66</v>
      </c>
      <c r="AI14" s="573">
        <v>16518</v>
      </c>
      <c r="AJ14" s="571">
        <v>1223</v>
      </c>
      <c r="AK14" s="571">
        <v>52</v>
      </c>
      <c r="AL14" s="584">
        <v>39</v>
      </c>
      <c r="AM14" s="573">
        <v>8928</v>
      </c>
      <c r="AN14" s="571">
        <v>794</v>
      </c>
      <c r="AO14" s="571">
        <v>6</v>
      </c>
      <c r="AP14" s="571">
        <v>226</v>
      </c>
      <c r="AQ14" s="571">
        <v>11</v>
      </c>
      <c r="AR14" s="571">
        <v>5</v>
      </c>
      <c r="AS14" s="572">
        <v>100</v>
      </c>
      <c r="AT14" s="572">
        <v>128.1</v>
      </c>
      <c r="AU14" s="572">
        <v>115.1</v>
      </c>
      <c r="AV14" s="576">
        <v>9</v>
      </c>
      <c r="AW14" s="584">
        <v>18</v>
      </c>
      <c r="AX14" s="584">
        <v>8</v>
      </c>
      <c r="AY14" s="576">
        <v>7</v>
      </c>
      <c r="AZ14" s="576">
        <v>7</v>
      </c>
      <c r="BA14" s="584">
        <v>11</v>
      </c>
      <c r="BB14" s="584">
        <v>7</v>
      </c>
      <c r="BC14" s="573">
        <v>7</v>
      </c>
      <c r="BD14" s="571">
        <v>21610</v>
      </c>
      <c r="BE14" s="573">
        <v>2</v>
      </c>
      <c r="BF14" s="571">
        <v>40701</v>
      </c>
      <c r="BG14" s="573">
        <v>3</v>
      </c>
      <c r="BH14" s="571">
        <v>124825</v>
      </c>
      <c r="BI14" s="573">
        <v>3</v>
      </c>
      <c r="BJ14" s="571">
        <v>4365</v>
      </c>
      <c r="BK14" s="572">
        <v>39.200000000000003</v>
      </c>
      <c r="BL14" s="576">
        <v>1</v>
      </c>
      <c r="BM14" s="576">
        <v>2</v>
      </c>
      <c r="BN14" s="576">
        <v>167</v>
      </c>
      <c r="BO14" s="576">
        <v>1695</v>
      </c>
      <c r="BP14" s="572">
        <v>28.299999999999997</v>
      </c>
      <c r="BQ14" s="583">
        <v>1.59</v>
      </c>
      <c r="BR14" s="572">
        <v>38.700000000000003</v>
      </c>
      <c r="BS14" s="572">
        <v>4.5754632664005239</v>
      </c>
      <c r="BT14" s="572">
        <v>58.3259483223</v>
      </c>
      <c r="BU14" s="573">
        <v>27</v>
      </c>
      <c r="BV14" s="571">
        <v>4854</v>
      </c>
      <c r="BW14" s="573">
        <v>258</v>
      </c>
      <c r="BX14" s="573">
        <v>583</v>
      </c>
      <c r="BY14" s="573">
        <v>4446</v>
      </c>
      <c r="BZ14" s="573">
        <v>1153</v>
      </c>
      <c r="CA14" s="573">
        <v>462</v>
      </c>
      <c r="CB14" s="573">
        <v>776</v>
      </c>
      <c r="CC14" s="579">
        <v>1.52</v>
      </c>
      <c r="CD14" s="583" t="s">
        <v>534</v>
      </c>
      <c r="CE14" s="573">
        <v>6</v>
      </c>
      <c r="CF14" s="573">
        <v>37</v>
      </c>
      <c r="CG14" s="573">
        <v>4</v>
      </c>
      <c r="CH14" s="573">
        <v>2</v>
      </c>
      <c r="CI14" s="573">
        <v>180</v>
      </c>
      <c r="CJ14" s="573">
        <v>16</v>
      </c>
      <c r="CK14" s="571">
        <v>1270</v>
      </c>
      <c r="CL14" s="573">
        <v>12</v>
      </c>
      <c r="CM14" s="573">
        <v>1189</v>
      </c>
      <c r="CN14" s="576">
        <v>42</v>
      </c>
      <c r="CO14" s="576">
        <v>588</v>
      </c>
      <c r="CP14" s="576">
        <v>25</v>
      </c>
      <c r="CQ14" s="576">
        <v>182</v>
      </c>
      <c r="CR14" s="576">
        <v>25</v>
      </c>
      <c r="CS14" s="576">
        <v>655</v>
      </c>
      <c r="CT14" s="571">
        <v>11449</v>
      </c>
      <c r="CU14" s="571">
        <v>3057</v>
      </c>
      <c r="CV14" s="571">
        <v>2596</v>
      </c>
      <c r="CW14" s="571">
        <v>1070202.4669999999</v>
      </c>
      <c r="CX14" s="571">
        <v>452842.228</v>
      </c>
      <c r="CY14" s="571">
        <v>671702.58700000006</v>
      </c>
      <c r="CZ14" s="571">
        <v>96326</v>
      </c>
      <c r="DA14" s="573">
        <v>7</v>
      </c>
      <c r="DB14" s="571">
        <v>20046</v>
      </c>
      <c r="DC14" s="571">
        <v>2392</v>
      </c>
      <c r="DD14" s="571">
        <v>2122</v>
      </c>
      <c r="DE14" s="576">
        <v>151</v>
      </c>
      <c r="DF14" s="576">
        <v>1122</v>
      </c>
      <c r="DG14" s="571">
        <v>5477</v>
      </c>
      <c r="DH14" s="498">
        <v>12544</v>
      </c>
      <c r="DI14" s="571">
        <v>2432</v>
      </c>
      <c r="DJ14" s="571">
        <v>2372</v>
      </c>
      <c r="DK14" s="576">
        <v>317</v>
      </c>
      <c r="DL14" s="576">
        <v>332</v>
      </c>
      <c r="DM14" s="576">
        <v>0</v>
      </c>
      <c r="DN14" s="576">
        <v>1583</v>
      </c>
      <c r="DO14" s="576">
        <v>38</v>
      </c>
      <c r="DP14" s="576" t="s">
        <v>534</v>
      </c>
      <c r="DQ14" s="467">
        <v>75</v>
      </c>
      <c r="DR14" s="573">
        <v>6721</v>
      </c>
      <c r="DS14" s="473">
        <v>6754</v>
      </c>
      <c r="DT14" s="573">
        <v>7</v>
      </c>
      <c r="DU14" s="466">
        <v>926</v>
      </c>
      <c r="DV14" s="576">
        <v>48</v>
      </c>
      <c r="DW14" s="576">
        <v>36</v>
      </c>
      <c r="DX14" s="572">
        <v>66.599999999999994</v>
      </c>
      <c r="DY14" s="576">
        <v>56</v>
      </c>
      <c r="DZ14" s="576">
        <v>194</v>
      </c>
      <c r="EA14" s="576">
        <v>479</v>
      </c>
      <c r="EB14" s="577">
        <v>284</v>
      </c>
      <c r="EC14" s="577">
        <v>55</v>
      </c>
      <c r="ED14" s="577">
        <v>2238</v>
      </c>
      <c r="EE14" s="573">
        <v>2345</v>
      </c>
      <c r="EF14" s="572">
        <v>96.6</v>
      </c>
      <c r="EG14" s="572">
        <v>94.9</v>
      </c>
      <c r="EH14" s="577">
        <v>37</v>
      </c>
      <c r="EI14" s="572">
        <v>12.4</v>
      </c>
      <c r="EJ14" s="577">
        <v>70339</v>
      </c>
      <c r="EK14" s="572">
        <v>33.9</v>
      </c>
      <c r="EL14" s="577">
        <v>377773</v>
      </c>
      <c r="EM14" s="572">
        <v>4.47</v>
      </c>
      <c r="EN14" s="576">
        <v>328</v>
      </c>
      <c r="EO14" s="576">
        <v>14</v>
      </c>
      <c r="EP14" s="475">
        <v>4244</v>
      </c>
      <c r="EQ14" s="576">
        <v>77</v>
      </c>
      <c r="ER14" s="576">
        <v>1506</v>
      </c>
      <c r="ES14" s="572">
        <v>100</v>
      </c>
      <c r="ET14" s="571">
        <v>128690</v>
      </c>
      <c r="EU14" s="573">
        <v>6130</v>
      </c>
      <c r="EV14" s="571">
        <v>71</v>
      </c>
      <c r="EW14" s="466">
        <v>114308</v>
      </c>
      <c r="EX14" s="571">
        <v>102151</v>
      </c>
      <c r="EY14" s="571">
        <v>10082</v>
      </c>
      <c r="EZ14" s="571">
        <v>2075</v>
      </c>
      <c r="FA14" s="571">
        <v>8252</v>
      </c>
      <c r="FB14" s="474">
        <v>22.3</v>
      </c>
      <c r="FC14" s="467">
        <v>256</v>
      </c>
      <c r="FD14" s="454">
        <v>14.7</v>
      </c>
      <c r="FE14" s="473">
        <v>12148</v>
      </c>
      <c r="FF14" s="576">
        <v>219</v>
      </c>
      <c r="FG14" s="576">
        <v>420</v>
      </c>
      <c r="FH14" s="576">
        <v>1199</v>
      </c>
      <c r="FI14" s="472">
        <v>16</v>
      </c>
      <c r="FJ14" s="580">
        <v>426</v>
      </c>
      <c r="FK14" s="579">
        <v>62.371521318889748</v>
      </c>
      <c r="FL14" s="469">
        <v>99.76</v>
      </c>
      <c r="FM14" s="469">
        <v>85.71</v>
      </c>
      <c r="FN14" s="572">
        <v>54</v>
      </c>
      <c r="FO14" s="574">
        <v>66.400000000000006</v>
      </c>
      <c r="FP14" s="468">
        <v>77</v>
      </c>
      <c r="FQ14" s="467">
        <v>13</v>
      </c>
      <c r="FR14" s="467">
        <v>80</v>
      </c>
      <c r="FS14" s="576">
        <v>1356</v>
      </c>
      <c r="FT14" s="576">
        <v>10</v>
      </c>
      <c r="FU14" s="576">
        <v>2056</v>
      </c>
      <c r="FV14" s="576">
        <v>2072</v>
      </c>
      <c r="FW14" s="576">
        <v>3</v>
      </c>
      <c r="FX14" s="466">
        <v>8141142</v>
      </c>
      <c r="FY14" s="465">
        <v>6816</v>
      </c>
      <c r="FZ14" s="576">
        <v>16095357</v>
      </c>
      <c r="GA14" s="576">
        <v>13913658</v>
      </c>
      <c r="GB14" s="571">
        <v>14280</v>
      </c>
      <c r="GC14" s="573">
        <v>14280</v>
      </c>
      <c r="GD14" s="573">
        <v>84</v>
      </c>
      <c r="GE14" s="573">
        <v>2790</v>
      </c>
      <c r="GF14" s="571">
        <v>139554</v>
      </c>
      <c r="GG14" s="571">
        <v>1416</v>
      </c>
      <c r="GH14" s="571">
        <v>41676</v>
      </c>
      <c r="GI14" s="571">
        <v>96462</v>
      </c>
      <c r="GJ14" s="571">
        <v>654</v>
      </c>
      <c r="GK14" s="571">
        <v>4854</v>
      </c>
      <c r="GL14" s="571">
        <v>463151</v>
      </c>
      <c r="GM14" s="571">
        <v>2408</v>
      </c>
      <c r="GN14" s="571">
        <v>16551</v>
      </c>
      <c r="GO14" s="571">
        <v>406663</v>
      </c>
      <c r="GP14" s="571">
        <v>569</v>
      </c>
      <c r="GQ14" s="571">
        <v>23678</v>
      </c>
      <c r="GR14" s="571">
        <v>91438718</v>
      </c>
      <c r="GS14" s="573">
        <v>559</v>
      </c>
      <c r="GT14" s="576" t="s">
        <v>534</v>
      </c>
      <c r="GU14" s="576" t="s">
        <v>534</v>
      </c>
      <c r="GV14" s="578">
        <v>115</v>
      </c>
      <c r="GW14" s="576">
        <v>2652.6</v>
      </c>
      <c r="GX14" s="573">
        <v>6248</v>
      </c>
      <c r="GY14" s="573">
        <v>4058</v>
      </c>
      <c r="GZ14" s="577">
        <v>275</v>
      </c>
      <c r="HA14" s="577">
        <v>452</v>
      </c>
      <c r="HB14" s="571">
        <v>3492725</v>
      </c>
      <c r="HC14" s="571">
        <v>26810925</v>
      </c>
      <c r="HD14" s="576">
        <v>2056347.8</v>
      </c>
      <c r="HE14" s="576">
        <v>2508866.6</v>
      </c>
      <c r="HF14" s="576">
        <v>459848.5</v>
      </c>
      <c r="HG14" s="576">
        <v>7120</v>
      </c>
      <c r="HH14" s="576">
        <v>7896</v>
      </c>
      <c r="HI14" s="576">
        <v>338240</v>
      </c>
      <c r="HJ14" s="576">
        <v>254920</v>
      </c>
      <c r="HK14" s="458">
        <v>5719</v>
      </c>
      <c r="HL14" s="458">
        <v>3201000</v>
      </c>
      <c r="HM14" s="458">
        <v>0</v>
      </c>
      <c r="HN14" s="510">
        <v>156</v>
      </c>
      <c r="HO14" s="510">
        <v>0</v>
      </c>
      <c r="HP14" s="458">
        <v>58</v>
      </c>
      <c r="HQ14" s="510">
        <v>0</v>
      </c>
      <c r="HR14" s="458">
        <v>138080</v>
      </c>
      <c r="HS14" s="571">
        <v>220590</v>
      </c>
      <c r="HT14" s="510">
        <v>3250</v>
      </c>
      <c r="HU14" s="460">
        <v>0</v>
      </c>
      <c r="HV14" s="459">
        <v>46.46</v>
      </c>
      <c r="HW14" s="458">
        <v>173057</v>
      </c>
      <c r="HX14" s="575" t="s">
        <v>534</v>
      </c>
      <c r="HY14" s="607">
        <v>1.75</v>
      </c>
      <c r="HZ14" s="607">
        <v>1.75</v>
      </c>
      <c r="IA14" s="571">
        <v>2146</v>
      </c>
      <c r="IB14" s="571">
        <v>1867</v>
      </c>
      <c r="IC14" s="571" t="s">
        <v>534</v>
      </c>
      <c r="ID14" s="572">
        <v>70</v>
      </c>
      <c r="IE14" s="572">
        <v>49.9</v>
      </c>
      <c r="IF14" s="572">
        <v>34.1</v>
      </c>
      <c r="IG14" s="572">
        <v>57</v>
      </c>
      <c r="IH14" s="572">
        <v>16.899999999999999</v>
      </c>
      <c r="II14" s="510">
        <v>2</v>
      </c>
      <c r="IJ14" s="510">
        <v>7</v>
      </c>
      <c r="IK14" s="454">
        <v>78</v>
      </c>
      <c r="IL14" s="453">
        <v>0.77</v>
      </c>
      <c r="IM14" s="452">
        <v>84.7</v>
      </c>
      <c r="IN14" s="452">
        <v>8.3000000000000007</v>
      </c>
      <c r="IO14" s="452">
        <v>6</v>
      </c>
      <c r="IP14" s="451">
        <v>126201022</v>
      </c>
      <c r="IQ14" s="573">
        <v>52.1</v>
      </c>
      <c r="IR14" s="573">
        <v>38.799999999999997</v>
      </c>
      <c r="IS14" s="573" t="s">
        <v>534</v>
      </c>
      <c r="IT14" s="573" t="s">
        <v>534</v>
      </c>
      <c r="IU14" s="573">
        <v>29.7</v>
      </c>
      <c r="IV14" s="572">
        <v>37.5</v>
      </c>
      <c r="IW14" s="449">
        <v>3608</v>
      </c>
      <c r="IX14" s="572">
        <v>24</v>
      </c>
      <c r="IY14" s="572">
        <v>29.9</v>
      </c>
      <c r="IZ14" s="571">
        <v>58346</v>
      </c>
      <c r="JA14" s="571">
        <v>1150</v>
      </c>
      <c r="JB14" s="571">
        <v>968</v>
      </c>
      <c r="JC14" s="571">
        <v>4285</v>
      </c>
      <c r="JD14" s="571">
        <v>5255</v>
      </c>
      <c r="JE14" s="571">
        <v>5766</v>
      </c>
      <c r="JF14" s="571">
        <v>6939</v>
      </c>
      <c r="JG14" s="571">
        <v>8222</v>
      </c>
      <c r="JH14" s="571">
        <v>7725</v>
      </c>
      <c r="JI14" s="571">
        <v>8097</v>
      </c>
      <c r="JJ14" s="571">
        <v>7559</v>
      </c>
      <c r="JK14" s="571">
        <v>6440</v>
      </c>
      <c r="JL14" s="571">
        <v>4154</v>
      </c>
      <c r="JM14" s="571">
        <v>1916</v>
      </c>
      <c r="JN14" s="571">
        <v>978</v>
      </c>
      <c r="JO14" s="571">
        <v>490</v>
      </c>
      <c r="JP14" s="571">
        <v>196</v>
      </c>
      <c r="JQ14" s="571">
        <v>7293</v>
      </c>
      <c r="JR14" s="571">
        <v>5818</v>
      </c>
      <c r="JS14" s="571">
        <v>6811</v>
      </c>
      <c r="JT14" s="571">
        <v>8071</v>
      </c>
      <c r="JU14" s="571">
        <v>9395</v>
      </c>
      <c r="JV14" s="571">
        <v>10747</v>
      </c>
      <c r="JW14" s="571">
        <v>10079</v>
      </c>
      <c r="JX14" s="571">
        <v>10750</v>
      </c>
      <c r="JY14" s="571">
        <v>11272</v>
      </c>
      <c r="JZ14" s="571">
        <v>13223</v>
      </c>
      <c r="KA14" s="571">
        <v>13275</v>
      </c>
      <c r="KB14" s="571">
        <v>10995</v>
      </c>
      <c r="KC14" s="571">
        <v>10130</v>
      </c>
      <c r="KD14" s="571">
        <v>9243</v>
      </c>
      <c r="KE14" s="571">
        <v>10811</v>
      </c>
    </row>
    <row r="15" spans="1:291" s="511" customFormat="1" ht="12" customHeight="1">
      <c r="A15" s="3">
        <v>92011</v>
      </c>
      <c r="B15" s="718" t="s">
        <v>535</v>
      </c>
      <c r="C15" s="719">
        <v>416.85</v>
      </c>
      <c r="D15" s="720">
        <v>521556</v>
      </c>
      <c r="E15" s="721">
        <v>13.7</v>
      </c>
      <c r="F15" s="721">
        <v>62</v>
      </c>
      <c r="G15" s="721">
        <v>24.3</v>
      </c>
      <c r="H15" s="722">
        <v>27744</v>
      </c>
      <c r="I15" s="722">
        <v>56721</v>
      </c>
      <c r="J15" s="722">
        <v>86055</v>
      </c>
      <c r="K15" s="722">
        <v>58934</v>
      </c>
      <c r="L15" s="720">
        <v>232293</v>
      </c>
      <c r="M15" s="720">
        <v>9055</v>
      </c>
      <c r="N15" s="720">
        <v>20978</v>
      </c>
      <c r="O15" s="722">
        <v>20080</v>
      </c>
      <c r="P15" s="722">
        <v>519025</v>
      </c>
      <c r="Q15" s="720">
        <v>518594</v>
      </c>
      <c r="R15" s="720">
        <v>537708</v>
      </c>
      <c r="S15" s="723">
        <v>819943</v>
      </c>
      <c r="T15" s="724">
        <v>4184010</v>
      </c>
      <c r="U15" s="723">
        <v>1597812</v>
      </c>
      <c r="V15" s="725">
        <v>1723912</v>
      </c>
      <c r="W15" s="723">
        <v>93</v>
      </c>
      <c r="X15" s="726">
        <v>159</v>
      </c>
      <c r="Y15" s="723">
        <v>52</v>
      </c>
      <c r="Z15" s="723">
        <v>81053</v>
      </c>
      <c r="AA15" s="724">
        <v>1278</v>
      </c>
      <c r="AB15" s="723">
        <v>1766</v>
      </c>
      <c r="AC15" s="724">
        <v>2000</v>
      </c>
      <c r="AD15" s="723">
        <v>471975</v>
      </c>
      <c r="AE15" s="723">
        <v>1604</v>
      </c>
      <c r="AF15" s="727">
        <v>29</v>
      </c>
      <c r="AG15" s="725">
        <v>4905</v>
      </c>
      <c r="AH15" s="728">
        <v>68</v>
      </c>
      <c r="AI15" s="728">
        <v>27743</v>
      </c>
      <c r="AJ15" s="723">
        <v>1568</v>
      </c>
      <c r="AK15" s="723">
        <v>187</v>
      </c>
      <c r="AL15" s="729">
        <v>25</v>
      </c>
      <c r="AM15" s="728">
        <v>13140</v>
      </c>
      <c r="AN15" s="723">
        <v>892</v>
      </c>
      <c r="AO15" s="723">
        <v>23</v>
      </c>
      <c r="AP15" s="723">
        <v>546</v>
      </c>
      <c r="AQ15" s="723">
        <v>46</v>
      </c>
      <c r="AR15" s="723">
        <v>109</v>
      </c>
      <c r="AS15" s="730">
        <v>100</v>
      </c>
      <c r="AT15" s="731">
        <v>121.6</v>
      </c>
      <c r="AU15" s="731">
        <v>118.7</v>
      </c>
      <c r="AV15" s="723">
        <v>93</v>
      </c>
      <c r="AW15" s="723">
        <v>93</v>
      </c>
      <c r="AX15" s="723">
        <v>20</v>
      </c>
      <c r="AY15" s="723">
        <v>1</v>
      </c>
      <c r="AZ15" s="723">
        <v>1</v>
      </c>
      <c r="BA15" s="723">
        <v>1</v>
      </c>
      <c r="BB15" s="723">
        <v>0</v>
      </c>
      <c r="BC15" s="728">
        <v>6</v>
      </c>
      <c r="BD15" s="725">
        <v>32976</v>
      </c>
      <c r="BE15" s="728">
        <v>1</v>
      </c>
      <c r="BF15" s="725">
        <v>25659</v>
      </c>
      <c r="BG15" s="728">
        <v>16</v>
      </c>
      <c r="BH15" s="725">
        <v>296432</v>
      </c>
      <c r="BI15" s="728">
        <v>4</v>
      </c>
      <c r="BJ15" s="725">
        <v>5499</v>
      </c>
      <c r="BK15" s="731">
        <v>46.4</v>
      </c>
      <c r="BL15" s="723">
        <v>3</v>
      </c>
      <c r="BM15" s="723">
        <v>5</v>
      </c>
      <c r="BN15" s="723">
        <v>551</v>
      </c>
      <c r="BO15" s="723">
        <v>8509</v>
      </c>
      <c r="BP15" s="730">
        <v>33.800000000000004</v>
      </c>
      <c r="BQ15" s="732">
        <v>1.58</v>
      </c>
      <c r="BR15" s="731">
        <v>32.5</v>
      </c>
      <c r="BS15" s="730">
        <v>4.0485621280425672</v>
      </c>
      <c r="BT15" s="730">
        <v>61.966816784700001</v>
      </c>
      <c r="BU15" s="728">
        <v>31</v>
      </c>
      <c r="BV15" s="725">
        <v>6835</v>
      </c>
      <c r="BW15" s="728">
        <v>432</v>
      </c>
      <c r="BX15" s="728">
        <v>1109</v>
      </c>
      <c r="BY15" s="723">
        <v>4736</v>
      </c>
      <c r="BZ15" s="723">
        <v>1326</v>
      </c>
      <c r="CA15" s="723">
        <v>439</v>
      </c>
      <c r="CB15" s="723">
        <v>757</v>
      </c>
      <c r="CC15" s="733">
        <v>1.5</v>
      </c>
      <c r="CD15" s="723">
        <v>5712000</v>
      </c>
      <c r="CE15" s="723">
        <v>3</v>
      </c>
      <c r="CF15" s="723">
        <v>315</v>
      </c>
      <c r="CG15" s="728">
        <v>5</v>
      </c>
      <c r="CH15" s="728">
        <v>1</v>
      </c>
      <c r="CI15" s="728">
        <v>110</v>
      </c>
      <c r="CJ15" s="728">
        <v>29</v>
      </c>
      <c r="CK15" s="725">
        <v>1730</v>
      </c>
      <c r="CL15" s="728">
        <v>10</v>
      </c>
      <c r="CM15" s="728">
        <v>1038</v>
      </c>
      <c r="CN15" s="723">
        <v>22</v>
      </c>
      <c r="CO15" s="723">
        <v>396</v>
      </c>
      <c r="CP15" s="723">
        <v>9</v>
      </c>
      <c r="CQ15" s="723">
        <v>118</v>
      </c>
      <c r="CR15" s="723">
        <v>17</v>
      </c>
      <c r="CS15" s="723">
        <v>485</v>
      </c>
      <c r="CT15" s="724">
        <v>10967</v>
      </c>
      <c r="CU15" s="724">
        <v>2457</v>
      </c>
      <c r="CV15" s="724">
        <v>2790</v>
      </c>
      <c r="CW15" s="724">
        <v>1131649.075</v>
      </c>
      <c r="CX15" s="724">
        <v>359483.68800000002</v>
      </c>
      <c r="CY15" s="724">
        <v>753255.45900000003</v>
      </c>
      <c r="CZ15" s="725">
        <v>126946</v>
      </c>
      <c r="DA15" s="728">
        <v>25</v>
      </c>
      <c r="DB15" s="724">
        <v>20284</v>
      </c>
      <c r="DC15" s="724">
        <v>2732</v>
      </c>
      <c r="DD15" s="724">
        <v>1834</v>
      </c>
      <c r="DE15" s="723">
        <v>360</v>
      </c>
      <c r="DF15" s="723">
        <v>1592</v>
      </c>
      <c r="DG15" s="724">
        <v>17847</v>
      </c>
      <c r="DH15" s="724">
        <v>15098</v>
      </c>
      <c r="DI15" s="724">
        <v>4077</v>
      </c>
      <c r="DJ15" s="724">
        <v>3579</v>
      </c>
      <c r="DK15" s="723">
        <v>389</v>
      </c>
      <c r="DL15" s="723">
        <v>385</v>
      </c>
      <c r="DM15" s="723">
        <v>5</v>
      </c>
      <c r="DN15" s="723">
        <v>2050</v>
      </c>
      <c r="DO15" s="723">
        <v>72</v>
      </c>
      <c r="DP15" s="723">
        <v>17255</v>
      </c>
      <c r="DQ15" s="734">
        <v>144</v>
      </c>
      <c r="DR15" s="728">
        <v>13097</v>
      </c>
      <c r="DS15" s="735">
        <v>13056</v>
      </c>
      <c r="DT15" s="723">
        <v>0</v>
      </c>
      <c r="DU15" s="736">
        <v>1478</v>
      </c>
      <c r="DV15" s="723">
        <v>140</v>
      </c>
      <c r="DW15" s="723">
        <v>139</v>
      </c>
      <c r="DX15" s="730">
        <v>46.1</v>
      </c>
      <c r="DY15" s="723">
        <v>49</v>
      </c>
      <c r="DZ15" s="723">
        <v>115</v>
      </c>
      <c r="EA15" s="723">
        <v>1938</v>
      </c>
      <c r="EB15" s="723">
        <v>499</v>
      </c>
      <c r="EC15" s="723">
        <v>183</v>
      </c>
      <c r="ED15" s="723">
        <v>4338</v>
      </c>
      <c r="EE15" s="723">
        <v>4556</v>
      </c>
      <c r="EF15" s="731">
        <v>97</v>
      </c>
      <c r="EG15" s="731">
        <v>96.2</v>
      </c>
      <c r="EH15" s="737">
        <v>99</v>
      </c>
      <c r="EI15" s="738">
        <v>16.399999999999999</v>
      </c>
      <c r="EJ15" s="723">
        <v>119701</v>
      </c>
      <c r="EK15" s="731">
        <v>29.4</v>
      </c>
      <c r="EL15" s="723">
        <v>337738</v>
      </c>
      <c r="EM15" s="730">
        <v>2.88</v>
      </c>
      <c r="EN15" s="723">
        <v>341</v>
      </c>
      <c r="EO15" s="723">
        <v>51</v>
      </c>
      <c r="EP15" s="724">
        <v>10662</v>
      </c>
      <c r="EQ15" s="723">
        <v>44</v>
      </c>
      <c r="ER15" s="723">
        <v>2572</v>
      </c>
      <c r="ES15" s="730">
        <v>85.7</v>
      </c>
      <c r="ET15" s="725">
        <v>178983</v>
      </c>
      <c r="EU15" s="728">
        <v>15479</v>
      </c>
      <c r="EV15" s="724">
        <v>1230</v>
      </c>
      <c r="EW15" s="736">
        <v>155031</v>
      </c>
      <c r="EX15" s="724">
        <v>130776</v>
      </c>
      <c r="EY15" s="725">
        <v>21247</v>
      </c>
      <c r="EZ15" s="725">
        <v>3008</v>
      </c>
      <c r="FA15" s="725">
        <v>8473</v>
      </c>
      <c r="FB15" s="739">
        <v>16.5</v>
      </c>
      <c r="FC15" s="734">
        <v>1040</v>
      </c>
      <c r="FD15" s="740">
        <v>10.75</v>
      </c>
      <c r="FE15" s="735">
        <v>7342</v>
      </c>
      <c r="FF15" s="723">
        <v>185</v>
      </c>
      <c r="FG15" s="723">
        <v>208</v>
      </c>
      <c r="FH15" s="723">
        <v>267</v>
      </c>
      <c r="FI15" s="723">
        <v>36</v>
      </c>
      <c r="FJ15" s="723">
        <v>1296</v>
      </c>
      <c r="FK15" s="733">
        <v>60.113733215967358</v>
      </c>
      <c r="FL15" s="741">
        <v>97.95</v>
      </c>
      <c r="FM15" s="741">
        <v>90.1</v>
      </c>
      <c r="FN15" s="738">
        <v>88</v>
      </c>
      <c r="FO15" s="731">
        <v>36.799999999999997</v>
      </c>
      <c r="FP15" s="742">
        <v>123</v>
      </c>
      <c r="FQ15" s="734">
        <v>13</v>
      </c>
      <c r="FR15" s="734">
        <v>88</v>
      </c>
      <c r="FS15" s="723">
        <v>1548</v>
      </c>
      <c r="FT15" s="723">
        <v>8</v>
      </c>
      <c r="FU15" s="723">
        <v>4094</v>
      </c>
      <c r="FV15" s="723">
        <v>5388</v>
      </c>
      <c r="FW15" s="723">
        <v>13</v>
      </c>
      <c r="FX15" s="736">
        <v>15126300</v>
      </c>
      <c r="FY15" s="743">
        <v>6022</v>
      </c>
      <c r="FZ15" s="723">
        <v>29597586</v>
      </c>
      <c r="GA15" s="723">
        <v>9824082</v>
      </c>
      <c r="GB15" s="724">
        <v>21906</v>
      </c>
      <c r="GC15" s="723">
        <v>21906</v>
      </c>
      <c r="GD15" s="723">
        <v>79</v>
      </c>
      <c r="GE15" s="723">
        <v>3258</v>
      </c>
      <c r="GF15" s="724">
        <v>241408</v>
      </c>
      <c r="GG15" s="724">
        <v>799</v>
      </c>
      <c r="GH15" s="724">
        <v>48949</v>
      </c>
      <c r="GI15" s="724">
        <v>191660</v>
      </c>
      <c r="GJ15" s="725">
        <v>1555</v>
      </c>
      <c r="GK15" s="724">
        <v>15643</v>
      </c>
      <c r="GL15" s="725">
        <v>1913832</v>
      </c>
      <c r="GM15" s="725">
        <v>3239</v>
      </c>
      <c r="GN15" s="724">
        <v>28732</v>
      </c>
      <c r="GO15" s="725">
        <v>700595</v>
      </c>
      <c r="GP15" s="724">
        <v>520</v>
      </c>
      <c r="GQ15" s="724">
        <v>31337</v>
      </c>
      <c r="GR15" s="724">
        <v>212220927</v>
      </c>
      <c r="GS15" s="723">
        <v>499</v>
      </c>
      <c r="GT15" s="723">
        <v>17167</v>
      </c>
      <c r="GU15" s="723">
        <v>561784</v>
      </c>
      <c r="GV15" s="733">
        <v>132</v>
      </c>
      <c r="GW15" s="723">
        <v>7338</v>
      </c>
      <c r="GX15" s="723">
        <v>5218</v>
      </c>
      <c r="GY15" s="723">
        <v>3905</v>
      </c>
      <c r="GZ15" s="723">
        <v>762</v>
      </c>
      <c r="HA15" s="723">
        <v>338</v>
      </c>
      <c r="HB15" s="744">
        <v>2884685</v>
      </c>
      <c r="HC15" s="745">
        <v>17967310</v>
      </c>
      <c r="HD15" s="723">
        <v>2338040</v>
      </c>
      <c r="HE15" s="723">
        <v>2771192</v>
      </c>
      <c r="HF15" s="723">
        <v>632277</v>
      </c>
      <c r="HG15" s="723">
        <v>3600</v>
      </c>
      <c r="HH15" s="723">
        <v>3780</v>
      </c>
      <c r="HI15" s="723">
        <v>296580</v>
      </c>
      <c r="HJ15" s="723">
        <v>198620</v>
      </c>
      <c r="HK15" s="723">
        <v>19743</v>
      </c>
      <c r="HL15" s="723">
        <v>14262077</v>
      </c>
      <c r="HM15" s="723">
        <v>20230</v>
      </c>
      <c r="HN15" s="724">
        <v>295</v>
      </c>
      <c r="HO15" s="724">
        <v>3</v>
      </c>
      <c r="HP15" s="723">
        <v>158</v>
      </c>
      <c r="HQ15" s="724">
        <v>0</v>
      </c>
      <c r="HR15" s="723">
        <v>55628</v>
      </c>
      <c r="HS15" s="724">
        <v>341246</v>
      </c>
      <c r="HT15" s="723">
        <v>24200</v>
      </c>
      <c r="HU15" s="723">
        <v>17500</v>
      </c>
      <c r="HV15" s="746">
        <v>71.459999999999994</v>
      </c>
      <c r="HW15" s="747">
        <v>385594</v>
      </c>
      <c r="HX15" s="748">
        <v>1.51</v>
      </c>
      <c r="HY15" s="732">
        <v>4.8</v>
      </c>
      <c r="HZ15" s="732">
        <v>4.1900000000000004</v>
      </c>
      <c r="IA15" s="723">
        <v>2237</v>
      </c>
      <c r="IB15" s="723">
        <v>2144</v>
      </c>
      <c r="IC15" s="724">
        <v>33103</v>
      </c>
      <c r="ID15" s="730">
        <v>74.400000000000006</v>
      </c>
      <c r="IE15" s="730">
        <v>57.7</v>
      </c>
      <c r="IF15" s="730">
        <v>36.200000000000003</v>
      </c>
      <c r="IG15" s="730">
        <v>58.4</v>
      </c>
      <c r="IH15" s="730">
        <v>20.2</v>
      </c>
      <c r="II15" s="728">
        <v>3</v>
      </c>
      <c r="IJ15" s="728">
        <v>6</v>
      </c>
      <c r="IK15" s="740">
        <v>67</v>
      </c>
      <c r="IL15" s="749">
        <v>0.98499999999999999</v>
      </c>
      <c r="IM15" s="750">
        <v>92.7</v>
      </c>
      <c r="IN15" s="750">
        <v>12.8</v>
      </c>
      <c r="IO15" s="750">
        <v>4</v>
      </c>
      <c r="IP15" s="751">
        <v>111260791</v>
      </c>
      <c r="IQ15" s="731">
        <v>62.6</v>
      </c>
      <c r="IR15" s="731">
        <v>51.2</v>
      </c>
      <c r="IS15" s="723" t="s">
        <v>534</v>
      </c>
      <c r="IT15" s="723" t="s">
        <v>534</v>
      </c>
      <c r="IU15" s="731">
        <v>6.4</v>
      </c>
      <c r="IV15" s="730">
        <v>30.1</v>
      </c>
      <c r="IW15" s="752">
        <v>3274</v>
      </c>
      <c r="IX15" s="738">
        <v>52</v>
      </c>
      <c r="IY15" s="730">
        <v>25.1</v>
      </c>
      <c r="IZ15" s="724">
        <v>95839</v>
      </c>
      <c r="JA15" s="724">
        <v>1662</v>
      </c>
      <c r="JB15" s="724">
        <v>1388</v>
      </c>
      <c r="JC15" s="724">
        <v>6586</v>
      </c>
      <c r="JD15" s="724">
        <v>9250</v>
      </c>
      <c r="JE15" s="724">
        <v>10112</v>
      </c>
      <c r="JF15" s="724">
        <v>11525</v>
      </c>
      <c r="JG15" s="724">
        <v>13719</v>
      </c>
      <c r="JH15" s="724">
        <v>12280</v>
      </c>
      <c r="JI15" s="724">
        <v>10639</v>
      </c>
      <c r="JJ15" s="724">
        <v>9406</v>
      </c>
      <c r="JK15" s="724">
        <v>8245</v>
      </c>
      <c r="JL15" s="724">
        <v>6093</v>
      </c>
      <c r="JM15" s="724">
        <v>2728</v>
      </c>
      <c r="JN15" s="724">
        <v>1311</v>
      </c>
      <c r="JO15" s="724">
        <v>556</v>
      </c>
      <c r="JP15" s="724">
        <v>284</v>
      </c>
      <c r="JQ15" s="724">
        <v>10294</v>
      </c>
      <c r="JR15" s="724">
        <v>9274</v>
      </c>
      <c r="JS15" s="724">
        <v>11751</v>
      </c>
      <c r="JT15" s="724">
        <v>14645</v>
      </c>
      <c r="JU15" s="724">
        <v>16950</v>
      </c>
      <c r="JV15" s="724">
        <v>19107</v>
      </c>
      <c r="JW15" s="724">
        <v>16329</v>
      </c>
      <c r="JX15" s="724">
        <v>14595</v>
      </c>
      <c r="JY15" s="724">
        <v>14087</v>
      </c>
      <c r="JZ15" s="724">
        <v>16338</v>
      </c>
      <c r="KA15" s="724">
        <v>18268</v>
      </c>
      <c r="KB15" s="724">
        <v>14190</v>
      </c>
      <c r="KC15" s="724">
        <v>11038</v>
      </c>
      <c r="KD15" s="724">
        <v>9217</v>
      </c>
      <c r="KE15" s="753">
        <v>10528</v>
      </c>
    </row>
    <row r="16" spans="1:291" ht="12" customHeight="1">
      <c r="A16" s="511">
        <v>102016</v>
      </c>
      <c r="B16" s="2" t="s">
        <v>911</v>
      </c>
      <c r="C16" s="563">
        <v>311.58999999999997</v>
      </c>
      <c r="D16" s="553">
        <v>337579</v>
      </c>
      <c r="E16" s="554">
        <v>12.4</v>
      </c>
      <c r="F16" s="554">
        <v>59.2</v>
      </c>
      <c r="G16" s="554">
        <v>28.4</v>
      </c>
      <c r="H16" s="556">
        <v>15473</v>
      </c>
      <c r="I16" s="556">
        <v>32705</v>
      </c>
      <c r="J16" s="556">
        <v>51462</v>
      </c>
      <c r="K16" s="553">
        <v>48074</v>
      </c>
      <c r="L16" s="553">
        <v>147532</v>
      </c>
      <c r="M16" s="553">
        <v>6227</v>
      </c>
      <c r="N16" s="553">
        <v>12175</v>
      </c>
      <c r="O16" s="555">
        <v>11309</v>
      </c>
      <c r="P16" s="556">
        <v>334299</v>
      </c>
      <c r="Q16" s="553">
        <v>336154</v>
      </c>
      <c r="R16" s="553">
        <v>351420</v>
      </c>
      <c r="S16" s="553">
        <v>1006650</v>
      </c>
      <c r="T16" s="553">
        <v>2116205</v>
      </c>
      <c r="U16" s="553">
        <v>742090</v>
      </c>
      <c r="V16" s="553">
        <v>1038877</v>
      </c>
      <c r="W16" s="560">
        <v>68</v>
      </c>
      <c r="X16" s="480">
        <v>71</v>
      </c>
      <c r="Y16" s="560">
        <v>41</v>
      </c>
      <c r="Z16" s="561">
        <v>103665</v>
      </c>
      <c r="AA16" s="553">
        <v>659.65</v>
      </c>
      <c r="AB16" s="560">
        <v>867.1</v>
      </c>
      <c r="AC16" s="553">
        <v>1683</v>
      </c>
      <c r="AD16" s="553">
        <v>280791</v>
      </c>
      <c r="AE16" s="553">
        <v>2221</v>
      </c>
      <c r="AF16" s="604">
        <v>20</v>
      </c>
      <c r="AG16" s="553">
        <v>2095</v>
      </c>
      <c r="AH16" s="555">
        <v>46</v>
      </c>
      <c r="AI16" s="555">
        <v>16348</v>
      </c>
      <c r="AJ16" s="553">
        <v>1067</v>
      </c>
      <c r="AK16" s="553">
        <v>58</v>
      </c>
      <c r="AL16" s="567">
        <v>21</v>
      </c>
      <c r="AM16" s="555">
        <v>8286</v>
      </c>
      <c r="AN16" s="553">
        <v>614</v>
      </c>
      <c r="AO16" s="553">
        <v>0</v>
      </c>
      <c r="AP16" s="553">
        <v>239</v>
      </c>
      <c r="AQ16" s="553">
        <v>27</v>
      </c>
      <c r="AR16" s="553">
        <v>69</v>
      </c>
      <c r="AS16" s="554">
        <v>100</v>
      </c>
      <c r="AT16" s="554">
        <v>115.4</v>
      </c>
      <c r="AU16" s="554">
        <v>117.1</v>
      </c>
      <c r="AV16" s="560">
        <v>11</v>
      </c>
      <c r="AW16" s="567">
        <v>11</v>
      </c>
      <c r="AX16" s="567">
        <v>4</v>
      </c>
      <c r="AY16" s="560">
        <v>6</v>
      </c>
      <c r="AZ16" s="560">
        <v>6</v>
      </c>
      <c r="BA16" s="567">
        <v>11</v>
      </c>
      <c r="BB16" s="567">
        <v>4</v>
      </c>
      <c r="BC16" s="555">
        <v>5</v>
      </c>
      <c r="BD16" s="553">
        <v>20691</v>
      </c>
      <c r="BE16" s="555">
        <v>5</v>
      </c>
      <c r="BF16" s="553">
        <v>138022</v>
      </c>
      <c r="BG16" s="555">
        <v>11</v>
      </c>
      <c r="BH16" s="553">
        <v>240697.4</v>
      </c>
      <c r="BI16" s="555">
        <v>5</v>
      </c>
      <c r="BJ16" s="553">
        <v>4301</v>
      </c>
      <c r="BK16" s="566" t="s">
        <v>534</v>
      </c>
      <c r="BL16" s="560">
        <v>2</v>
      </c>
      <c r="BM16" s="560">
        <v>5</v>
      </c>
      <c r="BN16" s="560">
        <v>246</v>
      </c>
      <c r="BO16" s="560">
        <v>6212</v>
      </c>
      <c r="BP16" s="554">
        <v>34.699999999999996</v>
      </c>
      <c r="BQ16" s="566">
        <v>1.44</v>
      </c>
      <c r="BR16" s="554">
        <v>33.4</v>
      </c>
      <c r="BS16" s="554">
        <v>3.7069313035024067</v>
      </c>
      <c r="BT16" s="554">
        <v>60.364367688599998</v>
      </c>
      <c r="BU16" s="555">
        <v>21</v>
      </c>
      <c r="BV16" s="553">
        <v>4759</v>
      </c>
      <c r="BW16" s="555">
        <v>343</v>
      </c>
      <c r="BX16" s="555">
        <v>1581</v>
      </c>
      <c r="BY16" s="555">
        <v>3699</v>
      </c>
      <c r="BZ16" s="555">
        <v>983</v>
      </c>
      <c r="CA16" s="555">
        <v>319</v>
      </c>
      <c r="CB16" s="555">
        <v>559</v>
      </c>
      <c r="CC16" s="563">
        <v>1.41</v>
      </c>
      <c r="CD16" s="566" t="s">
        <v>534</v>
      </c>
      <c r="CE16" s="555">
        <v>3</v>
      </c>
      <c r="CF16" s="555">
        <v>73</v>
      </c>
      <c r="CG16" s="555">
        <v>5</v>
      </c>
      <c r="CH16" s="555">
        <v>2</v>
      </c>
      <c r="CI16" s="555">
        <v>130</v>
      </c>
      <c r="CJ16" s="555">
        <v>25</v>
      </c>
      <c r="CK16" s="553">
        <v>1775</v>
      </c>
      <c r="CL16" s="555">
        <v>12</v>
      </c>
      <c r="CM16" s="555">
        <v>1034</v>
      </c>
      <c r="CN16" s="560">
        <v>38</v>
      </c>
      <c r="CO16" s="560">
        <v>459</v>
      </c>
      <c r="CP16" s="560">
        <v>7</v>
      </c>
      <c r="CQ16" s="560">
        <v>72</v>
      </c>
      <c r="CR16" s="560">
        <v>18</v>
      </c>
      <c r="CS16" s="560">
        <v>491</v>
      </c>
      <c r="CT16" s="553">
        <v>10310</v>
      </c>
      <c r="CU16" s="553">
        <v>1927</v>
      </c>
      <c r="CV16" s="553">
        <v>2614</v>
      </c>
      <c r="CW16" s="553">
        <v>1140173.419</v>
      </c>
      <c r="CX16" s="553">
        <v>289423.50599999999</v>
      </c>
      <c r="CY16" s="553">
        <v>687555.34100000001</v>
      </c>
      <c r="CZ16" s="553">
        <v>95657</v>
      </c>
      <c r="DA16" s="555">
        <v>12</v>
      </c>
      <c r="DB16" s="553">
        <v>16231</v>
      </c>
      <c r="DC16" s="553">
        <v>2252</v>
      </c>
      <c r="DD16" s="553">
        <v>1689</v>
      </c>
      <c r="DE16" s="560">
        <v>60</v>
      </c>
      <c r="DF16" s="560">
        <v>1148</v>
      </c>
      <c r="DG16" s="553">
        <v>24239</v>
      </c>
      <c r="DH16" s="498">
        <v>11798</v>
      </c>
      <c r="DI16" s="553">
        <v>2471</v>
      </c>
      <c r="DJ16" s="553">
        <v>2303</v>
      </c>
      <c r="DK16" s="560">
        <v>336</v>
      </c>
      <c r="DL16" s="560">
        <v>370</v>
      </c>
      <c r="DM16" s="560">
        <v>0</v>
      </c>
      <c r="DN16" s="560">
        <v>1399</v>
      </c>
      <c r="DO16" s="560">
        <v>21</v>
      </c>
      <c r="DP16" s="560">
        <v>19489</v>
      </c>
      <c r="DQ16" s="598">
        <v>86</v>
      </c>
      <c r="DR16" s="555">
        <v>11347</v>
      </c>
      <c r="DS16" s="600">
        <v>9811</v>
      </c>
      <c r="DT16" s="555">
        <v>9</v>
      </c>
      <c r="DU16" s="597">
        <v>1021</v>
      </c>
      <c r="DV16" s="560">
        <v>64</v>
      </c>
      <c r="DW16" s="560">
        <v>51</v>
      </c>
      <c r="DX16" s="554">
        <v>60</v>
      </c>
      <c r="DY16" s="560">
        <v>33</v>
      </c>
      <c r="DZ16" s="560">
        <v>56</v>
      </c>
      <c r="EA16" s="560">
        <v>1215</v>
      </c>
      <c r="EB16" s="561">
        <v>408</v>
      </c>
      <c r="EC16" s="561">
        <v>79</v>
      </c>
      <c r="ED16" s="561">
        <v>2310</v>
      </c>
      <c r="EE16" s="555">
        <v>2329</v>
      </c>
      <c r="EF16" s="554">
        <v>98.2</v>
      </c>
      <c r="EG16" s="554">
        <v>99</v>
      </c>
      <c r="EH16" s="561">
        <v>104</v>
      </c>
      <c r="EI16" s="554">
        <v>11.7</v>
      </c>
      <c r="EJ16" s="561">
        <v>81951</v>
      </c>
      <c r="EK16" s="554">
        <v>42.1</v>
      </c>
      <c r="EL16" s="561">
        <v>343044</v>
      </c>
      <c r="EM16" s="603">
        <f>ROUND(((343044-340060)/340060*100),2)</f>
        <v>0.88</v>
      </c>
      <c r="EN16" s="560">
        <v>431</v>
      </c>
      <c r="EO16" s="560">
        <v>12</v>
      </c>
      <c r="EP16" s="602">
        <v>5975</v>
      </c>
      <c r="EQ16" s="560">
        <v>123</v>
      </c>
      <c r="ER16" s="560">
        <v>1307</v>
      </c>
      <c r="ES16" s="554">
        <v>85</v>
      </c>
      <c r="ET16" s="553">
        <v>114350</v>
      </c>
      <c r="EU16" s="555">
        <v>7623</v>
      </c>
      <c r="EV16" s="553">
        <v>4652</v>
      </c>
      <c r="EW16" s="597">
        <v>97994</v>
      </c>
      <c r="EX16" s="553">
        <v>87509</v>
      </c>
      <c r="EY16" s="553">
        <v>6256</v>
      </c>
      <c r="EZ16" s="553">
        <v>4229</v>
      </c>
      <c r="FA16" s="553">
        <v>8733</v>
      </c>
      <c r="FB16" s="601">
        <v>21.4</v>
      </c>
      <c r="FC16" s="598">
        <v>422</v>
      </c>
      <c r="FD16" s="593">
        <v>11.71</v>
      </c>
      <c r="FE16" s="600">
        <v>7946</v>
      </c>
      <c r="FF16" s="560">
        <v>90</v>
      </c>
      <c r="FG16" s="560">
        <v>243</v>
      </c>
      <c r="FH16" s="560">
        <v>194</v>
      </c>
      <c r="FI16" s="565">
        <v>31</v>
      </c>
      <c r="FJ16" s="564">
        <v>930</v>
      </c>
      <c r="FK16" s="563">
        <v>67.156232924253828</v>
      </c>
      <c r="FL16" s="469">
        <v>99.9</v>
      </c>
      <c r="FM16" s="469">
        <v>85.3</v>
      </c>
      <c r="FN16" s="554">
        <v>70.900000000000006</v>
      </c>
      <c r="FO16" s="557">
        <v>54.5</v>
      </c>
      <c r="FP16" s="599">
        <v>100</v>
      </c>
      <c r="FQ16" s="598">
        <v>11</v>
      </c>
      <c r="FR16" s="598">
        <v>83</v>
      </c>
      <c r="FS16" s="560">
        <v>3072</v>
      </c>
      <c r="FT16" s="560">
        <v>6</v>
      </c>
      <c r="FU16" s="560">
        <v>2537</v>
      </c>
      <c r="FV16" s="560">
        <v>2911</v>
      </c>
      <c r="FW16" s="560">
        <v>4</v>
      </c>
      <c r="FX16" s="597">
        <v>6503400</v>
      </c>
      <c r="FY16" s="596">
        <v>2541</v>
      </c>
      <c r="FZ16" s="560" t="s">
        <v>534</v>
      </c>
      <c r="GA16" s="560" t="s">
        <v>534</v>
      </c>
      <c r="GB16" s="553">
        <v>15734</v>
      </c>
      <c r="GC16" s="555">
        <v>15734</v>
      </c>
      <c r="GD16" s="555">
        <v>146</v>
      </c>
      <c r="GE16" s="555">
        <v>2763</v>
      </c>
      <c r="GF16" s="553">
        <v>160065</v>
      </c>
      <c r="GG16" s="553">
        <v>1867</v>
      </c>
      <c r="GH16" s="553">
        <v>34114</v>
      </c>
      <c r="GI16" s="553">
        <v>124084</v>
      </c>
      <c r="GJ16" s="553">
        <v>907</v>
      </c>
      <c r="GK16" s="553">
        <v>8016</v>
      </c>
      <c r="GL16" s="553">
        <v>758974</v>
      </c>
      <c r="GM16" s="553">
        <v>2359</v>
      </c>
      <c r="GN16" s="553">
        <v>18335</v>
      </c>
      <c r="GO16" s="553">
        <v>388893</v>
      </c>
      <c r="GP16" s="553">
        <v>439</v>
      </c>
      <c r="GQ16" s="553">
        <v>19368</v>
      </c>
      <c r="GR16" s="553">
        <v>55288632</v>
      </c>
      <c r="GS16" s="555">
        <v>428</v>
      </c>
      <c r="GT16" s="560">
        <v>13759</v>
      </c>
      <c r="GU16" s="560">
        <v>347958.69</v>
      </c>
      <c r="GV16" s="562">
        <v>99</v>
      </c>
      <c r="GW16" s="560">
        <v>11181</v>
      </c>
      <c r="GX16" s="555">
        <v>6694</v>
      </c>
      <c r="GY16" s="555">
        <v>3701</v>
      </c>
      <c r="GZ16" s="561">
        <v>563</v>
      </c>
      <c r="HA16" s="561">
        <v>107</v>
      </c>
      <c r="HB16" s="553">
        <v>3960736</v>
      </c>
      <c r="HC16" s="553">
        <v>22965410</v>
      </c>
      <c r="HD16" s="560">
        <v>2371206</v>
      </c>
      <c r="HE16" s="560">
        <v>3132429</v>
      </c>
      <c r="HF16" s="560">
        <v>288987</v>
      </c>
      <c r="HG16" s="560">
        <v>6260</v>
      </c>
      <c r="HH16" s="560">
        <v>10330</v>
      </c>
      <c r="HI16" s="560">
        <v>319850</v>
      </c>
      <c r="HJ16" s="560">
        <v>185068</v>
      </c>
      <c r="HK16" s="559">
        <v>9249</v>
      </c>
      <c r="HL16" s="559">
        <v>1242891</v>
      </c>
      <c r="HM16" s="559">
        <v>968647</v>
      </c>
      <c r="HN16" s="556">
        <v>59</v>
      </c>
      <c r="HO16" s="556">
        <v>50</v>
      </c>
      <c r="HP16" s="559">
        <v>26</v>
      </c>
      <c r="HQ16" s="556">
        <v>26</v>
      </c>
      <c r="HR16" s="559">
        <v>166239</v>
      </c>
      <c r="HS16" s="553">
        <v>231159</v>
      </c>
      <c r="HT16" s="556">
        <v>0</v>
      </c>
      <c r="HU16" s="595">
        <v>11000</v>
      </c>
      <c r="HV16" s="594">
        <v>45.98</v>
      </c>
      <c r="HW16" s="559">
        <v>196540</v>
      </c>
      <c r="HX16" s="558">
        <v>21.1</v>
      </c>
      <c r="HY16" s="557">
        <v>0.33</v>
      </c>
      <c r="HZ16" s="557">
        <v>0.33</v>
      </c>
      <c r="IA16" s="557">
        <v>2779.1</v>
      </c>
      <c r="IB16" s="557">
        <v>2349</v>
      </c>
      <c r="IC16" s="553" t="s">
        <v>534</v>
      </c>
      <c r="ID16" s="554">
        <v>71.099999999999994</v>
      </c>
      <c r="IE16" s="554">
        <v>54</v>
      </c>
      <c r="IF16" s="554">
        <v>36</v>
      </c>
      <c r="IG16" s="554">
        <v>59.4</v>
      </c>
      <c r="IH16" s="554">
        <v>20.399999999999999</v>
      </c>
      <c r="II16" s="556">
        <v>3</v>
      </c>
      <c r="IJ16" s="556">
        <v>10</v>
      </c>
      <c r="IK16" s="593">
        <v>88.71</v>
      </c>
      <c r="IL16" s="592">
        <v>0.80900000000000005</v>
      </c>
      <c r="IM16" s="591">
        <v>97.3</v>
      </c>
      <c r="IN16" s="591">
        <v>8.4</v>
      </c>
      <c r="IO16" s="591">
        <v>3.3</v>
      </c>
      <c r="IP16" s="590">
        <v>155480033</v>
      </c>
      <c r="IQ16" s="555">
        <v>51.8</v>
      </c>
      <c r="IR16" s="555">
        <v>47.5</v>
      </c>
      <c r="IS16" s="555" t="s">
        <v>534</v>
      </c>
      <c r="IT16" s="555" t="s">
        <v>534</v>
      </c>
      <c r="IU16" s="555">
        <v>66.8</v>
      </c>
      <c r="IV16" s="554">
        <v>31.1</v>
      </c>
      <c r="IW16" s="589">
        <v>2606</v>
      </c>
      <c r="IX16" s="554">
        <v>22</v>
      </c>
      <c r="IY16" s="554">
        <v>23.2</v>
      </c>
      <c r="IZ16" s="553">
        <v>61423</v>
      </c>
      <c r="JA16" s="553">
        <v>1172</v>
      </c>
      <c r="JB16" s="553">
        <v>1087</v>
      </c>
      <c r="JC16" s="553">
        <v>4832</v>
      </c>
      <c r="JD16" s="553">
        <v>5972</v>
      </c>
      <c r="JE16" s="553">
        <v>6281</v>
      </c>
      <c r="JF16" s="553">
        <v>7335</v>
      </c>
      <c r="JG16" s="553">
        <v>9439</v>
      </c>
      <c r="JH16" s="553">
        <v>8695</v>
      </c>
      <c r="JI16" s="553">
        <v>8007</v>
      </c>
      <c r="JJ16" s="553">
        <v>7210</v>
      </c>
      <c r="JK16" s="553">
        <v>6283</v>
      </c>
      <c r="JL16" s="553">
        <v>4580</v>
      </c>
      <c r="JM16" s="553">
        <v>2231</v>
      </c>
      <c r="JN16" s="553">
        <v>1184</v>
      </c>
      <c r="JO16" s="553">
        <v>648</v>
      </c>
      <c r="JP16" s="553">
        <v>282</v>
      </c>
      <c r="JQ16" s="553">
        <v>7559</v>
      </c>
      <c r="JR16" s="553">
        <v>7022</v>
      </c>
      <c r="JS16" s="553">
        <v>7367</v>
      </c>
      <c r="JT16" s="553">
        <v>8420</v>
      </c>
      <c r="JU16" s="553">
        <v>9904</v>
      </c>
      <c r="JV16" s="553">
        <v>12120</v>
      </c>
      <c r="JW16" s="553">
        <v>10901</v>
      </c>
      <c r="JX16" s="553">
        <v>10243</v>
      </c>
      <c r="JY16" s="553">
        <v>9971</v>
      </c>
      <c r="JZ16" s="553">
        <v>11582</v>
      </c>
      <c r="KA16" s="553">
        <v>13025</v>
      </c>
      <c r="KB16" s="553">
        <v>10632</v>
      </c>
      <c r="KC16" s="553">
        <v>8896</v>
      </c>
      <c r="KD16" s="553">
        <v>7991</v>
      </c>
      <c r="KE16" s="553">
        <v>9613</v>
      </c>
    </row>
    <row r="17" spans="1:291" ht="12" customHeight="1">
      <c r="A17" s="3">
        <v>102024</v>
      </c>
      <c r="B17" s="2" t="s">
        <v>912</v>
      </c>
      <c r="C17" s="470">
        <v>459.16</v>
      </c>
      <c r="D17" s="447">
        <v>373674</v>
      </c>
      <c r="E17" s="448">
        <v>13.07</v>
      </c>
      <c r="F17" s="448">
        <v>59.66</v>
      </c>
      <c r="G17" s="448">
        <v>27.26</v>
      </c>
      <c r="H17" s="455">
        <v>18257</v>
      </c>
      <c r="I17" s="455">
        <v>38328</v>
      </c>
      <c r="J17" s="455">
        <v>59522</v>
      </c>
      <c r="K17" s="447">
        <v>50147</v>
      </c>
      <c r="L17" s="447">
        <v>163058</v>
      </c>
      <c r="M17" s="447">
        <v>5098</v>
      </c>
      <c r="N17" s="447">
        <v>13336</v>
      </c>
      <c r="O17" s="450">
        <v>13084</v>
      </c>
      <c r="P17" s="455">
        <v>369149</v>
      </c>
      <c r="Q17" s="447">
        <v>370884</v>
      </c>
      <c r="R17" s="447">
        <v>377656</v>
      </c>
      <c r="S17" s="447">
        <v>872593</v>
      </c>
      <c r="T17" s="447">
        <v>2268727</v>
      </c>
      <c r="U17" s="447">
        <v>524812</v>
      </c>
      <c r="V17" s="447">
        <v>1148986</v>
      </c>
      <c r="W17" s="462">
        <v>84</v>
      </c>
      <c r="X17" s="480">
        <v>98</v>
      </c>
      <c r="Y17" s="462">
        <v>83</v>
      </c>
      <c r="Z17" s="463">
        <v>56846</v>
      </c>
      <c r="AA17" s="447">
        <v>2434</v>
      </c>
      <c r="AB17" s="462">
        <v>954</v>
      </c>
      <c r="AC17" s="447">
        <v>5068</v>
      </c>
      <c r="AD17" s="447">
        <v>735808</v>
      </c>
      <c r="AE17" s="448">
        <v>0</v>
      </c>
      <c r="AF17" s="499">
        <v>23</v>
      </c>
      <c r="AG17" s="447">
        <v>2414</v>
      </c>
      <c r="AH17" s="450">
        <v>58</v>
      </c>
      <c r="AI17" s="450">
        <v>19826</v>
      </c>
      <c r="AJ17" s="447">
        <v>939</v>
      </c>
      <c r="AK17" s="447" t="s">
        <v>534</v>
      </c>
      <c r="AL17" s="478">
        <v>25</v>
      </c>
      <c r="AM17" s="450">
        <v>9901</v>
      </c>
      <c r="AN17" s="447">
        <v>536</v>
      </c>
      <c r="AO17" s="447">
        <v>5</v>
      </c>
      <c r="AP17" s="447" t="s">
        <v>534</v>
      </c>
      <c r="AQ17" s="447">
        <v>25</v>
      </c>
      <c r="AR17" s="447">
        <v>42</v>
      </c>
      <c r="AS17" s="448">
        <v>100</v>
      </c>
      <c r="AT17" s="448">
        <v>138.6</v>
      </c>
      <c r="AU17" s="448">
        <v>110.3</v>
      </c>
      <c r="AV17" s="462">
        <v>64</v>
      </c>
      <c r="AW17" s="478">
        <v>64</v>
      </c>
      <c r="AX17" s="478">
        <v>12</v>
      </c>
      <c r="AY17" s="462">
        <v>3</v>
      </c>
      <c r="AZ17" s="462">
        <v>3</v>
      </c>
      <c r="BA17" s="478">
        <v>4</v>
      </c>
      <c r="BB17" s="478">
        <v>1</v>
      </c>
      <c r="BC17" s="450">
        <v>11</v>
      </c>
      <c r="BD17" s="447">
        <v>54178</v>
      </c>
      <c r="BE17" s="450">
        <v>3</v>
      </c>
      <c r="BF17" s="447">
        <v>60830</v>
      </c>
      <c r="BG17" s="450">
        <v>10</v>
      </c>
      <c r="BH17" s="447">
        <v>185925</v>
      </c>
      <c r="BI17" s="450">
        <v>6</v>
      </c>
      <c r="BJ17" s="447">
        <v>10259</v>
      </c>
      <c r="BK17" s="448" t="s">
        <v>534</v>
      </c>
      <c r="BL17" s="462">
        <v>3</v>
      </c>
      <c r="BM17" s="462">
        <v>6</v>
      </c>
      <c r="BN17" s="462">
        <v>1215</v>
      </c>
      <c r="BO17" s="462">
        <v>10569</v>
      </c>
      <c r="BP17" s="448">
        <v>38.1</v>
      </c>
      <c r="BQ17" s="477">
        <v>1.66</v>
      </c>
      <c r="BR17" s="448">
        <v>42.7</v>
      </c>
      <c r="BS17" s="448">
        <v>4.4569487663178711</v>
      </c>
      <c r="BT17" s="448">
        <v>59.904188840700002</v>
      </c>
      <c r="BU17" s="450">
        <v>27</v>
      </c>
      <c r="BV17" s="447">
        <v>4354</v>
      </c>
      <c r="BW17" s="450">
        <v>352</v>
      </c>
      <c r="BX17" s="450">
        <v>815</v>
      </c>
      <c r="BY17" s="450">
        <v>3979</v>
      </c>
      <c r="BZ17" s="450">
        <v>1103</v>
      </c>
      <c r="CA17" s="450">
        <v>344</v>
      </c>
      <c r="CB17" s="450">
        <v>556</v>
      </c>
      <c r="CC17" s="470">
        <v>1.55</v>
      </c>
      <c r="CD17" s="477" t="s">
        <v>534</v>
      </c>
      <c r="CE17" s="450">
        <v>2</v>
      </c>
      <c r="CF17" s="450">
        <v>6</v>
      </c>
      <c r="CG17" s="450">
        <v>12</v>
      </c>
      <c r="CH17" s="450">
        <v>4</v>
      </c>
      <c r="CI17" s="450">
        <v>210</v>
      </c>
      <c r="CJ17" s="450">
        <v>27</v>
      </c>
      <c r="CK17" s="447">
        <v>1541</v>
      </c>
      <c r="CL17" s="450">
        <v>21</v>
      </c>
      <c r="CM17" s="450">
        <v>1438</v>
      </c>
      <c r="CN17" s="462">
        <v>55</v>
      </c>
      <c r="CO17" s="462">
        <v>612</v>
      </c>
      <c r="CP17" s="462">
        <v>25</v>
      </c>
      <c r="CQ17" s="462">
        <v>194</v>
      </c>
      <c r="CR17" s="462">
        <v>25</v>
      </c>
      <c r="CS17" s="462">
        <v>698</v>
      </c>
      <c r="CT17" s="447">
        <v>10259</v>
      </c>
      <c r="CU17" s="447">
        <v>3029</v>
      </c>
      <c r="CV17" s="447">
        <v>2613</v>
      </c>
      <c r="CW17" s="447">
        <v>1110454.7069999999</v>
      </c>
      <c r="CX17" s="447">
        <v>554783.35199999996</v>
      </c>
      <c r="CY17" s="447">
        <v>692034.61399999994</v>
      </c>
      <c r="CZ17" s="447">
        <v>101167</v>
      </c>
      <c r="DA17" s="450">
        <v>30</v>
      </c>
      <c r="DB17" s="447">
        <v>16642</v>
      </c>
      <c r="DC17" s="447">
        <v>2495</v>
      </c>
      <c r="DD17" s="447">
        <v>1699</v>
      </c>
      <c r="DE17" s="462">
        <v>170</v>
      </c>
      <c r="DF17" s="462">
        <v>1503</v>
      </c>
      <c r="DG17" s="447">
        <v>16395</v>
      </c>
      <c r="DH17" s="498">
        <v>11925</v>
      </c>
      <c r="DI17" s="447">
        <v>2502</v>
      </c>
      <c r="DJ17" s="447">
        <v>1962</v>
      </c>
      <c r="DK17" s="462">
        <v>379</v>
      </c>
      <c r="DL17" s="462">
        <v>389</v>
      </c>
      <c r="DM17" s="462">
        <v>1</v>
      </c>
      <c r="DN17" s="462">
        <v>1443</v>
      </c>
      <c r="DO17" s="462">
        <v>30</v>
      </c>
      <c r="DP17" s="462">
        <v>24171</v>
      </c>
      <c r="DQ17" s="492">
        <v>94</v>
      </c>
      <c r="DR17" s="450">
        <v>10612</v>
      </c>
      <c r="DS17" s="494">
        <v>9694</v>
      </c>
      <c r="DT17" s="450">
        <v>0</v>
      </c>
      <c r="DU17" s="491">
        <v>1041</v>
      </c>
      <c r="DV17" s="462">
        <v>87</v>
      </c>
      <c r="DW17" s="462">
        <v>59</v>
      </c>
      <c r="DX17" s="448">
        <v>55.6</v>
      </c>
      <c r="DY17" s="462">
        <v>61</v>
      </c>
      <c r="DZ17" s="462">
        <v>222</v>
      </c>
      <c r="EA17" s="462">
        <v>863</v>
      </c>
      <c r="EB17" s="463">
        <v>368</v>
      </c>
      <c r="EC17" s="463">
        <v>108</v>
      </c>
      <c r="ED17" s="463">
        <v>2497</v>
      </c>
      <c r="EE17" s="450">
        <v>3032</v>
      </c>
      <c r="EF17" s="448">
        <v>97.8</v>
      </c>
      <c r="EG17" s="448">
        <v>97.2</v>
      </c>
      <c r="EH17" s="463">
        <v>82</v>
      </c>
      <c r="EI17" s="448">
        <v>9.4</v>
      </c>
      <c r="EJ17" s="463">
        <v>86423</v>
      </c>
      <c r="EK17" s="448">
        <v>37</v>
      </c>
      <c r="EL17" s="463">
        <v>342021</v>
      </c>
      <c r="EM17" s="448">
        <v>1.51</v>
      </c>
      <c r="EN17" s="462">
        <v>731</v>
      </c>
      <c r="EO17" s="462">
        <v>13</v>
      </c>
      <c r="EP17" s="501">
        <v>7772</v>
      </c>
      <c r="EQ17" s="462">
        <v>66</v>
      </c>
      <c r="ER17" s="462">
        <v>1117</v>
      </c>
      <c r="ES17" s="448">
        <v>94.7</v>
      </c>
      <c r="ET17" s="447">
        <v>132208</v>
      </c>
      <c r="EU17" s="450">
        <v>7055</v>
      </c>
      <c r="EV17" s="447">
        <v>473</v>
      </c>
      <c r="EW17" s="491">
        <v>118012</v>
      </c>
      <c r="EX17" s="447">
        <v>104797</v>
      </c>
      <c r="EY17" s="447">
        <v>8118</v>
      </c>
      <c r="EZ17" s="447">
        <v>5097</v>
      </c>
      <c r="FA17" s="447">
        <v>7141</v>
      </c>
      <c r="FB17" s="495">
        <v>12.9</v>
      </c>
      <c r="FC17" s="492">
        <v>219</v>
      </c>
      <c r="FD17" s="487">
        <v>21.9</v>
      </c>
      <c r="FE17" s="494">
        <v>7115</v>
      </c>
      <c r="FF17" s="462">
        <v>0</v>
      </c>
      <c r="FG17" s="462">
        <v>113</v>
      </c>
      <c r="FH17" s="462">
        <v>160</v>
      </c>
      <c r="FI17" s="472">
        <v>37</v>
      </c>
      <c r="FJ17" s="471">
        <v>1212</v>
      </c>
      <c r="FK17" s="470">
        <v>66.884059438694564</v>
      </c>
      <c r="FL17" s="469">
        <v>99.65</v>
      </c>
      <c r="FM17" s="469">
        <v>88.52</v>
      </c>
      <c r="FN17" s="448">
        <v>73.3</v>
      </c>
      <c r="FO17" s="456">
        <v>33</v>
      </c>
      <c r="FP17" s="493">
        <v>125</v>
      </c>
      <c r="FQ17" s="492">
        <v>12</v>
      </c>
      <c r="FR17" s="492">
        <v>65</v>
      </c>
      <c r="FS17" s="462">
        <v>3059</v>
      </c>
      <c r="FT17" s="462">
        <v>9</v>
      </c>
      <c r="FU17" s="462">
        <v>2409</v>
      </c>
      <c r="FV17" s="462">
        <v>2955</v>
      </c>
      <c r="FW17" s="462">
        <v>5</v>
      </c>
      <c r="FX17" s="491">
        <v>6688800</v>
      </c>
      <c r="FY17" s="490">
        <v>3971</v>
      </c>
      <c r="FZ17" s="462" t="s">
        <v>534</v>
      </c>
      <c r="GA17" s="462" t="s">
        <v>534</v>
      </c>
      <c r="GB17" s="447">
        <v>16940</v>
      </c>
      <c r="GC17" s="450">
        <v>16940</v>
      </c>
      <c r="GD17" s="450">
        <v>62</v>
      </c>
      <c r="GE17" s="450">
        <v>3237</v>
      </c>
      <c r="GF17" s="447">
        <v>174044</v>
      </c>
      <c r="GG17" s="447">
        <v>630</v>
      </c>
      <c r="GH17" s="447">
        <v>42277</v>
      </c>
      <c r="GI17" s="447">
        <v>131137</v>
      </c>
      <c r="GJ17" s="447">
        <v>1115</v>
      </c>
      <c r="GK17" s="447">
        <v>12078</v>
      </c>
      <c r="GL17" s="447">
        <v>2569290</v>
      </c>
      <c r="GM17" s="447">
        <v>2614</v>
      </c>
      <c r="GN17" s="447">
        <v>20931</v>
      </c>
      <c r="GO17" s="447">
        <v>487720</v>
      </c>
      <c r="GP17" s="447">
        <v>656</v>
      </c>
      <c r="GQ17" s="447">
        <v>26506</v>
      </c>
      <c r="GR17" s="447">
        <v>77109470</v>
      </c>
      <c r="GS17" s="450">
        <v>643</v>
      </c>
      <c r="GT17" s="462">
        <v>19753</v>
      </c>
      <c r="GU17" s="462">
        <v>523711</v>
      </c>
      <c r="GV17" s="464">
        <v>83.21</v>
      </c>
      <c r="GW17" s="462">
        <v>4029</v>
      </c>
      <c r="GX17" s="450">
        <v>6970</v>
      </c>
      <c r="GY17" s="450">
        <v>3460</v>
      </c>
      <c r="GZ17" s="463">
        <v>274</v>
      </c>
      <c r="HA17" s="463">
        <v>56</v>
      </c>
      <c r="HB17" s="447">
        <v>4017712</v>
      </c>
      <c r="HC17" s="447">
        <v>18941374</v>
      </c>
      <c r="HD17" s="462">
        <v>2012357</v>
      </c>
      <c r="HE17" s="462">
        <v>3042600</v>
      </c>
      <c r="HF17" s="462">
        <v>229068</v>
      </c>
      <c r="HG17" s="462">
        <v>10450</v>
      </c>
      <c r="HH17" s="462">
        <v>10670</v>
      </c>
      <c r="HI17" s="462">
        <v>318990</v>
      </c>
      <c r="HJ17" s="462">
        <v>159450</v>
      </c>
      <c r="HK17" s="461">
        <v>17922</v>
      </c>
      <c r="HL17" s="461">
        <v>1701941</v>
      </c>
      <c r="HM17" s="461">
        <v>742869</v>
      </c>
      <c r="HN17" s="455">
        <v>115</v>
      </c>
      <c r="HO17" s="455">
        <v>51</v>
      </c>
      <c r="HP17" s="461">
        <v>76</v>
      </c>
      <c r="HQ17" s="455">
        <v>33</v>
      </c>
      <c r="HR17" s="461">
        <v>52393</v>
      </c>
      <c r="HS17" s="447">
        <v>246123</v>
      </c>
      <c r="HT17" s="455">
        <v>30300</v>
      </c>
      <c r="HU17" s="489">
        <v>0</v>
      </c>
      <c r="HV17" s="488">
        <v>45.38</v>
      </c>
      <c r="HW17" s="461">
        <v>197792</v>
      </c>
      <c r="HX17" s="457">
        <v>33.1</v>
      </c>
      <c r="HY17" s="456">
        <v>4.84</v>
      </c>
      <c r="HZ17" s="456">
        <v>4.4000000000000004</v>
      </c>
      <c r="IA17" s="456">
        <v>1551.04</v>
      </c>
      <c r="IB17" s="456">
        <v>1450.3</v>
      </c>
      <c r="IC17" s="447" t="s">
        <v>534</v>
      </c>
      <c r="ID17" s="448">
        <v>67.099999999999994</v>
      </c>
      <c r="IE17" s="448">
        <v>53</v>
      </c>
      <c r="IF17" s="448">
        <v>45.9</v>
      </c>
      <c r="IG17" s="448">
        <v>56.2</v>
      </c>
      <c r="IH17" s="448">
        <v>25.1</v>
      </c>
      <c r="II17" s="455">
        <v>1</v>
      </c>
      <c r="IJ17" s="455">
        <v>8</v>
      </c>
      <c r="IK17" s="487" t="s">
        <v>534</v>
      </c>
      <c r="IL17" s="486">
        <v>0.85299999999999998</v>
      </c>
      <c r="IM17" s="485">
        <v>94.8</v>
      </c>
      <c r="IN17" s="485">
        <v>6</v>
      </c>
      <c r="IO17" s="485">
        <v>4.8</v>
      </c>
      <c r="IP17" s="484">
        <v>143458256</v>
      </c>
      <c r="IQ17" s="450">
        <v>56.3</v>
      </c>
      <c r="IR17" s="450">
        <v>42.8</v>
      </c>
      <c r="IS17" s="450" t="s">
        <v>534</v>
      </c>
      <c r="IT17" s="450" t="s">
        <v>534</v>
      </c>
      <c r="IU17" s="450">
        <v>32.5</v>
      </c>
      <c r="IV17" s="448">
        <v>31.8</v>
      </c>
      <c r="IW17" s="481">
        <v>2355</v>
      </c>
      <c r="IX17" s="448">
        <v>26</v>
      </c>
      <c r="IY17" s="448">
        <v>25.5</v>
      </c>
      <c r="IZ17" s="447">
        <v>69951</v>
      </c>
      <c r="JA17" s="447">
        <v>1215</v>
      </c>
      <c r="JB17" s="447">
        <v>1176</v>
      </c>
      <c r="JC17" s="447">
        <v>5412</v>
      </c>
      <c r="JD17" s="447">
        <v>6594</v>
      </c>
      <c r="JE17" s="447">
        <v>7125</v>
      </c>
      <c r="JF17" s="447">
        <v>8745</v>
      </c>
      <c r="JG17" s="447">
        <v>10943</v>
      </c>
      <c r="JH17" s="447">
        <v>9683</v>
      </c>
      <c r="JI17" s="447">
        <v>8470</v>
      </c>
      <c r="JJ17" s="447">
        <v>7230</v>
      </c>
      <c r="JK17" s="447">
        <v>6330</v>
      </c>
      <c r="JL17" s="447">
        <v>4615</v>
      </c>
      <c r="JM17" s="447">
        <v>2195</v>
      </c>
      <c r="JN17" s="447">
        <v>1031</v>
      </c>
      <c r="JO17" s="447">
        <v>479</v>
      </c>
      <c r="JP17" s="447">
        <v>251</v>
      </c>
      <c r="JQ17" s="447">
        <v>8634</v>
      </c>
      <c r="JR17" s="447">
        <v>7896</v>
      </c>
      <c r="JS17" s="447">
        <v>8203</v>
      </c>
      <c r="JT17" s="447">
        <v>9916</v>
      </c>
      <c r="JU17" s="447">
        <v>11961</v>
      </c>
      <c r="JV17" s="447">
        <v>14168</v>
      </c>
      <c r="JW17" s="447">
        <v>12255</v>
      </c>
      <c r="JX17" s="447">
        <v>11002</v>
      </c>
      <c r="JY17" s="447">
        <v>10374</v>
      </c>
      <c r="JZ17" s="447">
        <v>12266</v>
      </c>
      <c r="KA17" s="447">
        <v>14443</v>
      </c>
      <c r="KB17" s="447">
        <v>11909</v>
      </c>
      <c r="KC17" s="447">
        <v>9578</v>
      </c>
      <c r="KD17" s="447">
        <v>8176</v>
      </c>
      <c r="KE17" s="447">
        <v>9909</v>
      </c>
    </row>
    <row r="18" spans="1:291" ht="12" customHeight="1">
      <c r="A18" s="3">
        <v>112011</v>
      </c>
      <c r="B18" s="2" t="s">
        <v>913</v>
      </c>
      <c r="C18" s="470">
        <v>109.13</v>
      </c>
      <c r="D18" s="447">
        <v>352418</v>
      </c>
      <c r="E18" s="448">
        <v>12.7</v>
      </c>
      <c r="F18" s="448">
        <v>61.2</v>
      </c>
      <c r="G18" s="448">
        <v>26.1</v>
      </c>
      <c r="H18" s="455">
        <v>17078</v>
      </c>
      <c r="I18" s="455">
        <v>35622</v>
      </c>
      <c r="J18" s="455">
        <v>54013</v>
      </c>
      <c r="K18" s="447">
        <v>42584</v>
      </c>
      <c r="L18" s="447">
        <v>156725</v>
      </c>
      <c r="M18" s="447">
        <v>7805</v>
      </c>
      <c r="N18" s="447">
        <v>15964</v>
      </c>
      <c r="O18" s="450">
        <v>14872</v>
      </c>
      <c r="P18" s="455">
        <v>353321</v>
      </c>
      <c r="Q18" s="447">
        <v>350745</v>
      </c>
      <c r="R18" s="447">
        <v>338663</v>
      </c>
      <c r="S18" s="447">
        <v>1013232</v>
      </c>
      <c r="T18" s="447">
        <v>1758562</v>
      </c>
      <c r="U18" s="447">
        <v>557905</v>
      </c>
      <c r="V18" s="447">
        <v>858306</v>
      </c>
      <c r="W18" s="462">
        <v>14</v>
      </c>
      <c r="X18" s="480">
        <v>65</v>
      </c>
      <c r="Y18" s="462">
        <v>0</v>
      </c>
      <c r="Z18" s="463">
        <v>70903</v>
      </c>
      <c r="AA18" s="447">
        <v>3023</v>
      </c>
      <c r="AB18" s="462">
        <v>856</v>
      </c>
      <c r="AC18" s="447">
        <v>1712</v>
      </c>
      <c r="AD18" s="447">
        <v>552719</v>
      </c>
      <c r="AE18" s="447">
        <v>0</v>
      </c>
      <c r="AF18" s="499">
        <v>31</v>
      </c>
      <c r="AG18" s="447">
        <v>5730</v>
      </c>
      <c r="AH18" s="450">
        <v>32</v>
      </c>
      <c r="AI18" s="450">
        <v>18045</v>
      </c>
      <c r="AJ18" s="447">
        <v>871</v>
      </c>
      <c r="AK18" s="447">
        <v>116</v>
      </c>
      <c r="AL18" s="478">
        <v>22</v>
      </c>
      <c r="AM18" s="450">
        <v>8364</v>
      </c>
      <c r="AN18" s="447">
        <v>530</v>
      </c>
      <c r="AO18" s="447">
        <v>14</v>
      </c>
      <c r="AP18" s="447">
        <v>263</v>
      </c>
      <c r="AQ18" s="447">
        <v>24</v>
      </c>
      <c r="AR18" s="447">
        <v>68</v>
      </c>
      <c r="AS18" s="448">
        <v>100</v>
      </c>
      <c r="AT18" s="448">
        <v>90.6</v>
      </c>
      <c r="AU18" s="448">
        <v>111.5</v>
      </c>
      <c r="AV18" s="462">
        <v>8</v>
      </c>
      <c r="AW18" s="478">
        <v>8</v>
      </c>
      <c r="AX18" s="478">
        <v>2</v>
      </c>
      <c r="AY18" s="462">
        <v>3</v>
      </c>
      <c r="AZ18" s="462">
        <v>3</v>
      </c>
      <c r="BA18" s="478">
        <v>12</v>
      </c>
      <c r="BB18" s="478">
        <v>2</v>
      </c>
      <c r="BC18" s="450">
        <v>3</v>
      </c>
      <c r="BD18" s="447">
        <v>12022</v>
      </c>
      <c r="BE18" s="450">
        <v>1</v>
      </c>
      <c r="BF18" s="447">
        <v>51000</v>
      </c>
      <c r="BG18" s="450">
        <v>1</v>
      </c>
      <c r="BH18" s="447">
        <v>16000</v>
      </c>
      <c r="BI18" s="450">
        <v>2</v>
      </c>
      <c r="BJ18" s="447">
        <v>1770</v>
      </c>
      <c r="BK18" s="448">
        <v>41.9</v>
      </c>
      <c r="BL18" s="462" t="s">
        <v>534</v>
      </c>
      <c r="BM18" s="462">
        <v>4</v>
      </c>
      <c r="BN18" s="462" t="s">
        <v>534</v>
      </c>
      <c r="BO18" s="462">
        <v>13985</v>
      </c>
      <c r="BP18" s="448">
        <v>41.4</v>
      </c>
      <c r="BQ18" s="477">
        <v>1.41</v>
      </c>
      <c r="BR18" s="448">
        <v>27.9</v>
      </c>
      <c r="BS18" s="448">
        <v>4.0106436986852927</v>
      </c>
      <c r="BT18" s="448">
        <v>60.713172252500001</v>
      </c>
      <c r="BU18" s="450">
        <v>26</v>
      </c>
      <c r="BV18" s="447">
        <v>4481</v>
      </c>
      <c r="BW18" s="450">
        <v>200</v>
      </c>
      <c r="BX18" s="450">
        <v>860</v>
      </c>
      <c r="BY18" s="450">
        <v>3014</v>
      </c>
      <c r="BZ18" s="450">
        <v>861</v>
      </c>
      <c r="CA18" s="450">
        <v>248</v>
      </c>
      <c r="CB18" s="450">
        <v>494</v>
      </c>
      <c r="CC18" s="470">
        <v>1.31</v>
      </c>
      <c r="CD18" s="477" t="s">
        <v>534</v>
      </c>
      <c r="CE18" s="450">
        <v>7</v>
      </c>
      <c r="CF18" s="450">
        <v>79</v>
      </c>
      <c r="CG18" s="450">
        <v>2</v>
      </c>
      <c r="CH18" s="450">
        <v>1</v>
      </c>
      <c r="CI18" s="450">
        <v>100</v>
      </c>
      <c r="CJ18" s="450">
        <v>15</v>
      </c>
      <c r="CK18" s="447">
        <v>1278</v>
      </c>
      <c r="CL18" s="450">
        <v>8</v>
      </c>
      <c r="CM18" s="450">
        <v>660</v>
      </c>
      <c r="CN18" s="462">
        <v>19</v>
      </c>
      <c r="CO18" s="462">
        <v>348</v>
      </c>
      <c r="CP18" s="462">
        <v>6</v>
      </c>
      <c r="CQ18" s="462">
        <v>63</v>
      </c>
      <c r="CR18" s="462">
        <v>4</v>
      </c>
      <c r="CS18" s="462">
        <v>104</v>
      </c>
      <c r="CT18" s="447">
        <v>8168</v>
      </c>
      <c r="CU18" s="447">
        <v>1474</v>
      </c>
      <c r="CV18" s="447">
        <v>1999</v>
      </c>
      <c r="CW18" s="447">
        <v>851789.10100000002</v>
      </c>
      <c r="CX18" s="447">
        <v>184086.87299999999</v>
      </c>
      <c r="CY18" s="447">
        <v>525942.03300000005</v>
      </c>
      <c r="CZ18" s="447">
        <v>92119</v>
      </c>
      <c r="DA18" s="450">
        <v>9</v>
      </c>
      <c r="DB18" s="447">
        <v>13805</v>
      </c>
      <c r="DC18" s="447">
        <v>1882</v>
      </c>
      <c r="DD18" s="447">
        <v>1318</v>
      </c>
      <c r="DE18" s="462">
        <v>248</v>
      </c>
      <c r="DF18" s="462">
        <v>2319</v>
      </c>
      <c r="DG18" s="447">
        <v>7415</v>
      </c>
      <c r="DH18" s="498">
        <v>9930</v>
      </c>
      <c r="DI18" s="447">
        <v>2452</v>
      </c>
      <c r="DJ18" s="447">
        <v>2569</v>
      </c>
      <c r="DK18" s="462">
        <v>170</v>
      </c>
      <c r="DL18" s="462">
        <v>260</v>
      </c>
      <c r="DM18" s="462" t="s">
        <v>534</v>
      </c>
      <c r="DN18" s="462">
        <v>1303</v>
      </c>
      <c r="DO18" s="462">
        <v>41</v>
      </c>
      <c r="DP18" s="462">
        <v>15000</v>
      </c>
      <c r="DQ18" s="492">
        <v>76</v>
      </c>
      <c r="DR18" s="450">
        <v>5071</v>
      </c>
      <c r="DS18" s="494">
        <v>4912</v>
      </c>
      <c r="DT18" s="450">
        <v>73</v>
      </c>
      <c r="DU18" s="491">
        <v>820</v>
      </c>
      <c r="DV18" s="462">
        <v>75</v>
      </c>
      <c r="DW18" s="462">
        <v>73</v>
      </c>
      <c r="DX18" s="448">
        <v>62.3</v>
      </c>
      <c r="DY18" s="462">
        <v>28</v>
      </c>
      <c r="DZ18" s="462">
        <v>102</v>
      </c>
      <c r="EA18" s="462">
        <v>1477</v>
      </c>
      <c r="EB18" s="463">
        <v>500</v>
      </c>
      <c r="EC18" s="463">
        <v>71</v>
      </c>
      <c r="ED18" s="463">
        <v>2553</v>
      </c>
      <c r="EE18" s="450">
        <v>2701</v>
      </c>
      <c r="EF18" s="448">
        <v>95.2</v>
      </c>
      <c r="EG18" s="448">
        <v>92.5</v>
      </c>
      <c r="EH18" s="463">
        <v>391</v>
      </c>
      <c r="EI18" s="448">
        <v>12.5</v>
      </c>
      <c r="EJ18" s="463">
        <v>85337</v>
      </c>
      <c r="EK18" s="448">
        <v>41.4</v>
      </c>
      <c r="EL18" s="463">
        <v>341393</v>
      </c>
      <c r="EM18" s="448">
        <v>4.0199999999999996</v>
      </c>
      <c r="EN18" s="462">
        <v>427</v>
      </c>
      <c r="EO18" s="462">
        <v>349</v>
      </c>
      <c r="EP18" s="501">
        <v>5154</v>
      </c>
      <c r="EQ18" s="462">
        <v>51</v>
      </c>
      <c r="ER18" s="462">
        <v>968</v>
      </c>
      <c r="ES18" s="448">
        <v>89</v>
      </c>
      <c r="ET18" s="447">
        <v>111534</v>
      </c>
      <c r="EU18" s="450">
        <v>5595</v>
      </c>
      <c r="EV18" s="447">
        <v>0</v>
      </c>
      <c r="EW18" s="491">
        <v>99431</v>
      </c>
      <c r="EX18" s="447">
        <v>84828</v>
      </c>
      <c r="EY18" s="447">
        <v>12067</v>
      </c>
      <c r="EZ18" s="447">
        <v>2536</v>
      </c>
      <c r="FA18" s="447">
        <v>6508</v>
      </c>
      <c r="FB18" s="495">
        <v>23.1</v>
      </c>
      <c r="FC18" s="492">
        <v>318</v>
      </c>
      <c r="FD18" s="487">
        <v>4.6900000000000004</v>
      </c>
      <c r="FE18" s="494">
        <v>2793</v>
      </c>
      <c r="FF18" s="462" t="s">
        <v>534</v>
      </c>
      <c r="FG18" s="462">
        <v>33</v>
      </c>
      <c r="FH18" s="462">
        <v>81</v>
      </c>
      <c r="FI18" s="472">
        <v>15</v>
      </c>
      <c r="FJ18" s="471">
        <v>423</v>
      </c>
      <c r="FK18" s="470">
        <v>69.359810190435766</v>
      </c>
      <c r="FL18" s="469">
        <v>99.9</v>
      </c>
      <c r="FM18" s="469">
        <v>94.6</v>
      </c>
      <c r="FN18" s="448">
        <v>85.6</v>
      </c>
      <c r="FO18" s="456">
        <v>34</v>
      </c>
      <c r="FP18" s="493">
        <v>98</v>
      </c>
      <c r="FQ18" s="492">
        <v>8</v>
      </c>
      <c r="FR18" s="492">
        <v>57</v>
      </c>
      <c r="FS18" s="462">
        <v>9293</v>
      </c>
      <c r="FT18" s="462">
        <v>8</v>
      </c>
      <c r="FU18" s="462">
        <v>2941</v>
      </c>
      <c r="FV18" s="462">
        <v>1179</v>
      </c>
      <c r="FW18" s="462">
        <v>4</v>
      </c>
      <c r="FX18" s="491">
        <v>6628000</v>
      </c>
      <c r="FY18" s="490">
        <v>1249</v>
      </c>
      <c r="FZ18" s="462">
        <v>4551114</v>
      </c>
      <c r="GA18" s="462">
        <v>1961205</v>
      </c>
      <c r="GB18" s="447">
        <v>10657</v>
      </c>
      <c r="GC18" s="450">
        <v>10657</v>
      </c>
      <c r="GD18" s="450">
        <v>15</v>
      </c>
      <c r="GE18" s="450">
        <v>2085</v>
      </c>
      <c r="GF18" s="447">
        <v>141082</v>
      </c>
      <c r="GG18" s="447">
        <v>192</v>
      </c>
      <c r="GH18" s="447">
        <v>31665</v>
      </c>
      <c r="GI18" s="447">
        <v>109225</v>
      </c>
      <c r="GJ18" s="447">
        <v>490</v>
      </c>
      <c r="GK18" s="447">
        <v>6400</v>
      </c>
      <c r="GL18" s="447">
        <v>418209</v>
      </c>
      <c r="GM18" s="447">
        <v>1692</v>
      </c>
      <c r="GN18" s="447">
        <v>17035</v>
      </c>
      <c r="GO18" s="447">
        <v>347887</v>
      </c>
      <c r="GP18" s="447">
        <v>457</v>
      </c>
      <c r="GQ18" s="447">
        <v>22970</v>
      </c>
      <c r="GR18" s="447">
        <v>95430058</v>
      </c>
      <c r="GS18" s="450">
        <v>441</v>
      </c>
      <c r="GT18" s="462">
        <v>13393</v>
      </c>
      <c r="GU18" s="462">
        <v>353912</v>
      </c>
      <c r="GV18" s="464">
        <v>37.799999999999997</v>
      </c>
      <c r="GW18" s="523">
        <v>122.3</v>
      </c>
      <c r="GX18" s="450">
        <v>2943</v>
      </c>
      <c r="GY18" s="450">
        <v>1954</v>
      </c>
      <c r="GZ18" s="463">
        <v>145</v>
      </c>
      <c r="HA18" s="463">
        <v>1</v>
      </c>
      <c r="HB18" s="447">
        <v>1596458</v>
      </c>
      <c r="HC18" s="447">
        <v>8375642</v>
      </c>
      <c r="HD18" s="462">
        <v>719700</v>
      </c>
      <c r="HE18" s="462">
        <v>1199400</v>
      </c>
      <c r="HF18" s="462">
        <v>144300</v>
      </c>
      <c r="HG18" s="462">
        <v>13214</v>
      </c>
      <c r="HH18" s="462">
        <v>16730</v>
      </c>
      <c r="HI18" s="462">
        <v>110724</v>
      </c>
      <c r="HJ18" s="462">
        <v>50885</v>
      </c>
      <c r="HK18" s="461">
        <v>79913</v>
      </c>
      <c r="HL18" s="461">
        <v>9819806</v>
      </c>
      <c r="HM18" s="461">
        <v>393601</v>
      </c>
      <c r="HN18" s="455">
        <v>146</v>
      </c>
      <c r="HO18" s="455">
        <v>12</v>
      </c>
      <c r="HP18" s="461">
        <v>135</v>
      </c>
      <c r="HQ18" s="455">
        <v>10</v>
      </c>
      <c r="HR18" s="461" t="s">
        <v>534</v>
      </c>
      <c r="HS18" s="447">
        <v>157634</v>
      </c>
      <c r="HT18" s="455">
        <v>24911</v>
      </c>
      <c r="HU18" s="489">
        <v>3058</v>
      </c>
      <c r="HV18" s="488">
        <v>34.53</v>
      </c>
      <c r="HW18" s="461">
        <v>280650</v>
      </c>
      <c r="HX18" s="457">
        <v>-1.06</v>
      </c>
      <c r="HY18" s="456">
        <v>2.9</v>
      </c>
      <c r="HZ18" s="456">
        <v>2.9</v>
      </c>
      <c r="IA18" s="456">
        <v>537.6</v>
      </c>
      <c r="IB18" s="456">
        <v>537.6</v>
      </c>
      <c r="IC18" s="447">
        <v>78575</v>
      </c>
      <c r="ID18" s="448">
        <v>75</v>
      </c>
      <c r="IE18" s="448">
        <v>54</v>
      </c>
      <c r="IF18" s="448">
        <v>49.3</v>
      </c>
      <c r="IG18" s="448">
        <v>61.6</v>
      </c>
      <c r="IH18" s="448">
        <v>19.7</v>
      </c>
      <c r="II18" s="455">
        <v>1</v>
      </c>
      <c r="IJ18" s="455">
        <v>10</v>
      </c>
      <c r="IK18" s="487">
        <v>75</v>
      </c>
      <c r="IL18" s="486">
        <v>0.97</v>
      </c>
      <c r="IM18" s="485">
        <v>97</v>
      </c>
      <c r="IN18" s="485">
        <v>5.5</v>
      </c>
      <c r="IO18" s="485">
        <v>7.8</v>
      </c>
      <c r="IP18" s="484">
        <v>103170516</v>
      </c>
      <c r="IQ18" s="545">
        <v>60.1</v>
      </c>
      <c r="IR18" s="545">
        <v>52.3</v>
      </c>
      <c r="IS18" s="545" t="s">
        <v>534</v>
      </c>
      <c r="IT18" s="545" t="s">
        <v>534</v>
      </c>
      <c r="IU18" s="545">
        <v>69.5</v>
      </c>
      <c r="IV18" s="448">
        <v>26</v>
      </c>
      <c r="IW18" s="481">
        <v>2298</v>
      </c>
      <c r="IX18" s="448">
        <v>17.5</v>
      </c>
      <c r="IY18" s="448">
        <v>29</v>
      </c>
      <c r="IZ18" s="447">
        <v>68109</v>
      </c>
      <c r="JA18" s="447">
        <v>1776</v>
      </c>
      <c r="JB18" s="447">
        <v>1258</v>
      </c>
      <c r="JC18" s="447">
        <v>5445</v>
      </c>
      <c r="JD18" s="447">
        <v>6284</v>
      </c>
      <c r="JE18" s="447">
        <v>6457</v>
      </c>
      <c r="JF18" s="447">
        <v>7424</v>
      </c>
      <c r="JG18" s="447">
        <v>9542</v>
      </c>
      <c r="JH18" s="447">
        <v>8629</v>
      </c>
      <c r="JI18" s="447">
        <v>7351</v>
      </c>
      <c r="JJ18" s="447">
        <v>5946</v>
      </c>
      <c r="JK18" s="447">
        <v>5430</v>
      </c>
      <c r="JL18" s="447">
        <v>4387</v>
      </c>
      <c r="JM18" s="447">
        <v>2122</v>
      </c>
      <c r="JN18" s="447">
        <v>941</v>
      </c>
      <c r="JO18" s="447">
        <v>389</v>
      </c>
      <c r="JP18" s="447">
        <v>188</v>
      </c>
      <c r="JQ18" s="447">
        <v>7538</v>
      </c>
      <c r="JR18" s="447">
        <v>8026</v>
      </c>
      <c r="JS18" s="447">
        <v>7911</v>
      </c>
      <c r="JT18" s="447">
        <v>9192</v>
      </c>
      <c r="JU18" s="447">
        <v>10928</v>
      </c>
      <c r="JV18" s="447">
        <v>13021</v>
      </c>
      <c r="JW18" s="447">
        <v>11381</v>
      </c>
      <c r="JX18" s="447">
        <v>9758</v>
      </c>
      <c r="JY18" s="447">
        <v>8963</v>
      </c>
      <c r="JZ18" s="447">
        <v>10820</v>
      </c>
      <c r="KA18" s="447">
        <v>13780</v>
      </c>
      <c r="KB18" s="447">
        <v>11601</v>
      </c>
      <c r="KC18" s="447">
        <v>8337</v>
      </c>
      <c r="KD18" s="447">
        <v>5627</v>
      </c>
      <c r="KE18" s="447">
        <v>5434</v>
      </c>
    </row>
    <row r="19" spans="1:291" ht="12" customHeight="1">
      <c r="A19" s="3">
        <v>112038</v>
      </c>
      <c r="B19" s="2" t="s">
        <v>1004</v>
      </c>
      <c r="C19" s="470">
        <v>61.95</v>
      </c>
      <c r="D19" s="447">
        <v>601055</v>
      </c>
      <c r="E19" s="448">
        <v>12.8</v>
      </c>
      <c r="F19" s="448">
        <v>64.5</v>
      </c>
      <c r="G19" s="448">
        <v>22.7</v>
      </c>
      <c r="H19" s="455">
        <v>30661</v>
      </c>
      <c r="I19" s="455">
        <v>61784</v>
      </c>
      <c r="J19" s="455">
        <v>93012</v>
      </c>
      <c r="K19" s="447">
        <v>64844</v>
      </c>
      <c r="L19" s="447">
        <v>281681</v>
      </c>
      <c r="M19" s="447">
        <v>33650</v>
      </c>
      <c r="N19" s="447">
        <v>32524</v>
      </c>
      <c r="O19" s="450">
        <v>25099</v>
      </c>
      <c r="P19" s="455">
        <v>587008</v>
      </c>
      <c r="Q19" s="447">
        <v>578112</v>
      </c>
      <c r="R19" s="447">
        <v>473778</v>
      </c>
      <c r="S19" s="447">
        <v>2418118</v>
      </c>
      <c r="T19" s="447">
        <v>3105383</v>
      </c>
      <c r="U19" s="447">
        <v>854807</v>
      </c>
      <c r="V19" s="447">
        <v>1327435</v>
      </c>
      <c r="W19" s="462">
        <v>19</v>
      </c>
      <c r="X19" s="480">
        <v>55</v>
      </c>
      <c r="Y19" s="462">
        <v>23</v>
      </c>
      <c r="Z19" s="463"/>
      <c r="AA19" s="447">
        <v>532.79</v>
      </c>
      <c r="AB19" s="462">
        <v>1418.47</v>
      </c>
      <c r="AC19" s="447">
        <v>0</v>
      </c>
      <c r="AD19" s="447">
        <v>603263</v>
      </c>
      <c r="AE19" s="447">
        <v>0</v>
      </c>
      <c r="AF19" s="499">
        <v>43</v>
      </c>
      <c r="AG19" s="447">
        <v>9568</v>
      </c>
      <c r="AH19" s="450">
        <v>52</v>
      </c>
      <c r="AI19" s="450">
        <v>30221</v>
      </c>
      <c r="AJ19" s="447">
        <v>1518</v>
      </c>
      <c r="AK19" s="447">
        <v>176</v>
      </c>
      <c r="AL19" s="478">
        <v>26</v>
      </c>
      <c r="AM19" s="450">
        <v>13617</v>
      </c>
      <c r="AN19" s="447">
        <v>821</v>
      </c>
      <c r="AO19" s="447">
        <v>2</v>
      </c>
      <c r="AP19" s="447">
        <v>520</v>
      </c>
      <c r="AQ19" s="447">
        <v>26</v>
      </c>
      <c r="AR19" s="447">
        <v>570</v>
      </c>
      <c r="AS19" s="448">
        <v>100</v>
      </c>
      <c r="AT19" s="448">
        <v>98.3</v>
      </c>
      <c r="AU19" s="448">
        <v>92.7</v>
      </c>
      <c r="AV19" s="462">
        <v>27</v>
      </c>
      <c r="AW19" s="478">
        <v>27</v>
      </c>
      <c r="AX19" s="478">
        <v>9</v>
      </c>
      <c r="AY19" s="462">
        <v>3</v>
      </c>
      <c r="AZ19" s="462">
        <v>3</v>
      </c>
      <c r="BA19" s="478">
        <v>11</v>
      </c>
      <c r="BB19" s="478">
        <v>4</v>
      </c>
      <c r="BC19" s="450">
        <v>11</v>
      </c>
      <c r="BD19" s="447">
        <v>12857.53</v>
      </c>
      <c r="BE19" s="450">
        <v>1</v>
      </c>
      <c r="BF19" s="447">
        <v>19800</v>
      </c>
      <c r="BG19" s="450">
        <v>8</v>
      </c>
      <c r="BH19" s="447">
        <v>98065</v>
      </c>
      <c r="BI19" s="450">
        <v>7</v>
      </c>
      <c r="BJ19" s="447">
        <v>5366.3269999999993</v>
      </c>
      <c r="BK19" s="448" t="s">
        <v>534</v>
      </c>
      <c r="BL19" s="462" t="s">
        <v>534</v>
      </c>
      <c r="BM19" s="462" t="s">
        <v>534</v>
      </c>
      <c r="BN19" s="462" t="s">
        <v>534</v>
      </c>
      <c r="BO19" s="462" t="s">
        <v>534</v>
      </c>
      <c r="BP19" s="448">
        <v>46.9</v>
      </c>
      <c r="BQ19" s="477">
        <v>1.21</v>
      </c>
      <c r="BR19" s="448">
        <v>25.2</v>
      </c>
      <c r="BS19" s="448">
        <v>4.2982976342443218</v>
      </c>
      <c r="BT19" s="448">
        <v>64.320348596599999</v>
      </c>
      <c r="BU19" s="450">
        <v>20</v>
      </c>
      <c r="BV19" s="447">
        <v>3786</v>
      </c>
      <c r="BW19" s="450">
        <v>317</v>
      </c>
      <c r="BX19" s="450">
        <v>815</v>
      </c>
      <c r="BY19" s="450">
        <v>5027</v>
      </c>
      <c r="BZ19" s="450">
        <v>1515</v>
      </c>
      <c r="CA19" s="450">
        <v>350</v>
      </c>
      <c r="CB19" s="450">
        <v>803</v>
      </c>
      <c r="CC19" s="470">
        <v>1.2</v>
      </c>
      <c r="CD19" s="477" t="s">
        <v>534</v>
      </c>
      <c r="CE19" s="450">
        <v>2</v>
      </c>
      <c r="CF19" s="450">
        <v>27</v>
      </c>
      <c r="CG19" s="450">
        <v>9</v>
      </c>
      <c r="CH19" s="450">
        <v>1</v>
      </c>
      <c r="CI19" s="450">
        <v>50</v>
      </c>
      <c r="CJ19" s="450">
        <v>28</v>
      </c>
      <c r="CK19" s="447">
        <v>2854</v>
      </c>
      <c r="CL19" s="450">
        <v>9</v>
      </c>
      <c r="CM19" s="450">
        <v>1027</v>
      </c>
      <c r="CN19" s="462">
        <v>31</v>
      </c>
      <c r="CO19" s="462">
        <v>600</v>
      </c>
      <c r="CP19" s="462" t="s">
        <v>1003</v>
      </c>
      <c r="CQ19" s="462" t="s">
        <v>1002</v>
      </c>
      <c r="CR19" s="462">
        <v>6</v>
      </c>
      <c r="CS19" s="462">
        <v>165</v>
      </c>
      <c r="CT19" s="447">
        <v>13256</v>
      </c>
      <c r="CU19" s="447">
        <v>2782</v>
      </c>
      <c r="CV19" s="447">
        <v>3115</v>
      </c>
      <c r="CW19" s="447">
        <v>1425052.574</v>
      </c>
      <c r="CX19" s="447">
        <v>323689.02899999998</v>
      </c>
      <c r="CY19" s="447">
        <v>845460.16500000004</v>
      </c>
      <c r="CZ19" s="447">
        <v>135908</v>
      </c>
      <c r="DA19" s="450">
        <v>20</v>
      </c>
      <c r="DB19" s="447">
        <v>21305</v>
      </c>
      <c r="DC19" s="447">
        <v>2552</v>
      </c>
      <c r="DD19" s="447">
        <v>2364</v>
      </c>
      <c r="DE19" s="462">
        <v>213</v>
      </c>
      <c r="DF19" s="462">
        <v>2010</v>
      </c>
      <c r="DG19" s="447">
        <v>12774</v>
      </c>
      <c r="DH19" s="498">
        <v>17375</v>
      </c>
      <c r="DI19" s="447">
        <v>3787</v>
      </c>
      <c r="DJ19" s="447">
        <v>4224</v>
      </c>
      <c r="DK19" s="462">
        <v>285</v>
      </c>
      <c r="DL19" s="462">
        <v>324</v>
      </c>
      <c r="DM19" s="462">
        <v>2</v>
      </c>
      <c r="DN19" s="462">
        <v>1921</v>
      </c>
      <c r="DO19" s="462" t="s">
        <v>534</v>
      </c>
      <c r="DP19" s="462">
        <v>13015</v>
      </c>
      <c r="DQ19" s="492">
        <v>162</v>
      </c>
      <c r="DR19" s="450">
        <v>9742</v>
      </c>
      <c r="DS19" s="494">
        <v>9194</v>
      </c>
      <c r="DT19" s="450">
        <v>82</v>
      </c>
      <c r="DU19" s="491">
        <v>1560</v>
      </c>
      <c r="DV19" s="462">
        <v>129</v>
      </c>
      <c r="DW19" s="462">
        <v>162</v>
      </c>
      <c r="DX19" s="448">
        <v>54.6</v>
      </c>
      <c r="DY19" s="462">
        <v>79</v>
      </c>
      <c r="DZ19" s="462">
        <v>340</v>
      </c>
      <c r="EA19" s="462">
        <v>1944</v>
      </c>
      <c r="EB19" s="463">
        <v>249</v>
      </c>
      <c r="EC19" s="463">
        <v>253</v>
      </c>
      <c r="ED19" s="463">
        <v>4902</v>
      </c>
      <c r="EE19" s="450">
        <v>4955</v>
      </c>
      <c r="EF19" s="448">
        <v>91</v>
      </c>
      <c r="EG19" s="448">
        <v>86.8</v>
      </c>
      <c r="EH19" s="463">
        <v>292</v>
      </c>
      <c r="EI19" s="448">
        <v>19.2</v>
      </c>
      <c r="EJ19" s="463">
        <v>149029</v>
      </c>
      <c r="EK19" s="448">
        <v>33.5</v>
      </c>
      <c r="EL19" s="463">
        <v>303822</v>
      </c>
      <c r="EM19" s="448">
        <v>2.35</v>
      </c>
      <c r="EN19" s="462">
        <v>442</v>
      </c>
      <c r="EO19" s="462">
        <v>66</v>
      </c>
      <c r="EP19" s="447">
        <v>3857</v>
      </c>
      <c r="EQ19" s="462">
        <v>132</v>
      </c>
      <c r="ER19" s="462">
        <v>1644</v>
      </c>
      <c r="ES19" s="448">
        <v>100</v>
      </c>
      <c r="ET19" s="447">
        <v>182585</v>
      </c>
      <c r="EU19" s="450">
        <v>11215</v>
      </c>
      <c r="EV19" s="447">
        <v>176</v>
      </c>
      <c r="EW19" s="491">
        <v>158369</v>
      </c>
      <c r="EX19" s="447" t="s">
        <v>984</v>
      </c>
      <c r="EY19" s="447">
        <v>18210</v>
      </c>
      <c r="EZ19" s="447">
        <v>140159</v>
      </c>
      <c r="FA19" s="447">
        <v>13001</v>
      </c>
      <c r="FB19" s="495">
        <v>22.7</v>
      </c>
      <c r="FC19" s="492">
        <v>453</v>
      </c>
      <c r="FD19" s="487">
        <v>3.33</v>
      </c>
      <c r="FE19" s="494">
        <v>8888</v>
      </c>
      <c r="FF19" s="462">
        <v>276</v>
      </c>
      <c r="FG19" s="462">
        <v>106</v>
      </c>
      <c r="FH19" s="462">
        <v>1233</v>
      </c>
      <c r="FI19" s="472">
        <v>26</v>
      </c>
      <c r="FJ19" s="471">
        <v>966</v>
      </c>
      <c r="FK19" s="470">
        <v>59.861775870605719</v>
      </c>
      <c r="FL19" s="469">
        <v>99.9</v>
      </c>
      <c r="FM19" s="469">
        <v>89.99</v>
      </c>
      <c r="FN19" s="448">
        <v>86.8</v>
      </c>
      <c r="FO19" s="456">
        <v>44</v>
      </c>
      <c r="FP19" s="493">
        <v>123</v>
      </c>
      <c r="FQ19" s="492">
        <v>13</v>
      </c>
      <c r="FR19" s="492">
        <v>53</v>
      </c>
      <c r="FS19" s="462">
        <v>2056</v>
      </c>
      <c r="FT19" s="462">
        <v>12</v>
      </c>
      <c r="FU19" s="462">
        <v>5419</v>
      </c>
      <c r="FV19" s="462">
        <v>2258</v>
      </c>
      <c r="FW19" s="462">
        <v>8</v>
      </c>
      <c r="FX19" s="491">
        <v>3357506</v>
      </c>
      <c r="FY19" s="490">
        <v>1571</v>
      </c>
      <c r="FZ19" s="462"/>
      <c r="GA19" s="462"/>
      <c r="GB19" s="447">
        <v>20853</v>
      </c>
      <c r="GC19" s="450">
        <v>20853</v>
      </c>
      <c r="GD19" s="450">
        <v>34</v>
      </c>
      <c r="GE19" s="450">
        <v>6143</v>
      </c>
      <c r="GF19" s="447">
        <v>179695</v>
      </c>
      <c r="GG19" s="447">
        <v>214</v>
      </c>
      <c r="GH19" s="447">
        <v>48159</v>
      </c>
      <c r="GI19" s="447">
        <v>131322</v>
      </c>
      <c r="GJ19" s="447">
        <v>972</v>
      </c>
      <c r="GK19" s="447">
        <v>8341</v>
      </c>
      <c r="GL19" s="447">
        <v>638366</v>
      </c>
      <c r="GM19" s="447">
        <v>2416</v>
      </c>
      <c r="GN19" s="447">
        <v>22501</v>
      </c>
      <c r="GO19" s="447">
        <v>484602</v>
      </c>
      <c r="GP19" s="447">
        <v>1325</v>
      </c>
      <c r="GQ19" s="447">
        <v>23110</v>
      </c>
      <c r="GR19" s="447">
        <v>46648670</v>
      </c>
      <c r="GS19" s="450">
        <v>1322</v>
      </c>
      <c r="GT19" s="462">
        <v>21135</v>
      </c>
      <c r="GU19" s="462">
        <v>433834</v>
      </c>
      <c r="GV19" s="464">
        <v>4.6500000000000004</v>
      </c>
      <c r="GW19" s="462">
        <v>0</v>
      </c>
      <c r="GX19" s="450">
        <v>865</v>
      </c>
      <c r="GY19" s="450">
        <v>482</v>
      </c>
      <c r="GZ19" s="463">
        <v>57</v>
      </c>
      <c r="HA19" s="463">
        <v>0</v>
      </c>
      <c r="HB19" s="447">
        <v>1168518</v>
      </c>
      <c r="HC19" s="447">
        <v>8033030</v>
      </c>
      <c r="HD19" s="462">
        <v>944597</v>
      </c>
      <c r="HE19" s="462">
        <v>1114775</v>
      </c>
      <c r="HF19" s="576">
        <v>319783</v>
      </c>
      <c r="HG19" s="588">
        <v>4555</v>
      </c>
      <c r="HH19" s="462">
        <v>9700</v>
      </c>
      <c r="HI19" s="462">
        <v>201400</v>
      </c>
      <c r="HJ19" s="462">
        <v>135630</v>
      </c>
      <c r="HK19" s="461">
        <v>85727</v>
      </c>
      <c r="HL19" s="461">
        <v>0</v>
      </c>
      <c r="HM19" s="461">
        <v>342174</v>
      </c>
      <c r="HN19" s="455">
        <v>277</v>
      </c>
      <c r="HO19" s="455">
        <v>10</v>
      </c>
      <c r="HP19" s="461">
        <v>117</v>
      </c>
      <c r="HQ19" s="455">
        <v>10</v>
      </c>
      <c r="HR19" s="461" t="s">
        <v>534</v>
      </c>
      <c r="HS19" s="447">
        <v>195485</v>
      </c>
      <c r="HT19" s="455">
        <v>22500</v>
      </c>
      <c r="HU19" s="522">
        <v>5249</v>
      </c>
      <c r="HV19" s="488">
        <v>54.86</v>
      </c>
      <c r="HW19" s="461">
        <v>565380</v>
      </c>
      <c r="HX19" s="457" t="s">
        <v>534</v>
      </c>
      <c r="HY19" s="504">
        <v>9.8699999999999992</v>
      </c>
      <c r="HZ19" s="504">
        <v>8.77</v>
      </c>
      <c r="IA19" s="456">
        <v>3069.35</v>
      </c>
      <c r="IB19" s="456">
        <v>2317.08</v>
      </c>
      <c r="IC19" s="447">
        <v>38500</v>
      </c>
      <c r="ID19" s="448">
        <v>71</v>
      </c>
      <c r="IE19" s="448">
        <v>57.9</v>
      </c>
      <c r="IF19" s="448">
        <v>32.6</v>
      </c>
      <c r="IG19" s="448">
        <v>58.9</v>
      </c>
      <c r="IH19" s="448">
        <v>20.7</v>
      </c>
      <c r="II19" s="455">
        <v>2</v>
      </c>
      <c r="IJ19" s="455">
        <v>9</v>
      </c>
      <c r="IK19" s="487">
        <v>61</v>
      </c>
      <c r="IL19" s="486">
        <v>0.96499999999999997</v>
      </c>
      <c r="IM19" s="485">
        <v>94.5</v>
      </c>
      <c r="IN19" s="485">
        <v>5.0999999999999996</v>
      </c>
      <c r="IO19" s="485">
        <v>9.1999999999999993</v>
      </c>
      <c r="IP19" s="484">
        <v>168287521</v>
      </c>
      <c r="IQ19" s="450">
        <v>60.2</v>
      </c>
      <c r="IR19" s="545">
        <v>49.5</v>
      </c>
      <c r="IS19" s="450" t="s">
        <v>534</v>
      </c>
      <c r="IT19" s="450" t="s">
        <v>534</v>
      </c>
      <c r="IU19" s="450">
        <v>6.4</v>
      </c>
      <c r="IV19" s="448">
        <v>25.4</v>
      </c>
      <c r="IW19" s="481">
        <v>4590</v>
      </c>
      <c r="IX19" s="448">
        <v>32</v>
      </c>
      <c r="IY19" s="448">
        <v>28.4</v>
      </c>
      <c r="IZ19" s="447">
        <v>113239</v>
      </c>
      <c r="JA19" s="447">
        <v>1534</v>
      </c>
      <c r="JB19" s="447">
        <v>2019</v>
      </c>
      <c r="JC19" s="447">
        <v>8913</v>
      </c>
      <c r="JD19" s="447">
        <v>11255</v>
      </c>
      <c r="JE19" s="447">
        <v>11681</v>
      </c>
      <c r="JF19" s="447">
        <v>12957</v>
      </c>
      <c r="JG19" s="447">
        <v>16808</v>
      </c>
      <c r="JH19" s="447">
        <v>15481</v>
      </c>
      <c r="JI19" s="447">
        <v>12643</v>
      </c>
      <c r="JJ19" s="447">
        <v>9464</v>
      </c>
      <c r="JK19" s="447">
        <v>8324</v>
      </c>
      <c r="JL19" s="447">
        <v>6984</v>
      </c>
      <c r="JM19" s="447">
        <v>3544</v>
      </c>
      <c r="JN19" s="447">
        <v>1583</v>
      </c>
      <c r="JO19" s="447">
        <v>604</v>
      </c>
      <c r="JP19" s="447">
        <v>236</v>
      </c>
      <c r="JQ19" s="447">
        <v>12136</v>
      </c>
      <c r="JR19" s="447">
        <v>12663</v>
      </c>
      <c r="JS19" s="447">
        <v>14092</v>
      </c>
      <c r="JT19" s="447">
        <v>16765</v>
      </c>
      <c r="JU19" s="447">
        <v>19096</v>
      </c>
      <c r="JV19" s="447">
        <v>23212</v>
      </c>
      <c r="JW19" s="447">
        <v>20536</v>
      </c>
      <c r="JX19" s="447">
        <v>16932</v>
      </c>
      <c r="JY19" s="447">
        <v>13806</v>
      </c>
      <c r="JZ19" s="447">
        <v>15416</v>
      </c>
      <c r="KA19" s="447">
        <v>19322</v>
      </c>
      <c r="KB19" s="447">
        <v>16933</v>
      </c>
      <c r="KC19" s="447">
        <v>13834</v>
      </c>
      <c r="KD19" s="447">
        <v>9751</v>
      </c>
      <c r="KE19" s="447">
        <v>8823</v>
      </c>
    </row>
    <row r="20" spans="1:291" ht="12" customHeight="1">
      <c r="A20" s="3">
        <v>112224</v>
      </c>
      <c r="B20" s="2" t="s">
        <v>914</v>
      </c>
      <c r="C20" s="470">
        <v>60.24</v>
      </c>
      <c r="D20" s="447">
        <v>341095</v>
      </c>
      <c r="E20" s="448">
        <v>13.1</v>
      </c>
      <c r="F20" s="448">
        <v>62.2</v>
      </c>
      <c r="G20" s="448">
        <v>24.7</v>
      </c>
      <c r="H20" s="455">
        <v>17359</v>
      </c>
      <c r="I20" s="455">
        <v>35680</v>
      </c>
      <c r="J20" s="455">
        <v>54210</v>
      </c>
      <c r="K20" s="447">
        <v>38950</v>
      </c>
      <c r="L20" s="447">
        <v>151228</v>
      </c>
      <c r="M20" s="447">
        <v>6094</v>
      </c>
      <c r="N20" s="447">
        <v>14395</v>
      </c>
      <c r="O20" s="450">
        <v>12619</v>
      </c>
      <c r="P20" s="455">
        <v>342486</v>
      </c>
      <c r="Q20" s="447">
        <v>337498</v>
      </c>
      <c r="R20" s="447">
        <v>294715</v>
      </c>
      <c r="S20" s="447">
        <v>701674</v>
      </c>
      <c r="T20" s="447">
        <v>1865607</v>
      </c>
      <c r="U20" s="447">
        <v>519997</v>
      </c>
      <c r="V20" s="447">
        <v>652552</v>
      </c>
      <c r="W20" s="462">
        <v>0</v>
      </c>
      <c r="X20" s="480">
        <v>49</v>
      </c>
      <c r="Y20" s="462">
        <v>18</v>
      </c>
      <c r="Z20" s="463" t="s">
        <v>534</v>
      </c>
      <c r="AA20" s="447" t="s">
        <v>534</v>
      </c>
      <c r="AB20" s="462">
        <v>342.42</v>
      </c>
      <c r="AC20" s="447">
        <v>1675</v>
      </c>
      <c r="AD20" s="447">
        <v>333793</v>
      </c>
      <c r="AE20" s="447">
        <v>0</v>
      </c>
      <c r="AF20" s="499">
        <v>21</v>
      </c>
      <c r="AG20" s="447">
        <v>4873</v>
      </c>
      <c r="AH20" s="450">
        <v>30</v>
      </c>
      <c r="AI20" s="450">
        <v>18019</v>
      </c>
      <c r="AJ20" s="447">
        <v>885</v>
      </c>
      <c r="AK20" s="447">
        <v>53</v>
      </c>
      <c r="AL20" s="478">
        <v>15</v>
      </c>
      <c r="AM20" s="447">
        <v>8438</v>
      </c>
      <c r="AN20" s="447">
        <v>496</v>
      </c>
      <c r="AO20" s="447">
        <v>6</v>
      </c>
      <c r="AP20" s="447">
        <v>228</v>
      </c>
      <c r="AQ20" s="447">
        <v>15</v>
      </c>
      <c r="AR20" s="447">
        <v>63</v>
      </c>
      <c r="AS20" s="448">
        <v>100</v>
      </c>
      <c r="AT20" s="448">
        <v>111.3</v>
      </c>
      <c r="AU20" s="448">
        <v>110.2</v>
      </c>
      <c r="AV20" s="462">
        <v>5</v>
      </c>
      <c r="AW20" s="478">
        <v>4</v>
      </c>
      <c r="AX20" s="478">
        <v>5</v>
      </c>
      <c r="AY20" s="462">
        <v>3</v>
      </c>
      <c r="AZ20" s="462">
        <v>3</v>
      </c>
      <c r="BA20" s="478">
        <v>10</v>
      </c>
      <c r="BB20" s="478">
        <v>5</v>
      </c>
      <c r="BC20" s="450">
        <v>6</v>
      </c>
      <c r="BD20" s="447">
        <v>21426</v>
      </c>
      <c r="BE20" s="450">
        <v>1</v>
      </c>
      <c r="BF20" s="447">
        <v>39102</v>
      </c>
      <c r="BG20" s="450">
        <v>7</v>
      </c>
      <c r="BH20" s="447">
        <v>71717</v>
      </c>
      <c r="BI20" s="450">
        <v>1</v>
      </c>
      <c r="BJ20" s="447">
        <v>553</v>
      </c>
      <c r="BK20" s="448">
        <v>39.299999999999997</v>
      </c>
      <c r="BL20" s="462">
        <v>1</v>
      </c>
      <c r="BM20" s="462">
        <v>2</v>
      </c>
      <c r="BN20" s="462">
        <v>143</v>
      </c>
      <c r="BO20" s="462">
        <v>6869</v>
      </c>
      <c r="BP20" s="448">
        <v>28.9</v>
      </c>
      <c r="BQ20" s="477">
        <v>1.1399999999999999</v>
      </c>
      <c r="BR20" s="448">
        <v>32.28</v>
      </c>
      <c r="BS20" s="448">
        <v>4.1348771803847644</v>
      </c>
      <c r="BT20" s="448">
        <v>61.526425271100003</v>
      </c>
      <c r="BU20" s="450">
        <v>15</v>
      </c>
      <c r="BV20" s="447">
        <v>3343</v>
      </c>
      <c r="BW20" s="450">
        <v>193</v>
      </c>
      <c r="BX20" s="450">
        <v>745</v>
      </c>
      <c r="BY20" s="450">
        <v>2658</v>
      </c>
      <c r="BZ20" s="450">
        <v>795</v>
      </c>
      <c r="CA20" s="450">
        <v>192</v>
      </c>
      <c r="CB20" s="450">
        <v>455</v>
      </c>
      <c r="CC20" s="470">
        <v>1.3383745932626301</v>
      </c>
      <c r="CD20" s="477" t="s">
        <v>534</v>
      </c>
      <c r="CE20" s="450">
        <v>4</v>
      </c>
      <c r="CF20" s="450">
        <v>44</v>
      </c>
      <c r="CG20" s="450">
        <v>4</v>
      </c>
      <c r="CH20" s="450">
        <v>1</v>
      </c>
      <c r="CI20" s="450">
        <v>49</v>
      </c>
      <c r="CJ20" s="450">
        <v>12</v>
      </c>
      <c r="CK20" s="447">
        <v>1069</v>
      </c>
      <c r="CL20" s="450">
        <v>5</v>
      </c>
      <c r="CM20" s="450">
        <v>579</v>
      </c>
      <c r="CN20" s="462">
        <v>18</v>
      </c>
      <c r="CO20" s="462">
        <v>303</v>
      </c>
      <c r="CP20" s="462">
        <v>8</v>
      </c>
      <c r="CQ20" s="462">
        <v>83</v>
      </c>
      <c r="CR20" s="462">
        <v>7</v>
      </c>
      <c r="CS20" s="462">
        <v>186</v>
      </c>
      <c r="CT20" s="447">
        <v>7179</v>
      </c>
      <c r="CU20" s="447">
        <v>1491</v>
      </c>
      <c r="CV20" s="447">
        <v>1545</v>
      </c>
      <c r="CW20" s="447">
        <v>725035.70600000001</v>
      </c>
      <c r="CX20" s="447">
        <v>198801.04199999999</v>
      </c>
      <c r="CY20" s="447">
        <v>403718.91700000002</v>
      </c>
      <c r="CZ20" s="447">
        <v>84203</v>
      </c>
      <c r="DA20" s="450">
        <v>11</v>
      </c>
      <c r="DB20" s="447">
        <v>11695</v>
      </c>
      <c r="DC20" s="447">
        <v>1305</v>
      </c>
      <c r="DD20" s="447">
        <v>1013</v>
      </c>
      <c r="DE20" s="462">
        <v>112</v>
      </c>
      <c r="DF20" s="462">
        <v>1420</v>
      </c>
      <c r="DG20" s="447">
        <v>4709</v>
      </c>
      <c r="DH20" s="498">
        <v>9147</v>
      </c>
      <c r="DI20" s="447">
        <v>2130</v>
      </c>
      <c r="DJ20" s="447">
        <v>2477</v>
      </c>
      <c r="DK20" s="462">
        <v>125</v>
      </c>
      <c r="DL20" s="462">
        <v>217</v>
      </c>
      <c r="DM20" s="462">
        <v>1</v>
      </c>
      <c r="DN20" s="462">
        <v>1288</v>
      </c>
      <c r="DO20" s="462">
        <v>51</v>
      </c>
      <c r="DP20" s="462">
        <v>10312</v>
      </c>
      <c r="DQ20" s="492">
        <v>94</v>
      </c>
      <c r="DR20" s="450">
        <v>6222</v>
      </c>
      <c r="DS20" s="494">
        <v>6087</v>
      </c>
      <c r="DT20" s="450">
        <v>45</v>
      </c>
      <c r="DU20" s="491">
        <v>770</v>
      </c>
      <c r="DV20" s="462">
        <v>84</v>
      </c>
      <c r="DW20" s="462">
        <v>93</v>
      </c>
      <c r="DX20" s="448">
        <v>68.8</v>
      </c>
      <c r="DY20" s="462">
        <v>35</v>
      </c>
      <c r="DZ20" s="462">
        <v>120</v>
      </c>
      <c r="EA20" s="462">
        <v>1663</v>
      </c>
      <c r="EB20" s="463">
        <v>346</v>
      </c>
      <c r="EC20" s="463">
        <v>25</v>
      </c>
      <c r="ED20" s="463">
        <v>2388</v>
      </c>
      <c r="EE20" s="450">
        <v>2763</v>
      </c>
      <c r="EF20" s="448">
        <v>96.9</v>
      </c>
      <c r="EG20" s="448">
        <v>94.3</v>
      </c>
      <c r="EH20" s="463">
        <v>46</v>
      </c>
      <c r="EI20" s="448">
        <v>12.2</v>
      </c>
      <c r="EJ20" s="463">
        <v>80472</v>
      </c>
      <c r="EK20" s="448">
        <v>41.7</v>
      </c>
      <c r="EL20" s="463">
        <v>331293</v>
      </c>
      <c r="EM20" s="448">
        <v>2.6</v>
      </c>
      <c r="EN20" s="462">
        <v>334</v>
      </c>
      <c r="EO20" s="462">
        <v>8</v>
      </c>
      <c r="EP20" s="496">
        <v>1241</v>
      </c>
      <c r="EQ20" s="462">
        <v>177</v>
      </c>
      <c r="ER20" s="462">
        <v>1558</v>
      </c>
      <c r="ES20" s="448">
        <v>85</v>
      </c>
      <c r="ET20" s="447">
        <v>104791</v>
      </c>
      <c r="EU20" s="450">
        <v>1684</v>
      </c>
      <c r="EV20" s="447">
        <v>466</v>
      </c>
      <c r="EW20" s="491">
        <v>96121</v>
      </c>
      <c r="EX20" s="447">
        <v>86474</v>
      </c>
      <c r="EY20" s="447">
        <v>6896</v>
      </c>
      <c r="EZ20" s="447">
        <v>2751</v>
      </c>
      <c r="FA20" s="447">
        <v>6986</v>
      </c>
      <c r="FB20" s="495">
        <v>15.1</v>
      </c>
      <c r="FC20" s="492">
        <v>109</v>
      </c>
      <c r="FD20" s="487">
        <v>2.58</v>
      </c>
      <c r="FE20" s="494">
        <v>2006</v>
      </c>
      <c r="FF20" s="462">
        <v>126</v>
      </c>
      <c r="FG20" s="462">
        <v>7</v>
      </c>
      <c r="FH20" s="462">
        <v>98</v>
      </c>
      <c r="FI20" s="472">
        <v>14</v>
      </c>
      <c r="FJ20" s="471">
        <v>530</v>
      </c>
      <c r="FK20" s="470">
        <v>68.305799281979475</v>
      </c>
      <c r="FL20" s="469">
        <v>99.9</v>
      </c>
      <c r="FM20" s="469">
        <v>96.7</v>
      </c>
      <c r="FN20" s="448">
        <v>83.32</v>
      </c>
      <c r="FO20" s="456">
        <f>1814.9/2728*100</f>
        <v>66.528592375366571</v>
      </c>
      <c r="FP20" s="493">
        <v>68</v>
      </c>
      <c r="FQ20" s="492">
        <v>6</v>
      </c>
      <c r="FR20" s="492">
        <v>38</v>
      </c>
      <c r="FS20" s="462">
        <v>1124</v>
      </c>
      <c r="FT20" s="462">
        <v>10</v>
      </c>
      <c r="FU20" s="462">
        <v>3908</v>
      </c>
      <c r="FV20" s="462">
        <v>1532</v>
      </c>
      <c r="FW20" s="462">
        <v>5</v>
      </c>
      <c r="FX20" s="491">
        <v>55800743</v>
      </c>
      <c r="FY20" s="490">
        <v>260</v>
      </c>
      <c r="FZ20" s="462" t="s">
        <v>534</v>
      </c>
      <c r="GA20" s="462" t="s">
        <v>534</v>
      </c>
      <c r="GB20" s="447">
        <v>11053</v>
      </c>
      <c r="GC20" s="450">
        <v>11053</v>
      </c>
      <c r="GD20" s="450">
        <v>10</v>
      </c>
      <c r="GE20" s="450">
        <v>2035</v>
      </c>
      <c r="GF20" s="447">
        <v>110758</v>
      </c>
      <c r="GG20" s="447">
        <v>101</v>
      </c>
      <c r="GH20" s="447">
        <v>20847</v>
      </c>
      <c r="GI20" s="447">
        <v>89810</v>
      </c>
      <c r="GJ20" s="447">
        <v>537</v>
      </c>
      <c r="GK20" s="447">
        <v>4656</v>
      </c>
      <c r="GL20" s="447">
        <v>472489</v>
      </c>
      <c r="GM20" s="447">
        <v>1860</v>
      </c>
      <c r="GN20" s="447">
        <v>17336</v>
      </c>
      <c r="GO20" s="447">
        <v>349983</v>
      </c>
      <c r="GP20" s="447">
        <v>381</v>
      </c>
      <c r="GQ20" s="447">
        <v>9058</v>
      </c>
      <c r="GR20" s="447">
        <v>21746057</v>
      </c>
      <c r="GS20" s="450">
        <v>378</v>
      </c>
      <c r="GT20" s="462">
        <v>7631</v>
      </c>
      <c r="GU20" s="462">
        <v>176770</v>
      </c>
      <c r="GV20" s="464">
        <v>13</v>
      </c>
      <c r="GW20" s="462">
        <v>28</v>
      </c>
      <c r="GX20" s="450">
        <v>1217</v>
      </c>
      <c r="GY20" s="450">
        <v>675</v>
      </c>
      <c r="GZ20" s="463">
        <v>74</v>
      </c>
      <c r="HA20" s="463">
        <v>9</v>
      </c>
      <c r="HB20" s="447">
        <v>1248327</v>
      </c>
      <c r="HC20" s="447">
        <v>8254396</v>
      </c>
      <c r="HD20" s="462">
        <v>1064580</v>
      </c>
      <c r="HE20" s="462">
        <v>1117594</v>
      </c>
      <c r="HF20" s="462">
        <v>348389</v>
      </c>
      <c r="HG20" s="462">
        <v>17349</v>
      </c>
      <c r="HH20" s="462">
        <v>20627</v>
      </c>
      <c r="HI20" s="462">
        <v>112199</v>
      </c>
      <c r="HJ20" s="462">
        <v>72508</v>
      </c>
      <c r="HK20" s="461">
        <f>ROUND(277.9*365,0)</f>
        <v>101434</v>
      </c>
      <c r="HL20" s="461">
        <v>10844880</v>
      </c>
      <c r="HM20" s="461">
        <v>0</v>
      </c>
      <c r="HN20" s="455">
        <v>124</v>
      </c>
      <c r="HO20" s="455">
        <v>0</v>
      </c>
      <c r="HP20" s="461">
        <v>105</v>
      </c>
      <c r="HQ20" s="455">
        <v>0</v>
      </c>
      <c r="HR20" s="461" t="s">
        <v>534</v>
      </c>
      <c r="HS20" s="447">
        <v>130579</v>
      </c>
      <c r="HT20" s="455">
        <v>1580</v>
      </c>
      <c r="HU20" s="522">
        <v>2100</v>
      </c>
      <c r="HV20" s="488">
        <v>32.619999999999997</v>
      </c>
      <c r="HW20" s="461">
        <v>304711</v>
      </c>
      <c r="HX20" s="457" t="s">
        <v>1001</v>
      </c>
      <c r="HY20" s="456">
        <v>3.5</v>
      </c>
      <c r="HZ20" s="456">
        <v>3.5</v>
      </c>
      <c r="IA20" s="456">
        <v>1161.5999999999999</v>
      </c>
      <c r="IB20" s="456">
        <v>1129.5999999999999</v>
      </c>
      <c r="IC20" s="447">
        <v>26195</v>
      </c>
      <c r="ID20" s="448">
        <v>73.099999999999994</v>
      </c>
      <c r="IE20" s="448">
        <v>56.5</v>
      </c>
      <c r="IF20" s="448">
        <v>44.7</v>
      </c>
      <c r="IG20" s="448">
        <v>53.7</v>
      </c>
      <c r="IH20" s="448">
        <v>27.3</v>
      </c>
      <c r="II20" s="455">
        <v>0</v>
      </c>
      <c r="IJ20" s="455">
        <v>12</v>
      </c>
      <c r="IK20" s="487">
        <v>64.7</v>
      </c>
      <c r="IL20" s="486">
        <v>0.92800000000000005</v>
      </c>
      <c r="IM20" s="485">
        <v>89.5</v>
      </c>
      <c r="IN20" s="485">
        <v>7</v>
      </c>
      <c r="IO20" s="485">
        <v>8.6999999999999993</v>
      </c>
      <c r="IP20" s="484">
        <v>79199379</v>
      </c>
      <c r="IQ20" s="450">
        <v>58</v>
      </c>
      <c r="IR20" s="450">
        <v>52.4</v>
      </c>
      <c r="IS20" s="450" t="s">
        <v>534</v>
      </c>
      <c r="IT20" s="450" t="s">
        <v>534</v>
      </c>
      <c r="IU20" s="450">
        <v>37.6</v>
      </c>
      <c r="IV20" s="448">
        <v>23.5</v>
      </c>
      <c r="IW20" s="481">
        <v>2801</v>
      </c>
      <c r="IX20" s="448">
        <v>16</v>
      </c>
      <c r="IY20" s="448">
        <v>29.2</v>
      </c>
      <c r="IZ20" s="447">
        <v>64901</v>
      </c>
      <c r="JA20" s="447">
        <v>954</v>
      </c>
      <c r="JB20" s="447">
        <v>1297</v>
      </c>
      <c r="JC20" s="447">
        <v>5604</v>
      </c>
      <c r="JD20" s="447">
        <v>6283</v>
      </c>
      <c r="JE20" s="447">
        <v>6464</v>
      </c>
      <c r="JF20" s="447">
        <v>7115</v>
      </c>
      <c r="JG20" s="447">
        <v>9713</v>
      </c>
      <c r="JH20" s="447">
        <v>8897</v>
      </c>
      <c r="JI20" s="447">
        <v>6953</v>
      </c>
      <c r="JJ20" s="447">
        <v>5602</v>
      </c>
      <c r="JK20" s="447">
        <v>5037</v>
      </c>
      <c r="JL20" s="447">
        <v>3874</v>
      </c>
      <c r="JM20" s="447">
        <v>1922</v>
      </c>
      <c r="JN20" s="447">
        <v>759</v>
      </c>
      <c r="JO20" s="447">
        <v>239</v>
      </c>
      <c r="JP20" s="447">
        <v>83</v>
      </c>
      <c r="JQ20" s="447">
        <v>7632</v>
      </c>
      <c r="JR20" s="447">
        <v>7966</v>
      </c>
      <c r="JS20" s="447">
        <v>7847</v>
      </c>
      <c r="JT20" s="447">
        <v>9271</v>
      </c>
      <c r="JU20" s="447">
        <v>10657</v>
      </c>
      <c r="JV20" s="447">
        <v>13387</v>
      </c>
      <c r="JW20" s="447">
        <v>11747</v>
      </c>
      <c r="JX20" s="447">
        <v>9496</v>
      </c>
      <c r="JY20" s="447">
        <v>8358</v>
      </c>
      <c r="JZ20" s="447">
        <v>10107</v>
      </c>
      <c r="KA20" s="447">
        <v>12790</v>
      </c>
      <c r="KB20" s="447">
        <v>11377</v>
      </c>
      <c r="KC20" s="447">
        <v>8233</v>
      </c>
      <c r="KD20" s="447">
        <v>5098</v>
      </c>
      <c r="KE20" s="447">
        <v>4449</v>
      </c>
    </row>
    <row r="21" spans="1:291" ht="12" customHeight="1">
      <c r="A21" s="3">
        <v>122041</v>
      </c>
      <c r="B21" s="2" t="s">
        <v>916</v>
      </c>
      <c r="C21" s="470">
        <v>85.62</v>
      </c>
      <c r="D21" s="447">
        <v>636539</v>
      </c>
      <c r="E21" s="448">
        <v>13.1</v>
      </c>
      <c r="F21" s="448">
        <v>63.2</v>
      </c>
      <c r="G21" s="448">
        <v>23.7</v>
      </c>
      <c r="H21" s="455">
        <v>32106</v>
      </c>
      <c r="I21" s="455">
        <v>66792</v>
      </c>
      <c r="J21" s="455">
        <v>100549</v>
      </c>
      <c r="K21" s="447">
        <v>74154</v>
      </c>
      <c r="L21" s="447">
        <v>298809</v>
      </c>
      <c r="M21" s="447">
        <v>17133</v>
      </c>
      <c r="N21" s="447">
        <v>32469</v>
      </c>
      <c r="O21" s="450">
        <v>29700</v>
      </c>
      <c r="P21" s="455">
        <v>636539</v>
      </c>
      <c r="Q21" s="447">
        <v>622890</v>
      </c>
      <c r="R21" s="447">
        <v>524471</v>
      </c>
      <c r="S21" s="455">
        <v>2104718</v>
      </c>
      <c r="T21" s="447">
        <v>2643203</v>
      </c>
      <c r="U21" s="447">
        <v>779966</v>
      </c>
      <c r="V21" s="447">
        <v>1580794</v>
      </c>
      <c r="W21" s="455">
        <v>36</v>
      </c>
      <c r="X21" s="480">
        <v>54</v>
      </c>
      <c r="Y21" s="462">
        <v>54</v>
      </c>
      <c r="Z21" s="447" t="s">
        <v>534</v>
      </c>
      <c r="AA21" s="447">
        <v>1273.06</v>
      </c>
      <c r="AB21" s="462">
        <v>833.28</v>
      </c>
      <c r="AC21" s="447">
        <v>1000</v>
      </c>
      <c r="AD21" s="447">
        <v>223919</v>
      </c>
      <c r="AE21" s="447">
        <v>0</v>
      </c>
      <c r="AF21" s="499">
        <v>43</v>
      </c>
      <c r="AG21" s="447">
        <v>8708</v>
      </c>
      <c r="AH21" s="450">
        <v>54</v>
      </c>
      <c r="AI21" s="450">
        <v>33931</v>
      </c>
      <c r="AJ21" s="447">
        <v>1609</v>
      </c>
      <c r="AK21" s="447">
        <v>203</v>
      </c>
      <c r="AL21" s="478">
        <v>27</v>
      </c>
      <c r="AM21" s="450">
        <v>14916</v>
      </c>
      <c r="AN21" s="447">
        <v>853</v>
      </c>
      <c r="AO21" s="447">
        <v>21</v>
      </c>
      <c r="AP21" s="447">
        <v>456</v>
      </c>
      <c r="AQ21" s="447">
        <v>25</v>
      </c>
      <c r="AR21" s="447">
        <v>188</v>
      </c>
      <c r="AS21" s="448">
        <v>100</v>
      </c>
      <c r="AT21" s="448">
        <v>109.1</v>
      </c>
      <c r="AU21" s="448">
        <v>116</v>
      </c>
      <c r="AV21" s="462">
        <v>81</v>
      </c>
      <c r="AW21" s="478">
        <v>81</v>
      </c>
      <c r="AX21" s="478">
        <v>31</v>
      </c>
      <c r="AY21" s="462">
        <v>0</v>
      </c>
      <c r="AZ21" s="462">
        <v>0</v>
      </c>
      <c r="BA21" s="478">
        <v>0</v>
      </c>
      <c r="BB21" s="478">
        <v>0</v>
      </c>
      <c r="BC21" s="450">
        <v>2</v>
      </c>
      <c r="BD21" s="447">
        <v>26493</v>
      </c>
      <c r="BE21" s="450">
        <v>1</v>
      </c>
      <c r="BF21" s="447">
        <v>23570</v>
      </c>
      <c r="BG21" s="450">
        <v>3</v>
      </c>
      <c r="BH21" s="447">
        <v>38113</v>
      </c>
      <c r="BI21" s="450">
        <v>2</v>
      </c>
      <c r="BJ21" s="447">
        <v>15045</v>
      </c>
      <c r="BK21" s="448" t="s">
        <v>534</v>
      </c>
      <c r="BL21" s="462">
        <v>1</v>
      </c>
      <c r="BM21" s="462">
        <v>2</v>
      </c>
      <c r="BN21" s="462">
        <v>388</v>
      </c>
      <c r="BO21" s="462">
        <v>9827</v>
      </c>
      <c r="BP21" s="448">
        <v>30.2</v>
      </c>
      <c r="BQ21" s="477">
        <v>1.0900000000000001</v>
      </c>
      <c r="BR21" s="448">
        <v>27.2</v>
      </c>
      <c r="BS21" s="448">
        <v>3.8551335154074327</v>
      </c>
      <c r="BT21" s="448">
        <v>61.2910863854</v>
      </c>
      <c r="BU21" s="450">
        <v>22</v>
      </c>
      <c r="BV21" s="447">
        <v>4595</v>
      </c>
      <c r="BW21" s="450">
        <v>361</v>
      </c>
      <c r="BX21" s="450">
        <v>914</v>
      </c>
      <c r="BY21" s="450">
        <v>4981</v>
      </c>
      <c r="BZ21" s="450">
        <v>1549</v>
      </c>
      <c r="CA21" s="450">
        <v>385</v>
      </c>
      <c r="CB21" s="450">
        <v>692</v>
      </c>
      <c r="CC21" s="470">
        <v>1.32</v>
      </c>
      <c r="CD21" s="477" t="s">
        <v>534</v>
      </c>
      <c r="CE21" s="450">
        <v>4</v>
      </c>
      <c r="CF21" s="450">
        <v>6</v>
      </c>
      <c r="CG21" s="450">
        <v>5</v>
      </c>
      <c r="CH21" s="450">
        <v>1</v>
      </c>
      <c r="CI21" s="450">
        <v>52</v>
      </c>
      <c r="CJ21" s="450">
        <v>26</v>
      </c>
      <c r="CK21" s="447">
        <v>2019</v>
      </c>
      <c r="CL21" s="450">
        <v>14</v>
      </c>
      <c r="CM21" s="450">
        <v>1315</v>
      </c>
      <c r="CN21" s="462">
        <v>47</v>
      </c>
      <c r="CO21" s="462">
        <v>809</v>
      </c>
      <c r="CP21" s="462">
        <v>6</v>
      </c>
      <c r="CQ21" s="462">
        <v>45</v>
      </c>
      <c r="CR21" s="462">
        <v>10</v>
      </c>
      <c r="CS21" s="462">
        <v>265</v>
      </c>
      <c r="CT21" s="447">
        <v>15439</v>
      </c>
      <c r="CU21" s="447">
        <v>3599</v>
      </c>
      <c r="CV21" s="447">
        <v>3087</v>
      </c>
      <c r="CW21" s="447">
        <v>1582129.148</v>
      </c>
      <c r="CX21" s="447">
        <v>455189.00900000002</v>
      </c>
      <c r="CY21" s="447">
        <v>822017.00600000005</v>
      </c>
      <c r="CZ21" s="447">
        <v>150626</v>
      </c>
      <c r="DA21" s="450">
        <v>10</v>
      </c>
      <c r="DB21" s="447">
        <v>26512</v>
      </c>
      <c r="DC21" s="447">
        <v>2973</v>
      </c>
      <c r="DD21" s="447">
        <v>2339</v>
      </c>
      <c r="DE21" s="462">
        <v>215</v>
      </c>
      <c r="DF21" s="462">
        <v>1432</v>
      </c>
      <c r="DG21" s="447">
        <v>13473</v>
      </c>
      <c r="DH21" s="476">
        <v>15876</v>
      </c>
      <c r="DI21" s="447">
        <v>3374</v>
      </c>
      <c r="DJ21" s="447">
        <v>4380</v>
      </c>
      <c r="DK21" s="462">
        <v>330</v>
      </c>
      <c r="DL21" s="462">
        <v>270</v>
      </c>
      <c r="DM21" s="462">
        <v>3</v>
      </c>
      <c r="DN21" s="462">
        <v>1818</v>
      </c>
      <c r="DO21" s="462">
        <v>98</v>
      </c>
      <c r="DP21" s="462">
        <v>15873</v>
      </c>
      <c r="DQ21" s="492">
        <v>136</v>
      </c>
      <c r="DR21" s="450">
        <v>13199</v>
      </c>
      <c r="DS21" s="494">
        <v>12181</v>
      </c>
      <c r="DT21" s="450">
        <v>95</v>
      </c>
      <c r="DU21" s="491">
        <v>1578</v>
      </c>
      <c r="DV21" s="462">
        <v>125</v>
      </c>
      <c r="DW21" s="462">
        <v>129</v>
      </c>
      <c r="DX21" s="448">
        <v>63</v>
      </c>
      <c r="DY21" s="462">
        <v>38</v>
      </c>
      <c r="DZ21" s="462">
        <v>137</v>
      </c>
      <c r="EA21" s="462">
        <v>2768</v>
      </c>
      <c r="EB21" s="463">
        <v>579</v>
      </c>
      <c r="EC21" s="463">
        <v>101</v>
      </c>
      <c r="ED21" s="463">
        <v>4780</v>
      </c>
      <c r="EE21" s="450">
        <v>4992</v>
      </c>
      <c r="EF21" s="448">
        <v>95.5</v>
      </c>
      <c r="EG21" s="448">
        <v>93.2</v>
      </c>
      <c r="EH21" s="463">
        <v>584</v>
      </c>
      <c r="EI21" s="448">
        <v>14.12</v>
      </c>
      <c r="EJ21" s="463">
        <v>135361</v>
      </c>
      <c r="EK21" s="448">
        <v>48.3</v>
      </c>
      <c r="EL21" s="463">
        <v>330852</v>
      </c>
      <c r="EM21" s="448">
        <v>2.06</v>
      </c>
      <c r="EN21" s="462">
        <v>323</v>
      </c>
      <c r="EO21" s="462">
        <v>37</v>
      </c>
      <c r="EP21" s="501">
        <v>2642</v>
      </c>
      <c r="EQ21" s="462">
        <v>39</v>
      </c>
      <c r="ER21" s="462">
        <v>1110</v>
      </c>
      <c r="ES21" s="448">
        <v>100</v>
      </c>
      <c r="ET21" s="447">
        <v>205867</v>
      </c>
      <c r="EU21" s="450">
        <v>9706</v>
      </c>
      <c r="EV21" s="447">
        <v>23</v>
      </c>
      <c r="EW21" s="491">
        <v>179551</v>
      </c>
      <c r="EX21" s="447">
        <v>162702</v>
      </c>
      <c r="EY21" s="447">
        <v>10249</v>
      </c>
      <c r="EZ21" s="447">
        <v>6600</v>
      </c>
      <c r="FA21" s="447">
        <v>16610</v>
      </c>
      <c r="FB21" s="495">
        <v>20.6</v>
      </c>
      <c r="FC21" s="492">
        <v>710</v>
      </c>
      <c r="FD21" s="487">
        <v>3.29</v>
      </c>
      <c r="FE21" s="494">
        <v>13912</v>
      </c>
      <c r="FF21" s="462" t="s">
        <v>534</v>
      </c>
      <c r="FG21" s="462">
        <v>57</v>
      </c>
      <c r="FH21" s="462">
        <v>257</v>
      </c>
      <c r="FI21" s="472">
        <v>22</v>
      </c>
      <c r="FJ21" s="471">
        <v>1076</v>
      </c>
      <c r="FK21" s="470">
        <v>61.908670151966575</v>
      </c>
      <c r="FL21" s="469">
        <v>98.2</v>
      </c>
      <c r="FM21" s="462" t="s">
        <v>534</v>
      </c>
      <c r="FN21" s="448">
        <v>85.9</v>
      </c>
      <c r="FO21" s="456">
        <v>75.7</v>
      </c>
      <c r="FP21" s="493">
        <v>145</v>
      </c>
      <c r="FQ21" s="492">
        <v>13</v>
      </c>
      <c r="FR21" s="492">
        <v>71</v>
      </c>
      <c r="FS21" s="462">
        <v>1708</v>
      </c>
      <c r="FT21" s="462">
        <v>10</v>
      </c>
      <c r="FU21" s="462">
        <v>4865</v>
      </c>
      <c r="FV21" s="462">
        <v>4323</v>
      </c>
      <c r="FW21" s="462">
        <v>9</v>
      </c>
      <c r="FX21" s="491">
        <v>1790457</v>
      </c>
      <c r="FY21" s="490">
        <v>1648</v>
      </c>
      <c r="FZ21" s="462" t="s">
        <v>534</v>
      </c>
      <c r="GA21" s="462" t="s">
        <v>534</v>
      </c>
      <c r="GB21" s="447">
        <v>15603</v>
      </c>
      <c r="GC21" s="450">
        <v>15603</v>
      </c>
      <c r="GD21" s="450">
        <v>23</v>
      </c>
      <c r="GE21" s="450">
        <v>2042</v>
      </c>
      <c r="GF21" s="447">
        <v>189232</v>
      </c>
      <c r="GG21" s="447">
        <v>128</v>
      </c>
      <c r="GH21" s="447">
        <v>30247</v>
      </c>
      <c r="GI21" s="447">
        <v>158857</v>
      </c>
      <c r="GJ21" s="447">
        <v>654</v>
      </c>
      <c r="GK21" s="447">
        <v>5492</v>
      </c>
      <c r="GL21" s="447">
        <v>587961</v>
      </c>
      <c r="GM21" s="447">
        <v>2394</v>
      </c>
      <c r="GN21" s="447">
        <v>26749</v>
      </c>
      <c r="GO21" s="447">
        <v>575042</v>
      </c>
      <c r="GP21" s="447">
        <v>277</v>
      </c>
      <c r="GQ21" s="447">
        <v>15594</v>
      </c>
      <c r="GR21" s="447">
        <v>68286565</v>
      </c>
      <c r="GS21" s="450">
        <v>267</v>
      </c>
      <c r="GT21" s="462">
        <v>15594</v>
      </c>
      <c r="GU21" s="462">
        <v>682866</v>
      </c>
      <c r="GV21" s="464">
        <v>12</v>
      </c>
      <c r="GW21" s="462">
        <v>760</v>
      </c>
      <c r="GX21" s="450">
        <v>979</v>
      </c>
      <c r="GY21" s="450">
        <v>754</v>
      </c>
      <c r="GZ21" s="463">
        <v>200</v>
      </c>
      <c r="HA21" s="463">
        <v>170</v>
      </c>
      <c r="HB21" s="447">
        <v>1163404</v>
      </c>
      <c r="HC21" s="447">
        <v>7058184</v>
      </c>
      <c r="HD21" s="462">
        <v>627629</v>
      </c>
      <c r="HE21" s="462">
        <v>1090541</v>
      </c>
      <c r="HF21" s="462">
        <v>213913</v>
      </c>
      <c r="HG21" s="462">
        <v>13060</v>
      </c>
      <c r="HH21" s="462">
        <v>2040</v>
      </c>
      <c r="HI21" s="462">
        <v>128180</v>
      </c>
      <c r="HJ21" s="462">
        <v>57272</v>
      </c>
      <c r="HK21" s="461">
        <v>352029</v>
      </c>
      <c r="HL21" s="461">
        <v>25193508</v>
      </c>
      <c r="HM21" s="461">
        <v>0</v>
      </c>
      <c r="HN21" s="455">
        <v>259</v>
      </c>
      <c r="HO21" s="455">
        <v>0</v>
      </c>
      <c r="HP21" s="461">
        <v>155</v>
      </c>
      <c r="HQ21" s="455">
        <v>0</v>
      </c>
      <c r="HR21" s="461">
        <v>36556</v>
      </c>
      <c r="HS21" s="447">
        <v>202534</v>
      </c>
      <c r="HT21" s="455">
        <v>14640</v>
      </c>
      <c r="HU21" s="461" t="s">
        <v>534</v>
      </c>
      <c r="HV21" s="488">
        <v>58.62</v>
      </c>
      <c r="HW21" s="461">
        <v>597300</v>
      </c>
      <c r="HX21" s="457">
        <v>-3.42</v>
      </c>
      <c r="HY21" s="456">
        <v>4.8</v>
      </c>
      <c r="HZ21" s="456">
        <v>4.8</v>
      </c>
      <c r="IA21" s="456">
        <v>464.6</v>
      </c>
      <c r="IB21" s="456">
        <v>455.4</v>
      </c>
      <c r="IC21" s="447">
        <v>179298</v>
      </c>
      <c r="ID21" s="448">
        <v>71.3</v>
      </c>
      <c r="IE21" s="448">
        <v>65.099999999999994</v>
      </c>
      <c r="IF21" s="448">
        <v>43.1</v>
      </c>
      <c r="IG21" s="448">
        <v>67.5</v>
      </c>
      <c r="IH21" s="448">
        <v>27.9</v>
      </c>
      <c r="II21" s="455">
        <v>2</v>
      </c>
      <c r="IJ21" s="455">
        <v>11</v>
      </c>
      <c r="IK21" s="487">
        <v>72.900000000000006</v>
      </c>
      <c r="IL21" s="486">
        <v>0.96199999999999997</v>
      </c>
      <c r="IM21" s="485">
        <v>94.4</v>
      </c>
      <c r="IN21" s="485">
        <v>0</v>
      </c>
      <c r="IO21" s="485">
        <v>3.5</v>
      </c>
      <c r="IP21" s="484">
        <v>173469466</v>
      </c>
      <c r="IQ21" s="450">
        <v>59.3</v>
      </c>
      <c r="IR21" s="450">
        <v>49.1</v>
      </c>
      <c r="IS21" s="450" t="s">
        <v>534</v>
      </c>
      <c r="IT21" s="450" t="s">
        <v>534</v>
      </c>
      <c r="IU21" s="450">
        <v>7.5</v>
      </c>
      <c r="IV21" s="448">
        <v>26.1</v>
      </c>
      <c r="IW21" s="481">
        <v>4938</v>
      </c>
      <c r="IX21" s="448">
        <v>9</v>
      </c>
      <c r="IY21" s="448">
        <v>30.3</v>
      </c>
      <c r="IZ21" s="447">
        <v>115801</v>
      </c>
      <c r="JA21" s="447">
        <v>1641</v>
      </c>
      <c r="JB21" s="447">
        <v>1960</v>
      </c>
      <c r="JC21" s="447">
        <v>8836</v>
      </c>
      <c r="JD21" s="447">
        <v>11553</v>
      </c>
      <c r="JE21" s="447">
        <v>12130</v>
      </c>
      <c r="JF21" s="447">
        <v>13959</v>
      </c>
      <c r="JG21" s="447">
        <v>17351</v>
      </c>
      <c r="JH21" s="447">
        <v>16014</v>
      </c>
      <c r="JI21" s="447">
        <v>12661</v>
      </c>
      <c r="JJ21" s="447">
        <v>9675</v>
      </c>
      <c r="JK21" s="447">
        <v>8209</v>
      </c>
      <c r="JL21" s="447">
        <v>6193</v>
      </c>
      <c r="JM21" s="447">
        <v>3091</v>
      </c>
      <c r="JN21" s="447">
        <v>1287</v>
      </c>
      <c r="JO21" s="447">
        <v>505</v>
      </c>
      <c r="JP21" s="447">
        <v>239</v>
      </c>
      <c r="JQ21" s="447">
        <v>12367</v>
      </c>
      <c r="JR21" s="447">
        <v>12568</v>
      </c>
      <c r="JS21" s="447">
        <v>14068</v>
      </c>
      <c r="JT21" s="447">
        <v>17177</v>
      </c>
      <c r="JU21" s="447">
        <v>20744</v>
      </c>
      <c r="JV21" s="447">
        <v>24602</v>
      </c>
      <c r="JW21" s="447">
        <v>21568</v>
      </c>
      <c r="JX21" s="447">
        <v>17302</v>
      </c>
      <c r="JY21" s="447">
        <v>14455</v>
      </c>
      <c r="JZ21" s="447">
        <v>16637</v>
      </c>
      <c r="KA21" s="447">
        <v>21509</v>
      </c>
      <c r="KB21" s="447">
        <v>19237</v>
      </c>
      <c r="KC21" s="447">
        <v>14793</v>
      </c>
      <c r="KD21" s="447">
        <v>10184</v>
      </c>
      <c r="KE21" s="447">
        <v>9330</v>
      </c>
    </row>
    <row r="22" spans="1:291" ht="12" customHeight="1">
      <c r="A22" s="3">
        <v>122173</v>
      </c>
      <c r="B22" s="2" t="s">
        <v>918</v>
      </c>
      <c r="C22" s="470">
        <v>114.74</v>
      </c>
      <c r="D22" s="447">
        <v>417218</v>
      </c>
      <c r="E22" s="448">
        <v>13.08</v>
      </c>
      <c r="F22" s="448">
        <v>61.48</v>
      </c>
      <c r="G22" s="448">
        <v>25.44</v>
      </c>
      <c r="H22" s="455">
        <v>21072</v>
      </c>
      <c r="I22" s="455">
        <v>43638</v>
      </c>
      <c r="J22" s="455">
        <v>65990</v>
      </c>
      <c r="K22" s="447">
        <v>52192</v>
      </c>
      <c r="L22" s="447">
        <v>186470</v>
      </c>
      <c r="M22" s="447">
        <v>8229</v>
      </c>
      <c r="N22" s="447">
        <v>15316</v>
      </c>
      <c r="O22" s="450">
        <v>10276</v>
      </c>
      <c r="P22" s="455">
        <v>422385</v>
      </c>
      <c r="Q22" s="447">
        <v>413954</v>
      </c>
      <c r="R22" s="447">
        <v>374159</v>
      </c>
      <c r="S22" s="447">
        <v>117618</v>
      </c>
      <c r="T22" s="447">
        <v>2075229</v>
      </c>
      <c r="U22" s="447">
        <v>776250</v>
      </c>
      <c r="V22" s="447">
        <v>921114</v>
      </c>
      <c r="W22" s="462">
        <v>50</v>
      </c>
      <c r="X22" s="480">
        <v>58</v>
      </c>
      <c r="Y22" s="462">
        <v>38</v>
      </c>
      <c r="Z22" s="463" t="s">
        <v>534</v>
      </c>
      <c r="AA22" s="447">
        <v>595</v>
      </c>
      <c r="AB22" s="462">
        <v>2067</v>
      </c>
      <c r="AC22" s="447">
        <v>1338</v>
      </c>
      <c r="AD22" s="447">
        <v>312708</v>
      </c>
      <c r="AE22" s="447">
        <v>473</v>
      </c>
      <c r="AF22" s="499">
        <v>35</v>
      </c>
      <c r="AG22" s="447">
        <v>7394</v>
      </c>
      <c r="AH22" s="450">
        <v>42</v>
      </c>
      <c r="AI22" s="450">
        <v>22007</v>
      </c>
      <c r="AJ22" s="447">
        <v>1129</v>
      </c>
      <c r="AK22" s="447">
        <v>62</v>
      </c>
      <c r="AL22" s="478">
        <v>21</v>
      </c>
      <c r="AM22" s="450">
        <v>9879</v>
      </c>
      <c r="AN22" s="447">
        <v>606</v>
      </c>
      <c r="AO22" s="447">
        <v>14</v>
      </c>
      <c r="AP22" s="447">
        <v>248</v>
      </c>
      <c r="AQ22" s="447">
        <v>22</v>
      </c>
      <c r="AR22" s="447">
        <v>77</v>
      </c>
      <c r="AS22" s="448">
        <v>100</v>
      </c>
      <c r="AT22" s="448">
        <v>115.2</v>
      </c>
      <c r="AU22" s="448">
        <v>102.9</v>
      </c>
      <c r="AV22" s="462">
        <v>52</v>
      </c>
      <c r="AW22" s="478">
        <v>54</v>
      </c>
      <c r="AX22" s="478">
        <v>16</v>
      </c>
      <c r="AY22" s="462">
        <v>1</v>
      </c>
      <c r="AZ22" s="462">
        <v>1</v>
      </c>
      <c r="BA22" s="478">
        <v>2</v>
      </c>
      <c r="BB22" s="478">
        <v>0</v>
      </c>
      <c r="BC22" s="450">
        <v>2</v>
      </c>
      <c r="BD22" s="447">
        <v>12295</v>
      </c>
      <c r="BE22" s="450">
        <v>0</v>
      </c>
      <c r="BF22" s="447">
        <v>0</v>
      </c>
      <c r="BG22" s="450">
        <v>6</v>
      </c>
      <c r="BH22" s="447">
        <v>100843</v>
      </c>
      <c r="BI22" s="450">
        <v>6</v>
      </c>
      <c r="BJ22" s="447">
        <v>5527</v>
      </c>
      <c r="BK22" s="448">
        <v>40.1</v>
      </c>
      <c r="BL22" s="462">
        <v>0</v>
      </c>
      <c r="BM22" s="462">
        <v>5</v>
      </c>
      <c r="BN22" s="462">
        <v>0</v>
      </c>
      <c r="BO22" s="462">
        <v>6260</v>
      </c>
      <c r="BP22" s="448">
        <v>51.9</v>
      </c>
      <c r="BQ22" s="477">
        <v>0.99</v>
      </c>
      <c r="BR22" s="448">
        <v>27.5</v>
      </c>
      <c r="BS22" s="448">
        <v>3.9579860969958127</v>
      </c>
      <c r="BT22" s="448">
        <v>60.484386525700003</v>
      </c>
      <c r="BU22" s="450">
        <v>18</v>
      </c>
      <c r="BV22" s="447">
        <v>4962</v>
      </c>
      <c r="BW22" s="450">
        <v>257</v>
      </c>
      <c r="BX22" s="450">
        <v>1025</v>
      </c>
      <c r="BY22" s="450">
        <v>3436</v>
      </c>
      <c r="BZ22" s="450">
        <v>1137</v>
      </c>
      <c r="CA22" s="450">
        <v>286</v>
      </c>
      <c r="CB22" s="450">
        <v>453</v>
      </c>
      <c r="CC22" s="470">
        <v>1.35</v>
      </c>
      <c r="CD22" s="477" t="s">
        <v>534</v>
      </c>
      <c r="CE22" s="450">
        <v>3</v>
      </c>
      <c r="CF22" s="450">
        <v>10</v>
      </c>
      <c r="CG22" s="450">
        <v>4</v>
      </c>
      <c r="CH22" s="450">
        <v>1</v>
      </c>
      <c r="CI22" s="450">
        <v>70</v>
      </c>
      <c r="CJ22" s="450">
        <v>18</v>
      </c>
      <c r="CK22" s="447">
        <v>1346</v>
      </c>
      <c r="CL22" s="450">
        <v>9</v>
      </c>
      <c r="CM22" s="450">
        <v>920</v>
      </c>
      <c r="CN22" s="462">
        <v>27</v>
      </c>
      <c r="CO22" s="462">
        <v>423</v>
      </c>
      <c r="CP22" s="462">
        <v>4</v>
      </c>
      <c r="CQ22" s="462">
        <v>38</v>
      </c>
      <c r="CR22" s="462">
        <v>10</v>
      </c>
      <c r="CS22" s="462">
        <v>241</v>
      </c>
      <c r="CT22" s="447">
        <v>9178</v>
      </c>
      <c r="CU22" s="447">
        <v>2096</v>
      </c>
      <c r="CV22" s="447">
        <v>2172</v>
      </c>
      <c r="CW22" s="447">
        <v>967619.12699999998</v>
      </c>
      <c r="CX22" s="447">
        <v>264823.451</v>
      </c>
      <c r="CY22" s="447">
        <v>571650.41899999999</v>
      </c>
      <c r="CZ22" s="447">
        <v>105799</v>
      </c>
      <c r="DA22" s="450">
        <v>11</v>
      </c>
      <c r="DB22" s="447">
        <v>16159</v>
      </c>
      <c r="DC22" s="447">
        <v>1808</v>
      </c>
      <c r="DD22" s="447">
        <v>1430</v>
      </c>
      <c r="DE22" s="462">
        <v>129</v>
      </c>
      <c r="DF22" s="462">
        <v>1672</v>
      </c>
      <c r="DG22" s="447">
        <v>5653</v>
      </c>
      <c r="DH22" s="498">
        <v>11322</v>
      </c>
      <c r="DI22" s="447">
        <v>2676</v>
      </c>
      <c r="DJ22" s="447">
        <v>2948</v>
      </c>
      <c r="DK22" s="462">
        <v>267</v>
      </c>
      <c r="DL22" s="462">
        <v>199</v>
      </c>
      <c r="DM22" s="462">
        <v>1</v>
      </c>
      <c r="DN22" s="462">
        <v>1340</v>
      </c>
      <c r="DO22" s="462">
        <v>73</v>
      </c>
      <c r="DP22" s="462">
        <v>9675</v>
      </c>
      <c r="DQ22" s="492">
        <v>81</v>
      </c>
      <c r="DR22" s="450">
        <v>8550</v>
      </c>
      <c r="DS22" s="494">
        <v>8606</v>
      </c>
      <c r="DT22" s="450">
        <v>0</v>
      </c>
      <c r="DU22" s="491">
        <v>1048</v>
      </c>
      <c r="DV22" s="462">
        <v>61</v>
      </c>
      <c r="DW22" s="462">
        <v>75</v>
      </c>
      <c r="DX22" s="448">
        <v>74.7</v>
      </c>
      <c r="DY22" s="462">
        <v>39</v>
      </c>
      <c r="DZ22" s="462">
        <v>234</v>
      </c>
      <c r="EA22" s="462">
        <v>1775</v>
      </c>
      <c r="EB22" s="463">
        <v>284</v>
      </c>
      <c r="EC22" s="463">
        <v>86</v>
      </c>
      <c r="ED22" s="463">
        <v>3200</v>
      </c>
      <c r="EE22" s="450">
        <v>3254</v>
      </c>
      <c r="EF22" s="448">
        <v>92</v>
      </c>
      <c r="EG22" s="448">
        <v>91.3</v>
      </c>
      <c r="EH22" s="463">
        <v>711</v>
      </c>
      <c r="EI22" s="448">
        <v>10.88</v>
      </c>
      <c r="EJ22" s="463">
        <v>95910</v>
      </c>
      <c r="EK22" s="448">
        <v>42.4</v>
      </c>
      <c r="EL22" s="463">
        <f>(31301784811+460707172)/95910</f>
        <v>331169.76314252947</v>
      </c>
      <c r="EM22" s="448">
        <f>(EL22-322173)/322173*100</f>
        <v>2.7925254886441344</v>
      </c>
      <c r="EN22" s="512">
        <v>336</v>
      </c>
      <c r="EO22" s="462">
        <v>23</v>
      </c>
      <c r="EP22" s="501">
        <v>1146</v>
      </c>
      <c r="EQ22" s="462">
        <v>127</v>
      </c>
      <c r="ER22" s="462">
        <v>3175</v>
      </c>
      <c r="ES22" s="448">
        <v>100</v>
      </c>
      <c r="ET22" s="447">
        <v>133049</v>
      </c>
      <c r="EU22" s="450">
        <v>6338</v>
      </c>
      <c r="EV22" s="447">
        <v>1</v>
      </c>
      <c r="EW22" s="491">
        <v>126711</v>
      </c>
      <c r="EX22" s="447">
        <v>91669</v>
      </c>
      <c r="EY22" s="447">
        <v>27043</v>
      </c>
      <c r="EZ22" s="447">
        <v>7999</v>
      </c>
      <c r="FA22" s="447">
        <v>0</v>
      </c>
      <c r="FB22" s="495">
        <v>20.3</v>
      </c>
      <c r="FC22" s="492">
        <v>615</v>
      </c>
      <c r="FD22" s="487">
        <v>4.2</v>
      </c>
      <c r="FE22" s="494">
        <v>6180</v>
      </c>
      <c r="FF22" s="462">
        <v>0</v>
      </c>
      <c r="FG22" s="462">
        <v>29</v>
      </c>
      <c r="FH22" s="462">
        <v>192</v>
      </c>
      <c r="FI22" s="472">
        <v>30</v>
      </c>
      <c r="FJ22" s="471">
        <v>1330</v>
      </c>
      <c r="FK22" s="470">
        <v>66.174344502145473</v>
      </c>
      <c r="FL22" s="469">
        <v>94.4</v>
      </c>
      <c r="FM22" s="469">
        <v>94.1</v>
      </c>
      <c r="FN22" s="448">
        <v>90.2</v>
      </c>
      <c r="FO22" s="456">
        <v>43</v>
      </c>
      <c r="FP22" s="493">
        <v>80</v>
      </c>
      <c r="FQ22" s="492">
        <v>11</v>
      </c>
      <c r="FR22" s="492">
        <v>72</v>
      </c>
      <c r="FS22" s="462">
        <v>1272</v>
      </c>
      <c r="FT22" s="462">
        <v>8</v>
      </c>
      <c r="FU22" s="462">
        <v>3647</v>
      </c>
      <c r="FV22" s="462">
        <v>3304</v>
      </c>
      <c r="FW22" s="462">
        <v>8</v>
      </c>
      <c r="FX22" s="491">
        <v>3997553</v>
      </c>
      <c r="FY22" s="490">
        <v>1819</v>
      </c>
      <c r="FZ22" s="462" t="s">
        <v>534</v>
      </c>
      <c r="GA22" s="462" t="s">
        <v>534</v>
      </c>
      <c r="GB22" s="447">
        <v>12017</v>
      </c>
      <c r="GC22" s="450">
        <v>12351</v>
      </c>
      <c r="GD22" s="450">
        <v>30</v>
      </c>
      <c r="GE22" s="450">
        <v>1816</v>
      </c>
      <c r="GF22" s="447">
        <v>150671</v>
      </c>
      <c r="GG22" s="447">
        <v>214</v>
      </c>
      <c r="GH22" s="447">
        <v>19935</v>
      </c>
      <c r="GI22" s="447">
        <v>130522</v>
      </c>
      <c r="GJ22" s="447">
        <v>599</v>
      </c>
      <c r="GK22" s="447">
        <v>5663</v>
      </c>
      <c r="GL22" s="447">
        <v>444948</v>
      </c>
      <c r="GM22" s="447">
        <v>1799</v>
      </c>
      <c r="GN22" s="447">
        <v>20343</v>
      </c>
      <c r="GO22" s="447">
        <v>472347</v>
      </c>
      <c r="GP22" s="447">
        <v>247</v>
      </c>
      <c r="GQ22" s="447">
        <v>9203</v>
      </c>
      <c r="GR22" s="447">
        <v>24308833</v>
      </c>
      <c r="GS22" s="450">
        <v>242</v>
      </c>
      <c r="GT22" s="462">
        <v>8586</v>
      </c>
      <c r="GU22" s="462">
        <v>238452</v>
      </c>
      <c r="GV22" s="464">
        <v>28.9</v>
      </c>
      <c r="GW22" s="462">
        <v>1040</v>
      </c>
      <c r="GX22" s="450">
        <v>1410</v>
      </c>
      <c r="GY22" s="450">
        <v>853</v>
      </c>
      <c r="GZ22" s="463">
        <v>144</v>
      </c>
      <c r="HA22" s="463">
        <v>35</v>
      </c>
      <c r="HB22" s="447">
        <v>1403028</v>
      </c>
      <c r="HC22" s="447">
        <v>8364200</v>
      </c>
      <c r="HD22" s="462">
        <v>1139372</v>
      </c>
      <c r="HE22" s="462">
        <v>1208677</v>
      </c>
      <c r="HF22" s="462">
        <v>163691</v>
      </c>
      <c r="HG22" s="462">
        <v>9010</v>
      </c>
      <c r="HH22" s="462">
        <v>20464</v>
      </c>
      <c r="HI22" s="462">
        <v>150200</v>
      </c>
      <c r="HJ22" s="462">
        <v>58849</v>
      </c>
      <c r="HK22" s="461">
        <v>113499</v>
      </c>
      <c r="HL22" s="461">
        <v>18535880</v>
      </c>
      <c r="HM22" s="461">
        <v>41135</v>
      </c>
      <c r="HN22" s="455">
        <v>199</v>
      </c>
      <c r="HO22" s="455">
        <v>4</v>
      </c>
      <c r="HP22" s="461">
        <v>170</v>
      </c>
      <c r="HQ22" s="455">
        <v>0</v>
      </c>
      <c r="HR22" s="461" t="s">
        <v>534</v>
      </c>
      <c r="HS22" s="447">
        <v>164068</v>
      </c>
      <c r="HT22" s="455">
        <v>1492</v>
      </c>
      <c r="HU22" s="489" t="s">
        <v>534</v>
      </c>
      <c r="HV22" s="488">
        <v>39.99</v>
      </c>
      <c r="HW22" s="587">
        <v>365667</v>
      </c>
      <c r="HX22" s="457">
        <v>0.8</v>
      </c>
      <c r="HY22" s="456">
        <v>4.0999999999999996</v>
      </c>
      <c r="HZ22" s="456">
        <v>4.0999999999999996</v>
      </c>
      <c r="IA22" s="456">
        <v>1334.6</v>
      </c>
      <c r="IB22" s="456">
        <v>1170.3</v>
      </c>
      <c r="IC22" s="447">
        <v>115730</v>
      </c>
      <c r="ID22" s="448">
        <v>77.400000000000006</v>
      </c>
      <c r="IE22" s="448">
        <v>61.3</v>
      </c>
      <c r="IF22" s="448">
        <v>41.7</v>
      </c>
      <c r="IG22" s="448">
        <v>68.599999999999994</v>
      </c>
      <c r="IH22" s="448">
        <v>23.4</v>
      </c>
      <c r="II22" s="455">
        <v>0</v>
      </c>
      <c r="IJ22" s="455">
        <v>8</v>
      </c>
      <c r="IK22" s="487">
        <v>67.599999999999994</v>
      </c>
      <c r="IL22" s="486">
        <v>0.95099999999999996</v>
      </c>
      <c r="IM22" s="485">
        <v>90.4</v>
      </c>
      <c r="IN22" s="485">
        <v>4.0999999999999996</v>
      </c>
      <c r="IO22" s="485">
        <v>4.8</v>
      </c>
      <c r="IP22" s="484">
        <v>92261013</v>
      </c>
      <c r="IQ22" s="450">
        <v>63.4</v>
      </c>
      <c r="IR22" s="450">
        <v>49.7</v>
      </c>
      <c r="IS22" s="450" t="s">
        <v>534</v>
      </c>
      <c r="IT22" s="450" t="s">
        <v>534</v>
      </c>
      <c r="IU22" s="450" t="s">
        <v>534</v>
      </c>
      <c r="IV22" s="448">
        <v>23.5</v>
      </c>
      <c r="IW22" s="481">
        <v>2699</v>
      </c>
      <c r="IX22" s="448">
        <v>10.8</v>
      </c>
      <c r="IY22" s="448">
        <v>34</v>
      </c>
      <c r="IZ22" s="447">
        <v>77313</v>
      </c>
      <c r="JA22" s="447">
        <v>1268</v>
      </c>
      <c r="JB22" s="447">
        <v>1392</v>
      </c>
      <c r="JC22" s="447">
        <v>6005</v>
      </c>
      <c r="JD22" s="447">
        <v>7443</v>
      </c>
      <c r="JE22" s="447">
        <v>8019</v>
      </c>
      <c r="JF22" s="447">
        <v>8876</v>
      </c>
      <c r="JG22" s="447">
        <v>11040</v>
      </c>
      <c r="JH22" s="447">
        <v>9877</v>
      </c>
      <c r="JI22" s="447">
        <v>8296</v>
      </c>
      <c r="JJ22" s="447">
        <v>7026</v>
      </c>
      <c r="JK22" s="447">
        <v>6106</v>
      </c>
      <c r="JL22" s="447">
        <v>4576</v>
      </c>
      <c r="JM22" s="447">
        <v>2105</v>
      </c>
      <c r="JN22" s="447">
        <v>890</v>
      </c>
      <c r="JO22" s="447">
        <v>342</v>
      </c>
      <c r="JP22" s="447">
        <v>158</v>
      </c>
      <c r="JQ22" s="447">
        <v>8412</v>
      </c>
      <c r="JR22" s="447">
        <v>8730</v>
      </c>
      <c r="JS22" s="447">
        <v>9181</v>
      </c>
      <c r="JT22" s="447">
        <v>11502</v>
      </c>
      <c r="JU22" s="447">
        <v>13307</v>
      </c>
      <c r="JV22" s="447">
        <v>15459</v>
      </c>
      <c r="JW22" s="447">
        <v>13135</v>
      </c>
      <c r="JX22" s="447">
        <v>11449</v>
      </c>
      <c r="JY22" s="447">
        <v>10791</v>
      </c>
      <c r="JZ22" s="447">
        <v>13028</v>
      </c>
      <c r="KA22" s="447">
        <v>15848</v>
      </c>
      <c r="KB22" s="447">
        <v>12618</v>
      </c>
      <c r="KC22" s="447">
        <v>9142</v>
      </c>
      <c r="KD22" s="447">
        <v>6707</v>
      </c>
      <c r="KE22" s="447">
        <v>6872</v>
      </c>
    </row>
    <row r="23" spans="1:291" ht="12" customHeight="1">
      <c r="A23" s="3">
        <v>132012</v>
      </c>
      <c r="B23" s="2" t="s">
        <v>919</v>
      </c>
      <c r="C23" s="470">
        <v>186.38</v>
      </c>
      <c r="D23" s="447">
        <v>562036</v>
      </c>
      <c r="E23" s="448">
        <v>11.9</v>
      </c>
      <c r="F23" s="448">
        <v>61.8</v>
      </c>
      <c r="G23" s="448">
        <v>26.3</v>
      </c>
      <c r="H23" s="455">
        <v>23806</v>
      </c>
      <c r="I23" s="455">
        <v>52298</v>
      </c>
      <c r="J23" s="455">
        <v>82659</v>
      </c>
      <c r="K23" s="447">
        <v>71322</v>
      </c>
      <c r="L23" s="447">
        <v>265187</v>
      </c>
      <c r="M23" s="447">
        <v>12242</v>
      </c>
      <c r="N23" s="447">
        <v>26622</v>
      </c>
      <c r="O23" s="450">
        <v>24812</v>
      </c>
      <c r="P23" s="455">
        <v>576768</v>
      </c>
      <c r="Q23" s="447">
        <v>577513</v>
      </c>
      <c r="R23" s="447">
        <v>576240</v>
      </c>
      <c r="S23" s="447">
        <v>278845</v>
      </c>
      <c r="T23" s="447">
        <v>2557157</v>
      </c>
      <c r="U23" s="447">
        <v>760206</v>
      </c>
      <c r="V23" s="447">
        <v>1646637</v>
      </c>
      <c r="W23" s="462">
        <v>108</v>
      </c>
      <c r="X23" s="480">
        <v>126</v>
      </c>
      <c r="Y23" s="462">
        <v>64</v>
      </c>
      <c r="Z23" s="463">
        <v>31981</v>
      </c>
      <c r="AA23" s="447">
        <v>957</v>
      </c>
      <c r="AB23" s="462">
        <v>2131</v>
      </c>
      <c r="AC23" s="447">
        <v>2021</v>
      </c>
      <c r="AD23" s="447">
        <v>726094</v>
      </c>
      <c r="AE23" s="447">
        <v>0</v>
      </c>
      <c r="AF23" s="499">
        <v>25</v>
      </c>
      <c r="AG23" s="447">
        <v>5712</v>
      </c>
      <c r="AH23" s="450">
        <v>70</v>
      </c>
      <c r="AI23" s="450">
        <v>27678</v>
      </c>
      <c r="AJ23" s="447">
        <v>1686</v>
      </c>
      <c r="AK23" s="447">
        <v>135</v>
      </c>
      <c r="AL23" s="478">
        <v>38</v>
      </c>
      <c r="AM23" s="450">
        <v>12889</v>
      </c>
      <c r="AN23" s="447">
        <v>900</v>
      </c>
      <c r="AO23" s="447">
        <v>9</v>
      </c>
      <c r="AP23" s="447">
        <v>371</v>
      </c>
      <c r="AQ23" s="447">
        <v>30</v>
      </c>
      <c r="AR23" s="447">
        <v>79</v>
      </c>
      <c r="AS23" s="448">
        <v>100</v>
      </c>
      <c r="AT23" s="545">
        <v>100.9</v>
      </c>
      <c r="AU23" s="545">
        <v>90</v>
      </c>
      <c r="AV23" s="462">
        <v>52</v>
      </c>
      <c r="AW23" s="478">
        <v>55</v>
      </c>
      <c r="AX23" s="478">
        <v>0</v>
      </c>
      <c r="AY23" s="462">
        <v>0</v>
      </c>
      <c r="AZ23" s="462">
        <v>0</v>
      </c>
      <c r="BA23" s="478">
        <v>0</v>
      </c>
      <c r="BB23" s="478">
        <v>0</v>
      </c>
      <c r="BC23" s="450">
        <v>3</v>
      </c>
      <c r="BD23" s="447">
        <v>35024</v>
      </c>
      <c r="BE23" s="450">
        <v>2</v>
      </c>
      <c r="BF23" s="447">
        <v>47996</v>
      </c>
      <c r="BG23" s="450">
        <v>6</v>
      </c>
      <c r="BH23" s="447">
        <v>186566</v>
      </c>
      <c r="BI23" s="450">
        <v>3</v>
      </c>
      <c r="BJ23" s="447">
        <v>1485</v>
      </c>
      <c r="BK23" s="448">
        <v>63.4</v>
      </c>
      <c r="BL23" s="462">
        <v>3</v>
      </c>
      <c r="BM23" s="462">
        <v>17</v>
      </c>
      <c r="BN23" s="462">
        <v>1244</v>
      </c>
      <c r="BO23" s="462">
        <v>92768</v>
      </c>
      <c r="BP23" s="448">
        <v>39.4</v>
      </c>
      <c r="BQ23" s="477">
        <v>0.83</v>
      </c>
      <c r="BR23" s="448">
        <v>25.9</v>
      </c>
      <c r="BS23" s="448">
        <v>4.3477757495532972</v>
      </c>
      <c r="BT23" s="448">
        <v>58.030959280799998</v>
      </c>
      <c r="BU23" s="450">
        <v>38</v>
      </c>
      <c r="BV23" s="447">
        <v>8667</v>
      </c>
      <c r="BW23" s="450">
        <v>374</v>
      </c>
      <c r="BX23" s="450">
        <v>1129</v>
      </c>
      <c r="BY23" s="450">
        <v>5303</v>
      </c>
      <c r="BZ23" s="450">
        <v>1465</v>
      </c>
      <c r="CA23" s="450">
        <v>402</v>
      </c>
      <c r="CB23" s="450">
        <v>960</v>
      </c>
      <c r="CC23" s="470">
        <v>1.19</v>
      </c>
      <c r="CD23" s="477" t="s">
        <v>534</v>
      </c>
      <c r="CE23" s="450">
        <v>4</v>
      </c>
      <c r="CF23" s="450">
        <v>75</v>
      </c>
      <c r="CG23" s="450">
        <v>3</v>
      </c>
      <c r="CH23" s="450">
        <v>5</v>
      </c>
      <c r="CI23" s="450">
        <v>580</v>
      </c>
      <c r="CJ23" s="450">
        <v>25</v>
      </c>
      <c r="CK23" s="447">
        <v>2483</v>
      </c>
      <c r="CL23" s="450">
        <v>8</v>
      </c>
      <c r="CM23" s="450">
        <v>927</v>
      </c>
      <c r="CN23" s="462">
        <v>22</v>
      </c>
      <c r="CO23" s="462">
        <v>386</v>
      </c>
      <c r="CP23" s="462">
        <v>18</v>
      </c>
      <c r="CQ23" s="462">
        <v>202</v>
      </c>
      <c r="CR23" s="462">
        <v>16</v>
      </c>
      <c r="CS23" s="462">
        <v>398</v>
      </c>
      <c r="CT23" s="447">
        <v>13927</v>
      </c>
      <c r="CU23" s="447">
        <v>3362</v>
      </c>
      <c r="CV23" s="447">
        <v>3542</v>
      </c>
      <c r="CW23" s="447">
        <v>1415897.493</v>
      </c>
      <c r="CX23" s="447">
        <v>352223.84399999998</v>
      </c>
      <c r="CY23" s="447">
        <v>1043939.556</v>
      </c>
      <c r="CZ23" s="447">
        <v>147020</v>
      </c>
      <c r="DA23" s="450">
        <v>17</v>
      </c>
      <c r="DB23" s="447">
        <v>27121</v>
      </c>
      <c r="DC23" s="447">
        <v>2712</v>
      </c>
      <c r="DD23" s="447">
        <v>2599</v>
      </c>
      <c r="DE23" s="462">
        <v>266</v>
      </c>
      <c r="DF23" s="462">
        <v>2547</v>
      </c>
      <c r="DG23" s="447">
        <v>14223</v>
      </c>
      <c r="DH23" s="535">
        <v>15483</v>
      </c>
      <c r="DI23" s="535">
        <v>4323</v>
      </c>
      <c r="DJ23" s="447">
        <v>5087</v>
      </c>
      <c r="DK23" s="462">
        <v>558</v>
      </c>
      <c r="DL23" s="462">
        <v>360</v>
      </c>
      <c r="DM23" s="462">
        <v>8</v>
      </c>
      <c r="DN23" s="462">
        <v>2663</v>
      </c>
      <c r="DO23" s="462">
        <v>139</v>
      </c>
      <c r="DP23" s="462">
        <v>16611</v>
      </c>
      <c r="DQ23" s="492">
        <v>136</v>
      </c>
      <c r="DR23" s="450">
        <v>12553</v>
      </c>
      <c r="DS23" s="494">
        <v>11733</v>
      </c>
      <c r="DT23" s="450">
        <v>56</v>
      </c>
      <c r="DU23" s="491">
        <v>1723</v>
      </c>
      <c r="DV23" s="462">
        <v>107</v>
      </c>
      <c r="DW23" s="462">
        <v>93</v>
      </c>
      <c r="DX23" s="448">
        <v>50.9</v>
      </c>
      <c r="DY23" s="462">
        <v>88</v>
      </c>
      <c r="DZ23" s="462">
        <v>424</v>
      </c>
      <c r="EA23" s="462">
        <v>2478</v>
      </c>
      <c r="EB23" s="463">
        <v>616</v>
      </c>
      <c r="EC23" s="463">
        <v>93</v>
      </c>
      <c r="ED23" s="463">
        <v>3323</v>
      </c>
      <c r="EE23" s="450">
        <v>3451</v>
      </c>
      <c r="EF23" s="448">
        <v>94.9</v>
      </c>
      <c r="EG23" s="448">
        <v>93</v>
      </c>
      <c r="EH23" s="463">
        <v>666</v>
      </c>
      <c r="EI23" s="448">
        <v>16.7</v>
      </c>
      <c r="EJ23" s="463">
        <v>140280</v>
      </c>
      <c r="EK23" s="448">
        <v>46.1</v>
      </c>
      <c r="EL23" s="463">
        <v>337561</v>
      </c>
      <c r="EM23" s="448">
        <v>2.23</v>
      </c>
      <c r="EN23" s="462">
        <v>522</v>
      </c>
      <c r="EO23" s="462">
        <v>77</v>
      </c>
      <c r="EP23" s="501">
        <v>904</v>
      </c>
      <c r="EQ23" s="462">
        <v>262</v>
      </c>
      <c r="ER23" s="462">
        <v>2332</v>
      </c>
      <c r="ES23" s="448">
        <v>100</v>
      </c>
      <c r="ET23" s="447">
        <v>159795</v>
      </c>
      <c r="EU23" s="450">
        <v>5050</v>
      </c>
      <c r="EV23" s="447">
        <v>0</v>
      </c>
      <c r="EW23" s="491">
        <v>147130</v>
      </c>
      <c r="EX23" s="447">
        <v>107999</v>
      </c>
      <c r="EY23" s="447">
        <v>31618</v>
      </c>
      <c r="EZ23" s="447">
        <v>7513</v>
      </c>
      <c r="FA23" s="447">
        <v>7615</v>
      </c>
      <c r="FB23" s="495">
        <v>33.9</v>
      </c>
      <c r="FC23" s="492">
        <v>804</v>
      </c>
      <c r="FD23" s="487">
        <v>12.2</v>
      </c>
      <c r="FE23" s="494">
        <v>23683</v>
      </c>
      <c r="FF23" s="462">
        <v>0</v>
      </c>
      <c r="FG23" s="462">
        <v>38</v>
      </c>
      <c r="FH23" s="462">
        <v>245</v>
      </c>
      <c r="FI23" s="472">
        <v>24</v>
      </c>
      <c r="FJ23" s="471">
        <v>737</v>
      </c>
      <c r="FK23" s="470">
        <v>57.420215750076139</v>
      </c>
      <c r="FL23" s="469">
        <v>99.9</v>
      </c>
      <c r="FM23" s="462" t="s">
        <v>534</v>
      </c>
      <c r="FN23" s="448">
        <v>99.3</v>
      </c>
      <c r="FO23" s="456">
        <v>94.8</v>
      </c>
      <c r="FP23" s="493">
        <v>176</v>
      </c>
      <c r="FQ23" s="492">
        <v>8</v>
      </c>
      <c r="FR23" s="492">
        <v>48</v>
      </c>
      <c r="FS23" s="462">
        <v>1729</v>
      </c>
      <c r="FT23" s="462">
        <v>3</v>
      </c>
      <c r="FU23" s="462">
        <v>3951</v>
      </c>
      <c r="FV23" s="462">
        <v>4148</v>
      </c>
      <c r="FW23" s="462">
        <v>8</v>
      </c>
      <c r="FX23" s="491">
        <v>8918556</v>
      </c>
      <c r="FY23" s="490">
        <v>2624</v>
      </c>
      <c r="FZ23" s="462" t="s">
        <v>534</v>
      </c>
      <c r="GA23" s="462" t="s">
        <v>534</v>
      </c>
      <c r="GB23" s="447">
        <v>18180</v>
      </c>
      <c r="GC23" s="450">
        <v>16324</v>
      </c>
      <c r="GD23" s="450">
        <v>24</v>
      </c>
      <c r="GE23" s="450">
        <v>2933</v>
      </c>
      <c r="GF23" s="447">
        <v>203651</v>
      </c>
      <c r="GG23" s="447">
        <v>200</v>
      </c>
      <c r="GH23" s="447">
        <v>30173</v>
      </c>
      <c r="GI23" s="447">
        <v>173278</v>
      </c>
      <c r="GJ23" s="447">
        <v>803</v>
      </c>
      <c r="GK23" s="447">
        <v>7869</v>
      </c>
      <c r="GL23" s="447">
        <v>669280</v>
      </c>
      <c r="GM23" s="447">
        <v>2499</v>
      </c>
      <c r="GN23" s="447">
        <v>27744</v>
      </c>
      <c r="GO23" s="447">
        <v>569177</v>
      </c>
      <c r="GP23" s="447">
        <v>521</v>
      </c>
      <c r="GQ23" s="447">
        <v>16029</v>
      </c>
      <c r="GR23" s="447">
        <v>37051291</v>
      </c>
      <c r="GS23" s="450">
        <v>515</v>
      </c>
      <c r="GT23" s="462">
        <v>12947</v>
      </c>
      <c r="GU23" s="462">
        <v>270180</v>
      </c>
      <c r="GV23" s="464">
        <v>8.2826470000000008</v>
      </c>
      <c r="GW23" s="462">
        <v>28</v>
      </c>
      <c r="GX23" s="450">
        <v>1197</v>
      </c>
      <c r="GY23" s="450">
        <v>392</v>
      </c>
      <c r="GZ23" s="463">
        <v>108</v>
      </c>
      <c r="HA23" s="463">
        <v>0</v>
      </c>
      <c r="HB23" s="447">
        <v>1326164</v>
      </c>
      <c r="HC23" s="447">
        <v>9333898</v>
      </c>
      <c r="HD23" s="462">
        <v>1072268</v>
      </c>
      <c r="HE23" s="497">
        <v>1320876</v>
      </c>
      <c r="HF23" s="462">
        <v>291209</v>
      </c>
      <c r="HG23" s="462">
        <v>52810</v>
      </c>
      <c r="HH23" s="462">
        <v>55240</v>
      </c>
      <c r="HI23" s="462">
        <v>231420</v>
      </c>
      <c r="HJ23" s="462">
        <v>179987</v>
      </c>
      <c r="HK23" s="461">
        <v>121657</v>
      </c>
      <c r="HL23" s="461">
        <v>55479000</v>
      </c>
      <c r="HM23" s="461">
        <v>0</v>
      </c>
      <c r="HN23" s="455">
        <v>467</v>
      </c>
      <c r="HO23" s="455">
        <v>0</v>
      </c>
      <c r="HP23" s="461">
        <v>467</v>
      </c>
      <c r="HQ23" s="455">
        <v>0</v>
      </c>
      <c r="HR23" s="461" t="s">
        <v>534</v>
      </c>
      <c r="HS23" s="447">
        <v>207616</v>
      </c>
      <c r="HT23" s="455">
        <v>0</v>
      </c>
      <c r="HU23" s="489">
        <v>0</v>
      </c>
      <c r="HV23" s="488">
        <v>62.72</v>
      </c>
      <c r="HW23" s="587">
        <v>517284</v>
      </c>
      <c r="HX23" s="457">
        <v>1.1000000000000001</v>
      </c>
      <c r="HY23" s="456">
        <v>3.5</v>
      </c>
      <c r="HZ23" s="456">
        <v>3.5</v>
      </c>
      <c r="IA23" s="456">
        <v>2277.3000000000002</v>
      </c>
      <c r="IB23" s="456">
        <v>2017</v>
      </c>
      <c r="IC23" s="447">
        <v>162757</v>
      </c>
      <c r="ID23" s="448">
        <v>77.2</v>
      </c>
      <c r="IE23" s="448">
        <v>61.4</v>
      </c>
      <c r="IF23" s="448">
        <v>48.4</v>
      </c>
      <c r="IG23" s="448">
        <v>68.2</v>
      </c>
      <c r="IH23" s="448">
        <v>31.9</v>
      </c>
      <c r="II23" s="455">
        <v>1</v>
      </c>
      <c r="IJ23" s="455">
        <v>11</v>
      </c>
      <c r="IK23" s="487">
        <v>58.22</v>
      </c>
      <c r="IL23" s="486">
        <v>0.95</v>
      </c>
      <c r="IM23" s="485">
        <v>88.4</v>
      </c>
      <c r="IN23" s="485">
        <v>-0.5</v>
      </c>
      <c r="IO23" s="485">
        <v>3.3</v>
      </c>
      <c r="IP23" s="484">
        <v>128967944</v>
      </c>
      <c r="IQ23" s="450">
        <v>52.6</v>
      </c>
      <c r="IR23" s="450">
        <v>57.4</v>
      </c>
      <c r="IS23" s="450" t="s">
        <v>534</v>
      </c>
      <c r="IT23" s="450" t="s">
        <v>534</v>
      </c>
      <c r="IU23" s="450" t="s">
        <v>534</v>
      </c>
      <c r="IV23" s="448">
        <v>30.4</v>
      </c>
      <c r="IW23" s="481">
        <v>2828</v>
      </c>
      <c r="IX23" s="448">
        <v>17</v>
      </c>
      <c r="IY23" s="448">
        <v>25.3</v>
      </c>
      <c r="IZ23" s="447">
        <v>111991</v>
      </c>
      <c r="JA23" s="447">
        <v>2196</v>
      </c>
      <c r="JB23" s="447">
        <v>2403</v>
      </c>
      <c r="JC23" s="447">
        <v>9069</v>
      </c>
      <c r="JD23" s="447">
        <v>8931</v>
      </c>
      <c r="JE23" s="447">
        <v>9070</v>
      </c>
      <c r="JF23" s="447">
        <v>10594</v>
      </c>
      <c r="JG23" s="447">
        <v>13834</v>
      </c>
      <c r="JH23" s="447">
        <v>13340</v>
      </c>
      <c r="JI23" s="447">
        <v>11774</v>
      </c>
      <c r="JJ23" s="447">
        <v>9435</v>
      </c>
      <c r="JK23" s="447">
        <v>8325</v>
      </c>
      <c r="JL23" s="447">
        <v>6356</v>
      </c>
      <c r="JM23" s="447">
        <v>3113</v>
      </c>
      <c r="JN23" s="447">
        <v>1421</v>
      </c>
      <c r="JO23" s="447">
        <v>577</v>
      </c>
      <c r="JP23" s="447">
        <v>253</v>
      </c>
      <c r="JQ23" s="447">
        <v>13914</v>
      </c>
      <c r="JR23" s="447">
        <v>15018</v>
      </c>
      <c r="JS23" s="447">
        <v>10976</v>
      </c>
      <c r="JT23" s="447">
        <v>12337</v>
      </c>
      <c r="JU23" s="447">
        <v>15221</v>
      </c>
      <c r="JV23" s="447">
        <v>19212</v>
      </c>
      <c r="JW23" s="447">
        <v>17993</v>
      </c>
      <c r="JX23" s="447">
        <v>16234</v>
      </c>
      <c r="JY23" s="447">
        <v>14592</v>
      </c>
      <c r="JZ23" s="447">
        <v>17113</v>
      </c>
      <c r="KA23" s="447">
        <v>20531</v>
      </c>
      <c r="KB23" s="447">
        <v>17454</v>
      </c>
      <c r="KC23" s="447">
        <v>13461</v>
      </c>
      <c r="KD23" s="447">
        <v>10030</v>
      </c>
      <c r="KE23" s="447">
        <v>11081</v>
      </c>
    </row>
    <row r="24" spans="1:291" ht="12" customHeight="1">
      <c r="A24" s="3">
        <v>142018</v>
      </c>
      <c r="B24" s="2" t="s">
        <v>920</v>
      </c>
      <c r="C24" s="470">
        <v>100.82</v>
      </c>
      <c r="D24" s="447">
        <v>406207</v>
      </c>
      <c r="E24" s="448">
        <v>11.21</v>
      </c>
      <c r="F24" s="448">
        <v>57.87</v>
      </c>
      <c r="G24" s="448">
        <v>30.91</v>
      </c>
      <c r="H24" s="455">
        <v>16214</v>
      </c>
      <c r="I24" s="455">
        <v>35230</v>
      </c>
      <c r="J24" s="455">
        <v>57264</v>
      </c>
      <c r="K24" s="447">
        <v>63170</v>
      </c>
      <c r="L24" s="447">
        <v>184880</v>
      </c>
      <c r="M24" s="447">
        <v>5668</v>
      </c>
      <c r="N24" s="447">
        <v>14917</v>
      </c>
      <c r="O24" s="450">
        <v>15835</v>
      </c>
      <c r="P24" s="455">
        <v>397736</v>
      </c>
      <c r="Q24" s="447">
        <v>406586</v>
      </c>
      <c r="R24" s="447">
        <v>370704</v>
      </c>
      <c r="S24" s="447">
        <v>139511</v>
      </c>
      <c r="T24" s="447">
        <v>1517962</v>
      </c>
      <c r="U24" s="447">
        <v>471658</v>
      </c>
      <c r="V24" s="447">
        <v>836173</v>
      </c>
      <c r="W24" s="462">
        <v>0</v>
      </c>
      <c r="X24" s="480">
        <v>67</v>
      </c>
      <c r="Y24" s="462">
        <v>4</v>
      </c>
      <c r="Z24" s="463">
        <v>108413</v>
      </c>
      <c r="AA24" s="447">
        <v>2213</v>
      </c>
      <c r="AB24" s="462">
        <v>2119</v>
      </c>
      <c r="AC24" s="447">
        <v>3216</v>
      </c>
      <c r="AD24" s="447">
        <v>519538</v>
      </c>
      <c r="AE24" s="447">
        <v>0</v>
      </c>
      <c r="AF24" s="499">
        <v>29</v>
      </c>
      <c r="AG24" s="447">
        <v>4326</v>
      </c>
      <c r="AH24" s="450">
        <v>46</v>
      </c>
      <c r="AI24" s="450">
        <v>18316</v>
      </c>
      <c r="AJ24" s="447">
        <v>1116</v>
      </c>
      <c r="AK24" s="447">
        <v>160</v>
      </c>
      <c r="AL24" s="478">
        <v>23</v>
      </c>
      <c r="AM24" s="450">
        <v>9572</v>
      </c>
      <c r="AN24" s="447">
        <v>669</v>
      </c>
      <c r="AO24" s="447">
        <v>2</v>
      </c>
      <c r="AP24" s="447">
        <v>548</v>
      </c>
      <c r="AQ24" s="447">
        <v>14</v>
      </c>
      <c r="AR24" s="447">
        <v>55</v>
      </c>
      <c r="AS24" s="448">
        <v>100</v>
      </c>
      <c r="AT24" s="448">
        <v>102.9</v>
      </c>
      <c r="AU24" s="448">
        <v>84</v>
      </c>
      <c r="AV24" s="462">
        <v>46</v>
      </c>
      <c r="AW24" s="478">
        <v>23</v>
      </c>
      <c r="AX24" s="478">
        <v>16</v>
      </c>
      <c r="AY24" s="462">
        <v>0</v>
      </c>
      <c r="AZ24" s="462">
        <v>0</v>
      </c>
      <c r="BA24" s="478">
        <v>0</v>
      </c>
      <c r="BB24" s="478">
        <v>0</v>
      </c>
      <c r="BC24" s="450">
        <v>4</v>
      </c>
      <c r="BD24" s="447">
        <v>32238.02</v>
      </c>
      <c r="BE24" s="450">
        <v>1</v>
      </c>
      <c r="BF24" s="447">
        <v>24017</v>
      </c>
      <c r="BG24" s="450">
        <v>5</v>
      </c>
      <c r="BH24" s="447">
        <v>66173</v>
      </c>
      <c r="BI24" s="450">
        <v>12</v>
      </c>
      <c r="BJ24" s="447">
        <v>7021</v>
      </c>
      <c r="BK24" s="448">
        <v>48.4</v>
      </c>
      <c r="BL24" s="462">
        <v>1</v>
      </c>
      <c r="BM24" s="462">
        <v>2</v>
      </c>
      <c r="BN24" s="462">
        <v>565</v>
      </c>
      <c r="BO24" s="462">
        <v>1666</v>
      </c>
      <c r="BP24" s="448">
        <v>45.1</v>
      </c>
      <c r="BQ24" s="477">
        <v>0.7</v>
      </c>
      <c r="BR24" s="448">
        <v>26.7</v>
      </c>
      <c r="BS24" s="448">
        <v>4.8628844839371155</v>
      </c>
      <c r="BT24" s="448">
        <v>55.525193180599999</v>
      </c>
      <c r="BU24" s="450">
        <v>12</v>
      </c>
      <c r="BV24" s="447">
        <v>3498</v>
      </c>
      <c r="BW24" s="450">
        <v>320</v>
      </c>
      <c r="BX24" s="450">
        <v>877</v>
      </c>
      <c r="BY24" s="450">
        <v>4702</v>
      </c>
      <c r="BZ24" s="450">
        <v>1293</v>
      </c>
      <c r="CA24" s="450">
        <v>384</v>
      </c>
      <c r="CB24" s="450">
        <v>676</v>
      </c>
      <c r="CC24" s="470">
        <v>1.27</v>
      </c>
      <c r="CD24" s="477" t="s">
        <v>534</v>
      </c>
      <c r="CE24" s="450">
        <v>4</v>
      </c>
      <c r="CF24" s="450">
        <v>8</v>
      </c>
      <c r="CG24" s="450">
        <v>6</v>
      </c>
      <c r="CH24" s="450">
        <v>2</v>
      </c>
      <c r="CI24" s="450">
        <v>122</v>
      </c>
      <c r="CJ24" s="450">
        <v>21</v>
      </c>
      <c r="CK24" s="447">
        <v>2200</v>
      </c>
      <c r="CL24" s="450">
        <v>10</v>
      </c>
      <c r="CM24" s="450">
        <v>992</v>
      </c>
      <c r="CN24" s="462">
        <v>46</v>
      </c>
      <c r="CO24" s="462">
        <v>664</v>
      </c>
      <c r="CP24" s="462">
        <v>22</v>
      </c>
      <c r="CQ24" s="462">
        <v>204</v>
      </c>
      <c r="CR24" s="462">
        <v>9</v>
      </c>
      <c r="CS24" s="462">
        <v>216</v>
      </c>
      <c r="CT24" s="447">
        <v>12755</v>
      </c>
      <c r="CU24" s="447">
        <v>3011</v>
      </c>
      <c r="CV24" s="447">
        <v>3285</v>
      </c>
      <c r="CW24" s="447">
        <v>1283091.311</v>
      </c>
      <c r="CX24" s="447">
        <v>358346.71899999998</v>
      </c>
      <c r="CY24" s="447">
        <v>869526.59900000005</v>
      </c>
      <c r="CZ24" s="447">
        <v>125710</v>
      </c>
      <c r="DA24" s="450">
        <v>12</v>
      </c>
      <c r="DB24" s="447">
        <v>21723</v>
      </c>
      <c r="DC24" s="447">
        <v>2621</v>
      </c>
      <c r="DD24" s="447">
        <v>1928</v>
      </c>
      <c r="DE24" s="462">
        <v>122</v>
      </c>
      <c r="DF24" s="462">
        <v>1296</v>
      </c>
      <c r="DG24" s="447">
        <v>15539</v>
      </c>
      <c r="DH24" s="476">
        <v>13605</v>
      </c>
      <c r="DI24" s="447">
        <v>3276</v>
      </c>
      <c r="DJ24" s="447">
        <v>3631</v>
      </c>
      <c r="DK24" s="462">
        <v>298</v>
      </c>
      <c r="DL24" s="462">
        <v>331</v>
      </c>
      <c r="DM24" s="462">
        <v>0</v>
      </c>
      <c r="DN24" s="462">
        <v>1586</v>
      </c>
      <c r="DO24" s="462">
        <v>49</v>
      </c>
      <c r="DP24" s="462" t="s">
        <v>534</v>
      </c>
      <c r="DQ24" s="492">
        <v>68</v>
      </c>
      <c r="DR24" s="450">
        <v>5611</v>
      </c>
      <c r="DS24" s="494">
        <v>5350</v>
      </c>
      <c r="DT24" s="450">
        <v>37</v>
      </c>
      <c r="DU24" s="491">
        <v>698</v>
      </c>
      <c r="DV24" s="462">
        <v>60</v>
      </c>
      <c r="DW24" s="462">
        <v>60</v>
      </c>
      <c r="DX24" s="448">
        <v>66.099999999999994</v>
      </c>
      <c r="DY24" s="462">
        <v>20</v>
      </c>
      <c r="DZ24" s="462">
        <v>27</v>
      </c>
      <c r="EA24" s="462">
        <v>2453</v>
      </c>
      <c r="EB24" s="463">
        <v>614</v>
      </c>
      <c r="EC24" s="463">
        <v>196</v>
      </c>
      <c r="ED24" s="463">
        <v>2412</v>
      </c>
      <c r="EE24" s="450">
        <v>2462</v>
      </c>
      <c r="EF24" s="448">
        <v>98</v>
      </c>
      <c r="EG24" s="448">
        <v>95.6</v>
      </c>
      <c r="EH24" s="463">
        <v>617</v>
      </c>
      <c r="EI24" s="448">
        <v>13.1</v>
      </c>
      <c r="EJ24" s="463">
        <v>102227</v>
      </c>
      <c r="EK24" s="448">
        <v>30.5</v>
      </c>
      <c r="EL24" s="463">
        <v>378765</v>
      </c>
      <c r="EM24" s="448">
        <v>3.72</v>
      </c>
      <c r="EN24" s="462">
        <v>481</v>
      </c>
      <c r="EO24" s="462">
        <v>17</v>
      </c>
      <c r="EP24" s="501">
        <v>2783</v>
      </c>
      <c r="EQ24" s="462">
        <v>53</v>
      </c>
      <c r="ER24" s="462">
        <v>684</v>
      </c>
      <c r="ES24" s="448">
        <v>100</v>
      </c>
      <c r="ET24" s="447">
        <v>133041</v>
      </c>
      <c r="EU24" s="450">
        <v>9616</v>
      </c>
      <c r="EV24" s="447">
        <v>19</v>
      </c>
      <c r="EW24" s="491">
        <v>101794</v>
      </c>
      <c r="EX24" s="447">
        <v>81563</v>
      </c>
      <c r="EY24" s="447">
        <v>14394</v>
      </c>
      <c r="EZ24" s="447">
        <v>5837</v>
      </c>
      <c r="FA24" s="447">
        <v>21631</v>
      </c>
      <c r="FB24" s="495">
        <v>31.9</v>
      </c>
      <c r="FC24" s="492">
        <v>530</v>
      </c>
      <c r="FD24" s="487">
        <v>13.4</v>
      </c>
      <c r="FE24" s="494">
        <v>9783</v>
      </c>
      <c r="FF24" s="462">
        <v>116</v>
      </c>
      <c r="FG24" s="462">
        <v>150</v>
      </c>
      <c r="FH24" s="462">
        <v>1123</v>
      </c>
      <c r="FI24" s="472">
        <v>7</v>
      </c>
      <c r="FJ24" s="471">
        <v>248</v>
      </c>
      <c r="FK24" s="470">
        <v>72.913895972376423</v>
      </c>
      <c r="FL24" s="469">
        <v>100</v>
      </c>
      <c r="FM24" s="469">
        <v>90.1</v>
      </c>
      <c r="FN24" s="448">
        <v>97.8</v>
      </c>
      <c r="FO24" s="456">
        <v>62.6</v>
      </c>
      <c r="FP24" s="493">
        <v>113</v>
      </c>
      <c r="FQ24" s="492">
        <v>15</v>
      </c>
      <c r="FR24" s="492">
        <v>146</v>
      </c>
      <c r="FS24" s="462">
        <v>1363</v>
      </c>
      <c r="FT24" s="462">
        <v>7</v>
      </c>
      <c r="FU24" s="462">
        <v>2094</v>
      </c>
      <c r="FV24" s="462">
        <v>2788</v>
      </c>
      <c r="FW24" s="462">
        <v>8</v>
      </c>
      <c r="FX24" s="491">
        <v>8209854</v>
      </c>
      <c r="FY24" s="490">
        <v>1862</v>
      </c>
      <c r="FZ24" s="586" t="s">
        <v>534</v>
      </c>
      <c r="GA24" s="586" t="s">
        <v>534</v>
      </c>
      <c r="GB24" s="447">
        <v>12816</v>
      </c>
      <c r="GC24" s="450">
        <v>12816</v>
      </c>
      <c r="GD24" s="450">
        <v>21</v>
      </c>
      <c r="GE24" s="450">
        <v>1865</v>
      </c>
      <c r="GF24" s="447">
        <v>120811</v>
      </c>
      <c r="GG24" s="447">
        <v>269</v>
      </c>
      <c r="GH24" s="447">
        <v>22204</v>
      </c>
      <c r="GI24" s="447">
        <v>98338</v>
      </c>
      <c r="GJ24" s="447">
        <v>353</v>
      </c>
      <c r="GK24" s="447">
        <v>2571</v>
      </c>
      <c r="GL24" s="447">
        <v>139317</v>
      </c>
      <c r="GM24" s="447">
        <v>2171</v>
      </c>
      <c r="GN24" s="447">
        <v>18695</v>
      </c>
      <c r="GO24" s="447">
        <v>379405</v>
      </c>
      <c r="GP24" s="447">
        <v>199</v>
      </c>
      <c r="GQ24" s="447">
        <v>13876</v>
      </c>
      <c r="GR24" s="447">
        <v>51771357</v>
      </c>
      <c r="GS24" s="450">
        <v>191</v>
      </c>
      <c r="GT24" s="535">
        <v>6554</v>
      </c>
      <c r="GU24" s="585">
        <v>163756</v>
      </c>
      <c r="GV24" s="464">
        <v>8</v>
      </c>
      <c r="GW24" s="462">
        <v>150</v>
      </c>
      <c r="GX24" s="450">
        <v>628</v>
      </c>
      <c r="GY24" s="450">
        <v>354</v>
      </c>
      <c r="GZ24" s="463">
        <v>135</v>
      </c>
      <c r="HA24" s="463">
        <v>6</v>
      </c>
      <c r="HB24" s="447">
        <v>1179680</v>
      </c>
      <c r="HC24" s="447">
        <v>6698552</v>
      </c>
      <c r="HD24" s="462">
        <v>663082.51</v>
      </c>
      <c r="HE24" s="462">
        <v>1090792.6399999999</v>
      </c>
      <c r="HF24" s="462">
        <v>294773.90000000002</v>
      </c>
      <c r="HG24" s="462">
        <v>3383</v>
      </c>
      <c r="HH24" s="462">
        <v>3347</v>
      </c>
      <c r="HI24" s="462">
        <v>176420</v>
      </c>
      <c r="HJ24" s="462">
        <v>110728</v>
      </c>
      <c r="HK24" s="461">
        <v>67090</v>
      </c>
      <c r="HL24" s="461">
        <v>48815609</v>
      </c>
      <c r="HM24" s="461">
        <v>0</v>
      </c>
      <c r="HN24" s="455">
        <v>315</v>
      </c>
      <c r="HO24" s="455">
        <v>0</v>
      </c>
      <c r="HP24" s="461">
        <v>203</v>
      </c>
      <c r="HQ24" s="455">
        <v>0</v>
      </c>
      <c r="HR24" s="461" t="s">
        <v>534</v>
      </c>
      <c r="HS24" s="447">
        <v>148467</v>
      </c>
      <c r="HT24" s="455" t="s">
        <v>534</v>
      </c>
      <c r="HU24" s="512">
        <v>6600</v>
      </c>
      <c r="HV24" s="488">
        <v>57.53</v>
      </c>
      <c r="HW24" s="461">
        <v>386841</v>
      </c>
      <c r="HX24" s="457">
        <v>1.3</v>
      </c>
      <c r="HY24" s="456">
        <v>4</v>
      </c>
      <c r="HZ24" s="456">
        <v>3.4</v>
      </c>
      <c r="IA24" s="456">
        <v>393.1</v>
      </c>
      <c r="IB24" s="456">
        <v>393.1</v>
      </c>
      <c r="IC24" s="447">
        <v>74951</v>
      </c>
      <c r="ID24" s="448">
        <v>77.599999999999994</v>
      </c>
      <c r="IE24" s="448">
        <v>58.7</v>
      </c>
      <c r="IF24" s="448">
        <v>37.5</v>
      </c>
      <c r="IG24" s="448">
        <v>58.9</v>
      </c>
      <c r="IH24" s="448">
        <v>24.8</v>
      </c>
      <c r="II24" s="455">
        <v>1</v>
      </c>
      <c r="IJ24" s="510">
        <v>6</v>
      </c>
      <c r="IK24" s="487">
        <v>75</v>
      </c>
      <c r="IL24" s="486">
        <v>0.81299999999999994</v>
      </c>
      <c r="IM24" s="485">
        <v>98.8</v>
      </c>
      <c r="IN24" s="485">
        <v>6.3</v>
      </c>
      <c r="IO24" s="485">
        <v>3.7</v>
      </c>
      <c r="IP24" s="484">
        <v>174193729</v>
      </c>
      <c r="IQ24" s="450">
        <v>52.9</v>
      </c>
      <c r="IR24" s="450">
        <v>55.4</v>
      </c>
      <c r="IS24" s="450" t="s">
        <v>534</v>
      </c>
      <c r="IT24" s="450" t="s">
        <v>534</v>
      </c>
      <c r="IU24" s="450">
        <v>45.5</v>
      </c>
      <c r="IV24" s="448">
        <v>29.7</v>
      </c>
      <c r="IW24" s="481">
        <v>3315</v>
      </c>
      <c r="IX24" s="448">
        <v>13.3</v>
      </c>
      <c r="IY24" s="448">
        <v>29</v>
      </c>
      <c r="IZ24" s="447">
        <v>70128</v>
      </c>
      <c r="JA24" s="447">
        <v>1257</v>
      </c>
      <c r="JB24" s="447">
        <v>1625</v>
      </c>
      <c r="JC24" s="447">
        <v>5375</v>
      </c>
      <c r="JD24" s="447">
        <v>5885</v>
      </c>
      <c r="JE24" s="447">
        <v>5674</v>
      </c>
      <c r="JF24" s="447">
        <v>6784</v>
      </c>
      <c r="JG24" s="447">
        <v>9683</v>
      </c>
      <c r="JH24" s="447">
        <v>9180</v>
      </c>
      <c r="JI24" s="447">
        <v>8177</v>
      </c>
      <c r="JJ24" s="447">
        <v>6895</v>
      </c>
      <c r="JK24" s="447">
        <v>5970</v>
      </c>
      <c r="JL24" s="447">
        <v>4571</v>
      </c>
      <c r="JM24" s="447">
        <v>2147</v>
      </c>
      <c r="JN24" s="447">
        <v>814</v>
      </c>
      <c r="JO24" s="447">
        <v>355</v>
      </c>
      <c r="JP24" s="447">
        <v>156</v>
      </c>
      <c r="JQ24" s="447">
        <v>8230</v>
      </c>
      <c r="JR24" s="447">
        <v>7742</v>
      </c>
      <c r="JS24" s="447">
        <v>7540</v>
      </c>
      <c r="JT24" s="447">
        <v>8392</v>
      </c>
      <c r="JU24" s="447">
        <v>10346</v>
      </c>
      <c r="JV24" s="447">
        <v>13490</v>
      </c>
      <c r="JW24" s="447">
        <v>12252</v>
      </c>
      <c r="JX24" s="447">
        <v>11232</v>
      </c>
      <c r="JY24" s="447">
        <v>10567</v>
      </c>
      <c r="JZ24" s="447">
        <v>12828</v>
      </c>
      <c r="KA24" s="447">
        <v>17119</v>
      </c>
      <c r="KB24" s="447">
        <v>15303</v>
      </c>
      <c r="KC24" s="447">
        <v>12048</v>
      </c>
      <c r="KD24" s="447">
        <v>9699</v>
      </c>
      <c r="KE24" s="447">
        <v>10351</v>
      </c>
    </row>
    <row r="25" spans="1:291" ht="12" customHeight="1">
      <c r="A25" s="3">
        <v>162019</v>
      </c>
      <c r="B25" s="2" t="s">
        <v>921</v>
      </c>
      <c r="C25" s="579">
        <v>1241.77</v>
      </c>
      <c r="D25" s="571">
        <v>417227</v>
      </c>
      <c r="E25" s="572">
        <v>12.3</v>
      </c>
      <c r="F25" s="572">
        <v>58.7</v>
      </c>
      <c r="G25" s="572">
        <v>29</v>
      </c>
      <c r="H25" s="510">
        <v>19221</v>
      </c>
      <c r="I25" s="510">
        <v>40244</v>
      </c>
      <c r="J25" s="510">
        <v>63296</v>
      </c>
      <c r="K25" s="571">
        <v>60543</v>
      </c>
      <c r="L25" s="571">
        <v>176768</v>
      </c>
      <c r="M25" s="571">
        <v>7029</v>
      </c>
      <c r="N25" s="571">
        <v>12833</v>
      </c>
      <c r="O25" s="573">
        <v>11480</v>
      </c>
      <c r="P25" s="510">
        <v>416498</v>
      </c>
      <c r="Q25" s="571">
        <v>418686</v>
      </c>
      <c r="R25" s="571">
        <v>442901</v>
      </c>
      <c r="S25" s="571">
        <v>768882</v>
      </c>
      <c r="T25" s="571">
        <v>1848335</v>
      </c>
      <c r="U25" s="571">
        <v>751801</v>
      </c>
      <c r="V25" s="571">
        <v>1033672</v>
      </c>
      <c r="W25" s="576">
        <v>2</v>
      </c>
      <c r="X25" s="480">
        <v>110</v>
      </c>
      <c r="Y25" s="576">
        <v>45</v>
      </c>
      <c r="Z25" s="577">
        <v>17750</v>
      </c>
      <c r="AA25" s="571">
        <v>76474</v>
      </c>
      <c r="AB25" s="576">
        <v>4344</v>
      </c>
      <c r="AC25" s="571">
        <v>2196</v>
      </c>
      <c r="AD25" s="571">
        <v>30701</v>
      </c>
      <c r="AE25" s="571">
        <v>1217</v>
      </c>
      <c r="AF25" s="499">
        <v>23</v>
      </c>
      <c r="AG25" s="571">
        <v>1379</v>
      </c>
      <c r="AH25" s="573">
        <v>66</v>
      </c>
      <c r="AI25" s="573">
        <v>20395</v>
      </c>
      <c r="AJ25" s="571">
        <v>1339</v>
      </c>
      <c r="AK25" s="571">
        <v>119</v>
      </c>
      <c r="AL25" s="584">
        <v>27</v>
      </c>
      <c r="AM25" s="573">
        <v>10606</v>
      </c>
      <c r="AN25" s="571">
        <v>794</v>
      </c>
      <c r="AO25" s="571">
        <v>4</v>
      </c>
      <c r="AP25" s="571">
        <v>256</v>
      </c>
      <c r="AQ25" s="571">
        <v>19</v>
      </c>
      <c r="AR25" s="571">
        <v>106</v>
      </c>
      <c r="AS25" s="572">
        <v>88.571428571428569</v>
      </c>
      <c r="AT25" s="572">
        <v>109.9</v>
      </c>
      <c r="AU25" s="572">
        <v>106.6</v>
      </c>
      <c r="AV25" s="576">
        <v>54</v>
      </c>
      <c r="AW25" s="584">
        <v>30</v>
      </c>
      <c r="AX25" s="584">
        <v>6</v>
      </c>
      <c r="AY25" s="576">
        <v>2</v>
      </c>
      <c r="AZ25" s="576">
        <v>2</v>
      </c>
      <c r="BA25" s="584">
        <v>4</v>
      </c>
      <c r="BB25" s="584">
        <v>0</v>
      </c>
      <c r="BC25" s="573">
        <v>10</v>
      </c>
      <c r="BD25" s="571">
        <v>55330</v>
      </c>
      <c r="BE25" s="573">
        <v>1</v>
      </c>
      <c r="BF25" s="571">
        <v>19601</v>
      </c>
      <c r="BG25" s="573">
        <v>2</v>
      </c>
      <c r="BH25" s="571">
        <v>110534</v>
      </c>
      <c r="BI25" s="573">
        <v>6</v>
      </c>
      <c r="BJ25" s="571">
        <v>3775</v>
      </c>
      <c r="BK25" s="572">
        <v>39.299999999999997</v>
      </c>
      <c r="BL25" s="576">
        <v>1</v>
      </c>
      <c r="BM25" s="576">
        <v>2</v>
      </c>
      <c r="BN25" s="576">
        <v>640</v>
      </c>
      <c r="BO25" s="576">
        <v>9584</v>
      </c>
      <c r="BP25" s="572">
        <v>45.5</v>
      </c>
      <c r="BQ25" s="583">
        <v>1.71</v>
      </c>
      <c r="BR25" s="572">
        <v>34.5</v>
      </c>
      <c r="BS25" s="572">
        <v>3.0177983410445584</v>
      </c>
      <c r="BT25" s="572">
        <v>61.0556408582</v>
      </c>
      <c r="BU25" s="573">
        <v>47</v>
      </c>
      <c r="BV25" s="571">
        <v>7894</v>
      </c>
      <c r="BW25" s="573">
        <v>344</v>
      </c>
      <c r="BX25" s="573">
        <v>1449</v>
      </c>
      <c r="BY25" s="573">
        <v>4728</v>
      </c>
      <c r="BZ25" s="573">
        <v>1319</v>
      </c>
      <c r="CA25" s="573">
        <v>423</v>
      </c>
      <c r="CB25" s="573">
        <v>634</v>
      </c>
      <c r="CC25" s="579">
        <v>1.54</v>
      </c>
      <c r="CD25" s="583" t="s">
        <v>534</v>
      </c>
      <c r="CE25" s="573">
        <v>1</v>
      </c>
      <c r="CF25" s="573">
        <v>31</v>
      </c>
      <c r="CG25" s="573">
        <v>6</v>
      </c>
      <c r="CH25" s="573">
        <v>2</v>
      </c>
      <c r="CI25" s="573">
        <v>200</v>
      </c>
      <c r="CJ25" s="573">
        <v>24</v>
      </c>
      <c r="CK25" s="571">
        <v>1685</v>
      </c>
      <c r="CL25" s="573">
        <v>18</v>
      </c>
      <c r="CM25" s="573">
        <v>1783</v>
      </c>
      <c r="CN25" s="576">
        <v>42</v>
      </c>
      <c r="CO25" s="576">
        <v>573</v>
      </c>
      <c r="CP25" s="576">
        <v>23</v>
      </c>
      <c r="CQ25" s="576">
        <v>240</v>
      </c>
      <c r="CR25" s="576">
        <v>25</v>
      </c>
      <c r="CS25" s="576">
        <v>679</v>
      </c>
      <c r="CT25" s="571">
        <v>13716</v>
      </c>
      <c r="CU25" s="571">
        <v>3449</v>
      </c>
      <c r="CV25" s="571">
        <v>3760</v>
      </c>
      <c r="CW25" s="571">
        <v>1332733.129</v>
      </c>
      <c r="CX25" s="571">
        <v>525261.429</v>
      </c>
      <c r="CY25" s="571">
        <v>1081923.0060000001</v>
      </c>
      <c r="CZ25" s="571">
        <v>120681</v>
      </c>
      <c r="DA25" s="573">
        <v>32</v>
      </c>
      <c r="DB25" s="571">
        <v>22704</v>
      </c>
      <c r="DC25" s="571">
        <v>2790</v>
      </c>
      <c r="DD25" s="571">
        <v>2063</v>
      </c>
      <c r="DE25" s="576">
        <v>341</v>
      </c>
      <c r="DF25" s="576">
        <v>1871</v>
      </c>
      <c r="DG25" s="571">
        <v>46607</v>
      </c>
      <c r="DH25" s="498">
        <v>19306</v>
      </c>
      <c r="DI25" s="571">
        <v>2957</v>
      </c>
      <c r="DJ25" s="571">
        <v>2716</v>
      </c>
      <c r="DK25" s="576">
        <v>303</v>
      </c>
      <c r="DL25" s="576">
        <v>438</v>
      </c>
      <c r="DM25" s="576">
        <v>1</v>
      </c>
      <c r="DN25" s="576">
        <v>2209</v>
      </c>
      <c r="DO25" s="576">
        <v>41</v>
      </c>
      <c r="DP25" s="576">
        <v>15646</v>
      </c>
      <c r="DQ25" s="492">
        <v>106</v>
      </c>
      <c r="DR25" s="450">
        <v>14081</v>
      </c>
      <c r="DS25" s="494">
        <v>12203</v>
      </c>
      <c r="DT25" s="573">
        <v>0</v>
      </c>
      <c r="DU25" s="491">
        <v>1573</v>
      </c>
      <c r="DV25" s="576">
        <v>87</v>
      </c>
      <c r="DW25" s="576">
        <v>78</v>
      </c>
      <c r="DX25" s="572">
        <v>65.099999999999994</v>
      </c>
      <c r="DY25" s="576">
        <v>73</v>
      </c>
      <c r="DZ25" s="576">
        <v>259</v>
      </c>
      <c r="EA25" s="576">
        <v>1972</v>
      </c>
      <c r="EB25" s="577">
        <v>614</v>
      </c>
      <c r="EC25" s="577">
        <v>189</v>
      </c>
      <c r="ED25" s="577">
        <v>2666</v>
      </c>
      <c r="EE25" s="573">
        <v>3142</v>
      </c>
      <c r="EF25" s="572">
        <v>97.9</v>
      </c>
      <c r="EG25" s="572">
        <v>96.5</v>
      </c>
      <c r="EH25" s="577">
        <v>210</v>
      </c>
      <c r="EI25" s="572">
        <v>4.5</v>
      </c>
      <c r="EJ25" s="577">
        <v>78910</v>
      </c>
      <c r="EK25" s="572">
        <v>31.1</v>
      </c>
      <c r="EL25" s="577">
        <v>385465.87291851477</v>
      </c>
      <c r="EM25" s="572">
        <v>2.23</v>
      </c>
      <c r="EN25" s="576">
        <v>580</v>
      </c>
      <c r="EO25" s="576">
        <v>12</v>
      </c>
      <c r="EP25" s="496">
        <v>4291</v>
      </c>
      <c r="EQ25" s="582">
        <v>54</v>
      </c>
      <c r="ER25" s="582">
        <v>2536</v>
      </c>
      <c r="ES25" s="581">
        <v>100</v>
      </c>
      <c r="ET25" s="571">
        <v>161065</v>
      </c>
      <c r="EU25" s="573">
        <v>806</v>
      </c>
      <c r="EV25" s="571">
        <v>0</v>
      </c>
      <c r="EW25" s="491">
        <v>146998</v>
      </c>
      <c r="EX25" s="571">
        <v>120506</v>
      </c>
      <c r="EY25" s="571">
        <v>21335</v>
      </c>
      <c r="EZ25" s="571">
        <v>5157</v>
      </c>
      <c r="FA25" s="571">
        <v>13261</v>
      </c>
      <c r="FB25" s="495">
        <v>23.8</v>
      </c>
      <c r="FC25" s="492">
        <v>1108</v>
      </c>
      <c r="FD25" s="487">
        <v>14.4</v>
      </c>
      <c r="FE25" s="494">
        <v>6163</v>
      </c>
      <c r="FF25" s="576">
        <v>159</v>
      </c>
      <c r="FG25" s="576">
        <v>22</v>
      </c>
      <c r="FH25" s="576">
        <v>12</v>
      </c>
      <c r="FI25" s="472">
        <v>39</v>
      </c>
      <c r="FJ25" s="580">
        <v>1007</v>
      </c>
      <c r="FK25" s="579">
        <v>71.255767861013908</v>
      </c>
      <c r="FL25" s="469">
        <v>98.75</v>
      </c>
      <c r="FM25" s="469">
        <v>90.31</v>
      </c>
      <c r="FN25" s="572">
        <v>92.1</v>
      </c>
      <c r="FO25" s="574">
        <v>77.31</v>
      </c>
      <c r="FP25" s="493">
        <v>62</v>
      </c>
      <c r="FQ25" s="492">
        <v>17</v>
      </c>
      <c r="FR25" s="492">
        <v>94</v>
      </c>
      <c r="FS25" s="576">
        <v>1369</v>
      </c>
      <c r="FT25" s="576">
        <v>12</v>
      </c>
      <c r="FU25" s="576">
        <v>2527</v>
      </c>
      <c r="FV25" s="576">
        <v>2060</v>
      </c>
      <c r="FW25" s="576">
        <v>7</v>
      </c>
      <c r="FX25" s="491">
        <v>8551403</v>
      </c>
      <c r="FY25" s="490">
        <v>7731</v>
      </c>
      <c r="FZ25" s="576">
        <v>12822382</v>
      </c>
      <c r="GA25" s="576">
        <v>11221214</v>
      </c>
      <c r="GB25" s="571">
        <v>20359</v>
      </c>
      <c r="GC25" s="573">
        <v>20359</v>
      </c>
      <c r="GD25" s="573">
        <v>96</v>
      </c>
      <c r="GE25" s="573">
        <v>3666</v>
      </c>
      <c r="GF25" s="571">
        <v>217688</v>
      </c>
      <c r="GG25" s="571">
        <v>1338</v>
      </c>
      <c r="GH25" s="571">
        <v>58043</v>
      </c>
      <c r="GI25" s="571">
        <v>158307</v>
      </c>
      <c r="GJ25" s="571">
        <v>1363</v>
      </c>
      <c r="GK25" s="571">
        <v>12166</v>
      </c>
      <c r="GL25" s="571">
        <v>1224252</v>
      </c>
      <c r="GM25" s="571">
        <v>3106</v>
      </c>
      <c r="GN25" s="571">
        <v>22629</v>
      </c>
      <c r="GO25" s="571">
        <v>510299</v>
      </c>
      <c r="GP25" s="571">
        <v>793</v>
      </c>
      <c r="GQ25" s="571">
        <v>42109</v>
      </c>
      <c r="GR25" s="571">
        <v>125504444</v>
      </c>
      <c r="GS25" s="573">
        <v>768</v>
      </c>
      <c r="GT25" s="576">
        <v>27140</v>
      </c>
      <c r="GU25" s="576">
        <v>676020</v>
      </c>
      <c r="GV25" s="578">
        <v>161</v>
      </c>
      <c r="GW25" s="576">
        <v>8564</v>
      </c>
      <c r="GX25" s="573">
        <v>6570</v>
      </c>
      <c r="GY25" s="573">
        <v>4766</v>
      </c>
      <c r="GZ25" s="577">
        <v>379</v>
      </c>
      <c r="HA25" s="577">
        <v>603</v>
      </c>
      <c r="HB25" s="571">
        <v>3080787</v>
      </c>
      <c r="HC25" s="571">
        <v>21787473</v>
      </c>
      <c r="HD25" s="576">
        <v>2382472</v>
      </c>
      <c r="HE25" s="576">
        <v>2800242</v>
      </c>
      <c r="HF25" s="576">
        <v>468840</v>
      </c>
      <c r="HG25" s="576">
        <v>22163</v>
      </c>
      <c r="HH25" s="576">
        <v>30715</v>
      </c>
      <c r="HI25" s="576">
        <v>316119</v>
      </c>
      <c r="HJ25" s="576">
        <v>271989</v>
      </c>
      <c r="HK25" s="458">
        <v>20518</v>
      </c>
      <c r="HL25" s="458">
        <v>5649617</v>
      </c>
      <c r="HM25" s="458">
        <v>165684</v>
      </c>
      <c r="HN25" s="510">
        <v>183</v>
      </c>
      <c r="HO25" s="510">
        <v>21</v>
      </c>
      <c r="HP25" s="458">
        <v>88</v>
      </c>
      <c r="HQ25" s="510">
        <v>4</v>
      </c>
      <c r="HR25" s="458">
        <v>38863</v>
      </c>
      <c r="HS25" s="571">
        <v>275984</v>
      </c>
      <c r="HT25" s="510">
        <v>10550</v>
      </c>
      <c r="HU25" s="489">
        <v>0</v>
      </c>
      <c r="HV25" s="488">
        <v>57.89</v>
      </c>
      <c r="HW25" s="461">
        <v>235868</v>
      </c>
      <c r="HX25" s="575">
        <v>-9.61</v>
      </c>
      <c r="HY25" s="574">
        <v>8.8000000000000007</v>
      </c>
      <c r="HZ25" s="574">
        <v>7.6</v>
      </c>
      <c r="IA25" s="574">
        <v>2157.6999999999998</v>
      </c>
      <c r="IB25" s="574">
        <v>2118.3000000000002</v>
      </c>
      <c r="IC25" s="571">
        <v>74108</v>
      </c>
      <c r="ID25" s="572">
        <v>78.3</v>
      </c>
      <c r="IE25" s="572">
        <v>61</v>
      </c>
      <c r="IF25" s="572">
        <v>39.4</v>
      </c>
      <c r="IG25" s="572">
        <v>69.7</v>
      </c>
      <c r="IH25" s="572">
        <v>25.5</v>
      </c>
      <c r="II25" s="510">
        <v>1</v>
      </c>
      <c r="IJ25" s="510">
        <v>7</v>
      </c>
      <c r="IK25" s="487">
        <v>85.06</v>
      </c>
      <c r="IL25" s="486">
        <v>0.81399999999999995</v>
      </c>
      <c r="IM25" s="485">
        <v>92.2</v>
      </c>
      <c r="IN25" s="485">
        <v>11.6</v>
      </c>
      <c r="IO25" s="485">
        <v>2.1</v>
      </c>
      <c r="IP25" s="484">
        <v>238002097</v>
      </c>
      <c r="IQ25" s="573">
        <v>52.6</v>
      </c>
      <c r="IR25" s="573">
        <v>48.8</v>
      </c>
      <c r="IS25" s="573" t="s">
        <v>534</v>
      </c>
      <c r="IT25" s="573" t="s">
        <v>534</v>
      </c>
      <c r="IU25" s="573">
        <v>115.3</v>
      </c>
      <c r="IV25" s="572">
        <v>34</v>
      </c>
      <c r="IW25" s="481">
        <v>3906</v>
      </c>
      <c r="IX25" s="572">
        <v>19.7</v>
      </c>
      <c r="IY25" s="572">
        <v>28.2</v>
      </c>
      <c r="IZ25" s="571">
        <v>76749</v>
      </c>
      <c r="JA25" s="571">
        <v>1357</v>
      </c>
      <c r="JB25" s="571">
        <v>1162</v>
      </c>
      <c r="JC25" s="571">
        <v>6090</v>
      </c>
      <c r="JD25" s="571">
        <v>7645</v>
      </c>
      <c r="JE25" s="571">
        <v>8384</v>
      </c>
      <c r="JF25" s="571">
        <v>10104</v>
      </c>
      <c r="JG25" s="571">
        <v>13244</v>
      </c>
      <c r="JH25" s="571">
        <v>11138</v>
      </c>
      <c r="JI25" s="571">
        <v>10080</v>
      </c>
      <c r="JJ25" s="571">
        <v>8785</v>
      </c>
      <c r="JK25" s="571">
        <v>7745</v>
      </c>
      <c r="JL25" s="571">
        <v>6431</v>
      </c>
      <c r="JM25" s="571">
        <v>3014</v>
      </c>
      <c r="JN25" s="571">
        <v>1222</v>
      </c>
      <c r="JO25" s="571">
        <v>494</v>
      </c>
      <c r="JP25" s="571">
        <v>232</v>
      </c>
      <c r="JQ25" s="571">
        <v>9087</v>
      </c>
      <c r="JR25" s="571">
        <v>8372</v>
      </c>
      <c r="JS25" s="571">
        <v>9081</v>
      </c>
      <c r="JT25" s="571">
        <v>10515</v>
      </c>
      <c r="JU25" s="571">
        <v>12690</v>
      </c>
      <c r="JV25" s="571">
        <v>16013</v>
      </c>
      <c r="JW25" s="571">
        <v>13295</v>
      </c>
      <c r="JX25" s="571">
        <v>12310</v>
      </c>
      <c r="JY25" s="571">
        <v>11887</v>
      </c>
      <c r="JZ25" s="571">
        <v>13966</v>
      </c>
      <c r="KA25" s="571">
        <v>17611</v>
      </c>
      <c r="KB25" s="571">
        <v>14372</v>
      </c>
      <c r="KC25" s="571">
        <v>11775</v>
      </c>
      <c r="KD25" s="571">
        <v>10665</v>
      </c>
      <c r="KE25" s="571">
        <v>12936</v>
      </c>
    </row>
    <row r="26" spans="1:291" s="547" customFormat="1" ht="12" customHeight="1">
      <c r="A26" s="3">
        <v>172014</v>
      </c>
      <c r="B26" s="2" t="s">
        <v>922</v>
      </c>
      <c r="C26" s="470">
        <v>468.64</v>
      </c>
      <c r="D26" s="447">
        <v>452844</v>
      </c>
      <c r="E26" s="448">
        <v>13.2</v>
      </c>
      <c r="F26" s="448">
        <v>60.8</v>
      </c>
      <c r="G26" s="448">
        <v>26</v>
      </c>
      <c r="H26" s="455">
        <v>23205</v>
      </c>
      <c r="I26" s="455">
        <v>47619</v>
      </c>
      <c r="J26" s="455">
        <v>72581</v>
      </c>
      <c r="K26" s="447">
        <v>57045</v>
      </c>
      <c r="L26" s="447">
        <v>204721</v>
      </c>
      <c r="M26" s="447">
        <v>5089</v>
      </c>
      <c r="N26" s="447">
        <v>17391</v>
      </c>
      <c r="O26" s="450">
        <v>16840</v>
      </c>
      <c r="P26" s="455">
        <v>464427</v>
      </c>
      <c r="Q26" s="447">
        <v>465699</v>
      </c>
      <c r="R26" s="447">
        <v>502567</v>
      </c>
      <c r="S26" s="447">
        <v>1234888</v>
      </c>
      <c r="T26" s="447">
        <v>2597107</v>
      </c>
      <c r="U26" s="447">
        <v>1013090</v>
      </c>
      <c r="V26" s="447">
        <v>1559684</v>
      </c>
      <c r="W26" s="462">
        <v>19</v>
      </c>
      <c r="X26" s="480">
        <v>95</v>
      </c>
      <c r="Y26" s="462">
        <v>7</v>
      </c>
      <c r="Z26" s="463">
        <v>2431566</v>
      </c>
      <c r="AA26" s="447">
        <v>9094</v>
      </c>
      <c r="AB26" s="462" t="s">
        <v>534</v>
      </c>
      <c r="AC26" s="447">
        <v>1919</v>
      </c>
      <c r="AD26" s="447">
        <v>502001</v>
      </c>
      <c r="AE26" s="447">
        <v>2500</v>
      </c>
      <c r="AF26" s="499">
        <v>32</v>
      </c>
      <c r="AG26" s="447">
        <v>4074</v>
      </c>
      <c r="AH26" s="450">
        <v>56</v>
      </c>
      <c r="AI26" s="450">
        <v>23540</v>
      </c>
      <c r="AJ26" s="447">
        <v>1406</v>
      </c>
      <c r="AK26" s="447">
        <v>170</v>
      </c>
      <c r="AL26" s="478">
        <v>25</v>
      </c>
      <c r="AM26" s="450">
        <v>11141</v>
      </c>
      <c r="AN26" s="447">
        <v>735</v>
      </c>
      <c r="AO26" s="447">
        <v>5</v>
      </c>
      <c r="AP26" s="447">
        <v>460</v>
      </c>
      <c r="AQ26" s="447">
        <v>12</v>
      </c>
      <c r="AR26" s="447">
        <v>45</v>
      </c>
      <c r="AS26" s="448">
        <v>96.107055961070557</v>
      </c>
      <c r="AT26" s="448">
        <v>127.3</v>
      </c>
      <c r="AU26" s="448">
        <v>123.4</v>
      </c>
      <c r="AV26" s="478">
        <v>4</v>
      </c>
      <c r="AW26" s="478">
        <v>4</v>
      </c>
      <c r="AX26" s="478">
        <v>3</v>
      </c>
      <c r="AY26" s="478">
        <v>13</v>
      </c>
      <c r="AZ26" s="478">
        <v>13</v>
      </c>
      <c r="BA26" s="478">
        <v>21</v>
      </c>
      <c r="BB26" s="478">
        <v>21</v>
      </c>
      <c r="BC26" s="450">
        <v>11</v>
      </c>
      <c r="BD26" s="447">
        <v>34877</v>
      </c>
      <c r="BE26" s="450">
        <v>1</v>
      </c>
      <c r="BF26" s="447">
        <v>35922</v>
      </c>
      <c r="BG26" s="450">
        <v>2</v>
      </c>
      <c r="BH26" s="447">
        <v>30950</v>
      </c>
      <c r="BI26" s="450">
        <v>3</v>
      </c>
      <c r="BJ26" s="447">
        <v>2949</v>
      </c>
      <c r="BK26" s="448">
        <v>52.6</v>
      </c>
      <c r="BL26" s="478">
        <v>3</v>
      </c>
      <c r="BM26" s="478">
        <v>6</v>
      </c>
      <c r="BN26" s="478">
        <v>776</v>
      </c>
      <c r="BO26" s="497">
        <v>16187</v>
      </c>
      <c r="BP26" s="448">
        <v>29.5</v>
      </c>
      <c r="BQ26" s="477">
        <v>1.89</v>
      </c>
      <c r="BR26" s="477">
        <v>34.4</v>
      </c>
      <c r="BS26" s="448">
        <v>3.2604801146542455</v>
      </c>
      <c r="BT26" s="448">
        <v>62.228002654299999</v>
      </c>
      <c r="BU26" s="450">
        <v>44</v>
      </c>
      <c r="BV26" s="447">
        <v>10023</v>
      </c>
      <c r="BW26" s="450">
        <v>420</v>
      </c>
      <c r="BX26" s="450">
        <v>1872</v>
      </c>
      <c r="BY26" s="450">
        <v>4526</v>
      </c>
      <c r="BZ26" s="450">
        <v>1307</v>
      </c>
      <c r="CA26" s="450">
        <v>452</v>
      </c>
      <c r="CB26" s="450">
        <v>668</v>
      </c>
      <c r="CC26" s="470">
        <v>1.5</v>
      </c>
      <c r="CD26" s="570" t="s">
        <v>1000</v>
      </c>
      <c r="CE26" s="450">
        <v>1</v>
      </c>
      <c r="CF26" s="450">
        <v>1</v>
      </c>
      <c r="CG26" s="450">
        <v>5</v>
      </c>
      <c r="CH26" s="450">
        <v>2</v>
      </c>
      <c r="CI26" s="450">
        <v>240</v>
      </c>
      <c r="CJ26" s="450">
        <v>20</v>
      </c>
      <c r="CK26" s="447">
        <v>1852</v>
      </c>
      <c r="CL26" s="450">
        <v>12</v>
      </c>
      <c r="CM26" s="450">
        <v>1429</v>
      </c>
      <c r="CN26" s="462">
        <v>52</v>
      </c>
      <c r="CO26" s="462">
        <v>980</v>
      </c>
      <c r="CP26" s="462">
        <v>7</v>
      </c>
      <c r="CQ26" s="462">
        <v>76</v>
      </c>
      <c r="CR26" s="462">
        <v>24</v>
      </c>
      <c r="CS26" s="462">
        <v>622</v>
      </c>
      <c r="CT26" s="447">
        <v>12604</v>
      </c>
      <c r="CU26" s="447">
        <v>3600</v>
      </c>
      <c r="CV26" s="447">
        <v>2937</v>
      </c>
      <c r="CW26" s="447">
        <v>1303711.4850000001</v>
      </c>
      <c r="CX26" s="447">
        <v>596391.67200000002</v>
      </c>
      <c r="CY26" s="447">
        <v>765842.09</v>
      </c>
      <c r="CZ26" s="447">
        <v>117284</v>
      </c>
      <c r="DA26" s="450">
        <v>19</v>
      </c>
      <c r="DB26" s="447">
        <v>21536</v>
      </c>
      <c r="DC26" s="447">
        <v>2508</v>
      </c>
      <c r="DD26" s="447">
        <v>1801</v>
      </c>
      <c r="DE26" s="462">
        <v>317</v>
      </c>
      <c r="DF26" s="462">
        <v>2001</v>
      </c>
      <c r="DG26" s="447">
        <v>23235</v>
      </c>
      <c r="DH26" s="447">
        <v>15789</v>
      </c>
      <c r="DI26" s="447">
        <v>2956</v>
      </c>
      <c r="DJ26" s="447">
        <v>3753</v>
      </c>
      <c r="DK26" s="450">
        <v>374</v>
      </c>
      <c r="DL26" s="450">
        <v>451</v>
      </c>
      <c r="DM26" s="450">
        <v>2</v>
      </c>
      <c r="DN26" s="450">
        <v>2422</v>
      </c>
      <c r="DO26" s="450">
        <v>64</v>
      </c>
      <c r="DP26" s="450">
        <v>13925</v>
      </c>
      <c r="DQ26" s="492">
        <v>121</v>
      </c>
      <c r="DR26" s="450">
        <v>13839</v>
      </c>
      <c r="DS26" s="494">
        <v>13275</v>
      </c>
      <c r="DT26" s="450">
        <v>0</v>
      </c>
      <c r="DU26" s="491">
        <v>1737</v>
      </c>
      <c r="DV26" s="462">
        <v>114</v>
      </c>
      <c r="DW26" s="462">
        <v>117</v>
      </c>
      <c r="DX26" s="448">
        <v>65.8</v>
      </c>
      <c r="DY26" s="462">
        <v>77</v>
      </c>
      <c r="DZ26" s="462">
        <v>155</v>
      </c>
      <c r="EA26" s="462">
        <v>6568</v>
      </c>
      <c r="EB26" s="462">
        <v>322</v>
      </c>
      <c r="EC26" s="462">
        <v>276</v>
      </c>
      <c r="ED26" s="462">
        <v>3582</v>
      </c>
      <c r="EE26" s="450">
        <v>3857</v>
      </c>
      <c r="EF26" s="448">
        <v>98.7</v>
      </c>
      <c r="EG26" s="448">
        <v>98.5</v>
      </c>
      <c r="EH26" s="478">
        <v>429</v>
      </c>
      <c r="EI26" s="448">
        <v>9.1</v>
      </c>
      <c r="EJ26" s="463">
        <v>94094</v>
      </c>
      <c r="EK26" s="514">
        <v>39.299999999999997</v>
      </c>
      <c r="EL26" s="463">
        <v>409449</v>
      </c>
      <c r="EM26" s="448">
        <v>2.2999999999999998</v>
      </c>
      <c r="EN26" s="463">
        <v>348</v>
      </c>
      <c r="EO26" s="463">
        <v>57</v>
      </c>
      <c r="EP26" s="447">
        <v>1982</v>
      </c>
      <c r="EQ26" s="463">
        <v>103</v>
      </c>
      <c r="ER26" s="463">
        <v>1978</v>
      </c>
      <c r="ES26" s="448">
        <v>91.7</v>
      </c>
      <c r="ET26" s="447">
        <v>172827</v>
      </c>
      <c r="EU26" s="450">
        <v>12545</v>
      </c>
      <c r="EV26" s="447">
        <v>2019</v>
      </c>
      <c r="EW26" s="491">
        <v>155788</v>
      </c>
      <c r="EX26" s="447">
        <v>134349</v>
      </c>
      <c r="EY26" s="447">
        <v>13760</v>
      </c>
      <c r="EZ26" s="447">
        <v>7679</v>
      </c>
      <c r="FA26" s="447">
        <v>4494</v>
      </c>
      <c r="FB26" s="495">
        <v>11.7</v>
      </c>
      <c r="FC26" s="492">
        <v>586</v>
      </c>
      <c r="FD26" s="487">
        <v>12.8</v>
      </c>
      <c r="FE26" s="494">
        <v>6728</v>
      </c>
      <c r="FF26" s="462">
        <v>44</v>
      </c>
      <c r="FG26" s="462">
        <v>241</v>
      </c>
      <c r="FH26" s="462">
        <v>248</v>
      </c>
      <c r="FI26" s="462">
        <v>26</v>
      </c>
      <c r="FJ26" s="462">
        <v>960</v>
      </c>
      <c r="FK26" s="470">
        <v>58.28475888950436</v>
      </c>
      <c r="FL26" s="469">
        <v>99.6</v>
      </c>
      <c r="FM26" s="469">
        <v>93.5</v>
      </c>
      <c r="FN26" s="448">
        <v>97.9</v>
      </c>
      <c r="FO26" s="456">
        <v>56.1</v>
      </c>
      <c r="FP26" s="493">
        <v>91</v>
      </c>
      <c r="FQ26" s="492">
        <v>12</v>
      </c>
      <c r="FR26" s="492">
        <v>59</v>
      </c>
      <c r="FS26" s="462">
        <v>1611</v>
      </c>
      <c r="FT26" s="462">
        <v>9</v>
      </c>
      <c r="FU26" s="462">
        <v>2573</v>
      </c>
      <c r="FV26" s="462">
        <v>2154</v>
      </c>
      <c r="FW26" s="462">
        <v>4</v>
      </c>
      <c r="FX26" s="491">
        <v>10221000</v>
      </c>
      <c r="FY26" s="490">
        <v>9702</v>
      </c>
      <c r="FZ26" s="462">
        <v>25651137</v>
      </c>
      <c r="GA26" s="462">
        <v>51381856</v>
      </c>
      <c r="GB26" s="447">
        <v>26268</v>
      </c>
      <c r="GC26" s="450">
        <v>26268</v>
      </c>
      <c r="GD26" s="450">
        <v>68</v>
      </c>
      <c r="GE26" s="450">
        <v>4254</v>
      </c>
      <c r="GF26" s="447">
        <v>251418</v>
      </c>
      <c r="GG26" s="447">
        <v>505</v>
      </c>
      <c r="GH26" s="447">
        <v>42634</v>
      </c>
      <c r="GI26" s="447">
        <v>208279</v>
      </c>
      <c r="GJ26" s="447">
        <v>1980</v>
      </c>
      <c r="GK26" s="447">
        <v>19938</v>
      </c>
      <c r="GL26" s="447">
        <v>2073154</v>
      </c>
      <c r="GM26" s="447">
        <v>3522</v>
      </c>
      <c r="GN26" s="447">
        <v>26010</v>
      </c>
      <c r="GO26" s="447">
        <v>593144</v>
      </c>
      <c r="GP26" s="447">
        <v>748</v>
      </c>
      <c r="GQ26" s="447">
        <v>21138</v>
      </c>
      <c r="GR26" s="447">
        <v>52919295</v>
      </c>
      <c r="GS26" s="450">
        <v>738</v>
      </c>
      <c r="GT26" s="462">
        <v>15603</v>
      </c>
      <c r="GU26" s="462">
        <v>274712</v>
      </c>
      <c r="GV26" s="470">
        <v>38</v>
      </c>
      <c r="GW26" s="462">
        <v>1288</v>
      </c>
      <c r="GX26" s="450">
        <v>2663</v>
      </c>
      <c r="GY26" s="450">
        <v>1719</v>
      </c>
      <c r="GZ26" s="463">
        <v>240</v>
      </c>
      <c r="HA26" s="463">
        <v>94</v>
      </c>
      <c r="HB26" s="447">
        <v>2156296</v>
      </c>
      <c r="HC26" s="447">
        <v>15606574</v>
      </c>
      <c r="HD26" s="462">
        <v>1833355</v>
      </c>
      <c r="HE26" s="462">
        <v>2156811</v>
      </c>
      <c r="HF26" s="462">
        <v>586703</v>
      </c>
      <c r="HG26" s="462">
        <v>35376</v>
      </c>
      <c r="HH26" s="462">
        <v>61096</v>
      </c>
      <c r="HI26" s="462">
        <v>303837</v>
      </c>
      <c r="HJ26" s="462">
        <v>251451</v>
      </c>
      <c r="HK26" s="462">
        <v>14936</v>
      </c>
      <c r="HL26" s="462">
        <v>25673907</v>
      </c>
      <c r="HM26" s="462">
        <v>747171</v>
      </c>
      <c r="HN26" s="447">
        <v>390</v>
      </c>
      <c r="HO26" s="447">
        <v>14</v>
      </c>
      <c r="HP26" s="462">
        <v>148</v>
      </c>
      <c r="HQ26" s="447">
        <v>14</v>
      </c>
      <c r="HR26" s="462">
        <v>20282</v>
      </c>
      <c r="HS26" s="447">
        <v>280304</v>
      </c>
      <c r="HT26" s="455">
        <v>27900</v>
      </c>
      <c r="HU26" s="455">
        <v>14213</v>
      </c>
      <c r="HV26" s="488">
        <v>63.18</v>
      </c>
      <c r="HW26" s="461">
        <v>387341</v>
      </c>
      <c r="HX26" s="457">
        <v>7.8</v>
      </c>
      <c r="HY26" s="456">
        <v>14.1</v>
      </c>
      <c r="HZ26" s="456">
        <v>13.6</v>
      </c>
      <c r="IA26" s="456">
        <v>4001.1</v>
      </c>
      <c r="IB26" s="456">
        <v>3986.2</v>
      </c>
      <c r="IC26" s="496" t="s">
        <v>534</v>
      </c>
      <c r="ID26" s="448">
        <v>71.900000000000006</v>
      </c>
      <c r="IE26" s="448">
        <v>57.1</v>
      </c>
      <c r="IF26" s="448">
        <v>39.6</v>
      </c>
      <c r="IG26" s="448">
        <v>66.599999999999994</v>
      </c>
      <c r="IH26" s="448">
        <v>23.6</v>
      </c>
      <c r="II26" s="455">
        <v>5</v>
      </c>
      <c r="IJ26" s="455">
        <v>10</v>
      </c>
      <c r="IK26" s="487">
        <v>69</v>
      </c>
      <c r="IL26" s="486">
        <v>0.85299999999999998</v>
      </c>
      <c r="IM26" s="485">
        <v>90.6</v>
      </c>
      <c r="IN26" s="485">
        <v>8.3000000000000007</v>
      </c>
      <c r="IO26" s="485">
        <v>2</v>
      </c>
      <c r="IP26" s="484">
        <v>214144753</v>
      </c>
      <c r="IQ26" s="450">
        <v>53.9</v>
      </c>
      <c r="IR26" s="482">
        <v>52</v>
      </c>
      <c r="IS26" s="450" t="s">
        <v>534</v>
      </c>
      <c r="IT26" s="450" t="s">
        <v>534</v>
      </c>
      <c r="IU26" s="450">
        <v>62.3</v>
      </c>
      <c r="IV26" s="448">
        <v>30.7</v>
      </c>
      <c r="IW26" s="481">
        <v>3254</v>
      </c>
      <c r="IX26" s="448">
        <v>52</v>
      </c>
      <c r="IY26" s="448">
        <v>25.4</v>
      </c>
      <c r="IZ26" s="447">
        <v>93437</v>
      </c>
      <c r="JA26" s="447">
        <v>1730</v>
      </c>
      <c r="JB26" s="447">
        <v>1524</v>
      </c>
      <c r="JC26" s="447">
        <v>7632</v>
      </c>
      <c r="JD26" s="447">
        <v>9469</v>
      </c>
      <c r="JE26" s="447">
        <v>9860</v>
      </c>
      <c r="JF26" s="447">
        <v>11610</v>
      </c>
      <c r="JG26" s="447">
        <v>14429</v>
      </c>
      <c r="JH26" s="447">
        <v>12140</v>
      </c>
      <c r="JI26" s="447">
        <v>10783</v>
      </c>
      <c r="JJ26" s="447">
        <v>9506</v>
      </c>
      <c r="JK26" s="447">
        <v>7705</v>
      </c>
      <c r="JL26" s="447">
        <v>6675</v>
      </c>
      <c r="JM26" s="447">
        <v>2802</v>
      </c>
      <c r="JN26" s="447">
        <v>1201</v>
      </c>
      <c r="JO26" s="447">
        <v>550</v>
      </c>
      <c r="JP26" s="447">
        <v>256</v>
      </c>
      <c r="JQ26" s="447">
        <v>10577</v>
      </c>
      <c r="JR26" s="447">
        <v>11323</v>
      </c>
      <c r="JS26" s="447">
        <v>11235</v>
      </c>
      <c r="JT26" s="447">
        <v>12568</v>
      </c>
      <c r="JU26" s="447">
        <v>14732</v>
      </c>
      <c r="JV26" s="447">
        <v>17765</v>
      </c>
      <c r="JW26" s="447">
        <v>14724</v>
      </c>
      <c r="JX26" s="447">
        <v>13563</v>
      </c>
      <c r="JY26" s="447">
        <v>13129</v>
      </c>
      <c r="JZ26" s="447">
        <v>13991</v>
      </c>
      <c r="KA26" s="447">
        <v>17874</v>
      </c>
      <c r="KB26" s="447">
        <v>13459</v>
      </c>
      <c r="KC26" s="447">
        <v>10537</v>
      </c>
      <c r="KD26" s="447">
        <v>9651</v>
      </c>
      <c r="KE26" s="447">
        <v>12057</v>
      </c>
    </row>
    <row r="27" spans="1:291" s="547" customFormat="1" ht="12" customHeight="1">
      <c r="A27" s="3">
        <v>182010</v>
      </c>
      <c r="B27" s="2" t="s">
        <v>999</v>
      </c>
      <c r="C27" s="563">
        <v>536.41</v>
      </c>
      <c r="D27" s="556">
        <v>263847</v>
      </c>
      <c r="E27" s="569">
        <v>13.21</v>
      </c>
      <c r="F27" s="569">
        <v>58.49</v>
      </c>
      <c r="G27" s="569">
        <v>28.31</v>
      </c>
      <c r="H27" s="556">
        <v>13223</v>
      </c>
      <c r="I27" s="556">
        <v>27709</v>
      </c>
      <c r="J27" s="556">
        <v>42496</v>
      </c>
      <c r="K27" s="553">
        <v>38305</v>
      </c>
      <c r="L27" s="556">
        <v>102346</v>
      </c>
      <c r="M27" s="556">
        <v>4105</v>
      </c>
      <c r="N27" s="556">
        <v>7729</v>
      </c>
      <c r="O27" s="568">
        <v>7647</v>
      </c>
      <c r="P27" s="556">
        <v>263141</v>
      </c>
      <c r="Q27" s="553">
        <v>265904</v>
      </c>
      <c r="R27" s="553">
        <v>292855</v>
      </c>
      <c r="S27" s="553">
        <v>897253</v>
      </c>
      <c r="T27" s="553">
        <v>1131400</v>
      </c>
      <c r="U27" s="553">
        <v>373689</v>
      </c>
      <c r="V27" s="553">
        <v>1243294</v>
      </c>
      <c r="W27" s="560">
        <v>0</v>
      </c>
      <c r="X27" s="555">
        <v>74</v>
      </c>
      <c r="Y27" s="560">
        <v>22</v>
      </c>
      <c r="Z27" s="561">
        <v>67532</v>
      </c>
      <c r="AA27" s="553">
        <v>1758</v>
      </c>
      <c r="AB27" s="560">
        <v>1608</v>
      </c>
      <c r="AC27" s="553">
        <v>3162</v>
      </c>
      <c r="AD27" s="553">
        <f>80173+287027+9681+35738+21520</f>
        <v>434139</v>
      </c>
      <c r="AE27" s="553">
        <f>1456+610+702+300+570</f>
        <v>3638</v>
      </c>
      <c r="AF27" s="450">
        <v>27</v>
      </c>
      <c r="AG27" s="553">
        <v>731</v>
      </c>
      <c r="AH27" s="555">
        <v>52</v>
      </c>
      <c r="AI27" s="555">
        <v>14016</v>
      </c>
      <c r="AJ27" s="553">
        <v>945</v>
      </c>
      <c r="AK27" s="553">
        <v>119</v>
      </c>
      <c r="AL27" s="567">
        <v>25</v>
      </c>
      <c r="AM27" s="555">
        <v>6702</v>
      </c>
      <c r="AN27" s="553">
        <v>558</v>
      </c>
      <c r="AO27" s="553">
        <v>4</v>
      </c>
      <c r="AP27" s="553">
        <v>249</v>
      </c>
      <c r="AQ27" s="553">
        <v>22</v>
      </c>
      <c r="AR27" s="553">
        <v>10</v>
      </c>
      <c r="AS27" s="554">
        <v>100</v>
      </c>
      <c r="AT27" s="554">
        <v>104.5</v>
      </c>
      <c r="AU27" s="554">
        <v>93.4</v>
      </c>
      <c r="AV27" s="560">
        <v>73</v>
      </c>
      <c r="AW27" s="567">
        <v>19</v>
      </c>
      <c r="AX27" s="567">
        <v>14</v>
      </c>
      <c r="AY27" s="560">
        <v>3</v>
      </c>
      <c r="AZ27" s="560">
        <v>3</v>
      </c>
      <c r="BA27" s="567">
        <v>7</v>
      </c>
      <c r="BB27" s="567">
        <v>3</v>
      </c>
      <c r="BC27" s="555">
        <v>7</v>
      </c>
      <c r="BD27" s="553">
        <v>18778</v>
      </c>
      <c r="BE27" s="555">
        <v>0</v>
      </c>
      <c r="BF27" s="553">
        <v>0</v>
      </c>
      <c r="BG27" s="555">
        <v>4</v>
      </c>
      <c r="BH27" s="553">
        <v>160244</v>
      </c>
      <c r="BI27" s="555">
        <v>2</v>
      </c>
      <c r="BJ27" s="553">
        <v>1448</v>
      </c>
      <c r="BK27" s="554">
        <v>49.5</v>
      </c>
      <c r="BL27" s="560">
        <v>1</v>
      </c>
      <c r="BM27" s="560">
        <v>3</v>
      </c>
      <c r="BN27" s="560">
        <v>528</v>
      </c>
      <c r="BO27" s="560">
        <v>7748</v>
      </c>
      <c r="BP27" s="554">
        <v>37.5</v>
      </c>
      <c r="BQ27" s="566">
        <v>1.96</v>
      </c>
      <c r="BR27" s="554">
        <v>46.4</v>
      </c>
      <c r="BS27" s="554">
        <v>3.4354578504040618</v>
      </c>
      <c r="BT27" s="554">
        <v>61.946034567700003</v>
      </c>
      <c r="BU27" s="555">
        <v>27</v>
      </c>
      <c r="BV27" s="553">
        <v>5706</v>
      </c>
      <c r="BW27" s="555">
        <v>261</v>
      </c>
      <c r="BX27" s="555">
        <v>940</v>
      </c>
      <c r="BY27" s="555">
        <v>2909</v>
      </c>
      <c r="BZ27" s="555">
        <v>781</v>
      </c>
      <c r="CA27" s="555">
        <v>259</v>
      </c>
      <c r="CB27" s="555">
        <v>469</v>
      </c>
      <c r="CC27" s="563">
        <v>1.62</v>
      </c>
      <c r="CD27" s="566" t="s">
        <v>534</v>
      </c>
      <c r="CE27" s="555">
        <v>6</v>
      </c>
      <c r="CF27" s="555">
        <v>40</v>
      </c>
      <c r="CG27" s="555">
        <v>1</v>
      </c>
      <c r="CH27" s="555">
        <v>1</v>
      </c>
      <c r="CI27" s="555">
        <v>100</v>
      </c>
      <c r="CJ27" s="555">
        <v>31</v>
      </c>
      <c r="CK27" s="553">
        <v>1758</v>
      </c>
      <c r="CL27" s="555">
        <v>9</v>
      </c>
      <c r="CM27" s="555">
        <v>957</v>
      </c>
      <c r="CN27" s="560">
        <v>33</v>
      </c>
      <c r="CO27" s="560">
        <v>423</v>
      </c>
      <c r="CP27" s="560">
        <v>24</v>
      </c>
      <c r="CQ27" s="560">
        <v>249</v>
      </c>
      <c r="CR27" s="560">
        <v>31</v>
      </c>
      <c r="CS27" s="560">
        <v>765</v>
      </c>
      <c r="CT27" s="553">
        <v>7852</v>
      </c>
      <c r="CU27" s="553">
        <v>2182</v>
      </c>
      <c r="CV27" s="553">
        <v>2382</v>
      </c>
      <c r="CW27" s="553">
        <v>784778.745</v>
      </c>
      <c r="CX27" s="553">
        <v>394690.864</v>
      </c>
      <c r="CY27" s="553">
        <v>626694.91500000004</v>
      </c>
      <c r="CZ27" s="553">
        <v>74597</v>
      </c>
      <c r="DA27" s="555">
        <v>13</v>
      </c>
      <c r="DB27" s="553">
        <v>13441</v>
      </c>
      <c r="DC27" s="553">
        <v>1881</v>
      </c>
      <c r="DD27" s="553">
        <v>1253</v>
      </c>
      <c r="DE27" s="560">
        <v>163</v>
      </c>
      <c r="DF27" s="560">
        <v>2164</v>
      </c>
      <c r="DG27" s="553">
        <v>8381</v>
      </c>
      <c r="DH27" s="498">
        <v>11099</v>
      </c>
      <c r="DI27" s="553">
        <v>1991</v>
      </c>
      <c r="DJ27" s="553">
        <v>2324</v>
      </c>
      <c r="DK27" s="560">
        <v>255</v>
      </c>
      <c r="DL27" s="560">
        <v>350</v>
      </c>
      <c r="DM27" s="560">
        <v>3</v>
      </c>
      <c r="DN27" s="560">
        <v>1913</v>
      </c>
      <c r="DO27" s="560">
        <v>53</v>
      </c>
      <c r="DP27" s="560">
        <v>22312</v>
      </c>
      <c r="DQ27" s="492">
        <v>90</v>
      </c>
      <c r="DR27" s="450">
        <v>10760</v>
      </c>
      <c r="DS27" s="494">
        <v>9242</v>
      </c>
      <c r="DT27" s="555">
        <v>0</v>
      </c>
      <c r="DU27" s="491">
        <v>1269</v>
      </c>
      <c r="DV27" s="560">
        <v>86</v>
      </c>
      <c r="DW27" s="560">
        <v>86</v>
      </c>
      <c r="DX27" s="554">
        <v>53.9</v>
      </c>
      <c r="DY27" s="560">
        <v>39</v>
      </c>
      <c r="DZ27" s="560">
        <v>53</v>
      </c>
      <c r="EA27" s="560">
        <v>0</v>
      </c>
      <c r="EB27" s="561">
        <v>0</v>
      </c>
      <c r="EC27" s="561">
        <v>0</v>
      </c>
      <c r="ED27" s="561">
        <v>2964</v>
      </c>
      <c r="EE27" s="555">
        <v>2201</v>
      </c>
      <c r="EF27" s="554">
        <v>96.8</v>
      </c>
      <c r="EG27" s="554">
        <v>96.9</v>
      </c>
      <c r="EH27" s="561">
        <v>25</v>
      </c>
      <c r="EI27" s="554">
        <v>9.1999999999999993</v>
      </c>
      <c r="EJ27" s="561">
        <v>49831</v>
      </c>
      <c r="EK27" s="554">
        <v>30.1</v>
      </c>
      <c r="EL27" s="561">
        <f>(19073856990+385330059)/EJ27</f>
        <v>390503.64329433488</v>
      </c>
      <c r="EM27" s="554">
        <f>(390504-380610)/380610*100</f>
        <v>2.599511310790573</v>
      </c>
      <c r="EN27" s="560">
        <v>497</v>
      </c>
      <c r="EO27" s="560">
        <v>41</v>
      </c>
      <c r="EP27" s="496">
        <v>3562</v>
      </c>
      <c r="EQ27" s="560">
        <v>128</v>
      </c>
      <c r="ER27" s="560" t="s">
        <v>534</v>
      </c>
      <c r="ES27" s="554">
        <v>100</v>
      </c>
      <c r="ET27" s="553">
        <v>94810</v>
      </c>
      <c r="EU27" s="560">
        <v>6732</v>
      </c>
      <c r="EV27" s="553">
        <v>119</v>
      </c>
      <c r="EW27" s="491">
        <v>80223</v>
      </c>
      <c r="EX27" s="553">
        <v>66929</v>
      </c>
      <c r="EY27" s="553">
        <v>4414</v>
      </c>
      <c r="EZ27" s="553">
        <v>8880</v>
      </c>
      <c r="FA27" s="553">
        <v>7855</v>
      </c>
      <c r="FB27" s="495">
        <v>14.6</v>
      </c>
      <c r="FC27" s="492">
        <v>389</v>
      </c>
      <c r="FD27" s="487">
        <v>14.1</v>
      </c>
      <c r="FE27" s="494">
        <v>3433</v>
      </c>
      <c r="FF27" s="560">
        <v>89</v>
      </c>
      <c r="FG27" s="560">
        <v>46</v>
      </c>
      <c r="FH27" s="560">
        <v>82</v>
      </c>
      <c r="FI27" s="565">
        <v>26</v>
      </c>
      <c r="FJ27" s="564">
        <v>770</v>
      </c>
      <c r="FK27" s="563">
        <v>67.351869334389065</v>
      </c>
      <c r="FL27" s="469">
        <v>97.5</v>
      </c>
      <c r="FM27" s="469">
        <v>89.5</v>
      </c>
      <c r="FN27" s="554">
        <v>95.2</v>
      </c>
      <c r="FO27" s="557">
        <v>28.3</v>
      </c>
      <c r="FP27" s="493">
        <v>51</v>
      </c>
      <c r="FQ27" s="492">
        <v>19</v>
      </c>
      <c r="FR27" s="492">
        <v>123</v>
      </c>
      <c r="FS27" s="560">
        <v>724</v>
      </c>
      <c r="FT27" s="560">
        <v>15</v>
      </c>
      <c r="FU27" s="560">
        <v>1468</v>
      </c>
      <c r="FV27" s="560">
        <v>1977</v>
      </c>
      <c r="FW27" s="560">
        <v>4</v>
      </c>
      <c r="FX27" s="491">
        <v>3875000</v>
      </c>
      <c r="FY27" s="490">
        <v>3274</v>
      </c>
      <c r="FZ27" s="560">
        <v>8958531</v>
      </c>
      <c r="GA27" s="560">
        <v>10238407</v>
      </c>
      <c r="GB27" s="553">
        <v>15789</v>
      </c>
      <c r="GC27" s="555">
        <v>15789</v>
      </c>
      <c r="GD27" s="555">
        <v>63</v>
      </c>
      <c r="GE27" s="555">
        <v>2971</v>
      </c>
      <c r="GF27" s="553">
        <v>149061</v>
      </c>
      <c r="GG27" s="553">
        <v>775</v>
      </c>
      <c r="GH27" s="553">
        <v>32637</v>
      </c>
      <c r="GI27" s="553">
        <v>115649</v>
      </c>
      <c r="GJ27" s="553">
        <v>1051</v>
      </c>
      <c r="GK27" s="553">
        <v>10424</v>
      </c>
      <c r="GL27" s="553">
        <v>814926</v>
      </c>
      <c r="GM27" s="553">
        <v>2488</v>
      </c>
      <c r="GN27" s="553">
        <v>17400</v>
      </c>
      <c r="GO27" s="553">
        <v>371293</v>
      </c>
      <c r="GP27" s="553">
        <v>589</v>
      </c>
      <c r="GQ27" s="553">
        <v>17460</v>
      </c>
      <c r="GR27" s="553">
        <v>41228687</v>
      </c>
      <c r="GS27" s="555">
        <v>583</v>
      </c>
      <c r="GT27" s="560">
        <v>17460</v>
      </c>
      <c r="GU27" s="560">
        <v>412286</v>
      </c>
      <c r="GV27" s="562">
        <v>85</v>
      </c>
      <c r="GW27" s="560">
        <v>6304.3</v>
      </c>
      <c r="GX27" s="555">
        <v>4859</v>
      </c>
      <c r="GY27" s="555">
        <v>3405</v>
      </c>
      <c r="GZ27" s="561">
        <v>227</v>
      </c>
      <c r="HA27" s="561">
        <v>4361</v>
      </c>
      <c r="HB27" s="553">
        <v>2074082</v>
      </c>
      <c r="HC27" s="553">
        <v>14261876</v>
      </c>
      <c r="HD27" s="560">
        <v>1598280</v>
      </c>
      <c r="HE27" s="560">
        <v>1991614</v>
      </c>
      <c r="HF27" s="560">
        <v>319629</v>
      </c>
      <c r="HG27" s="560">
        <v>7165</v>
      </c>
      <c r="HH27" s="560">
        <v>7165</v>
      </c>
      <c r="HI27" s="560">
        <v>233340</v>
      </c>
      <c r="HJ27" s="560">
        <v>194270</v>
      </c>
      <c r="HK27" s="559">
        <v>8171</v>
      </c>
      <c r="HL27" s="559">
        <v>3035059</v>
      </c>
      <c r="HM27" s="559">
        <v>60522</v>
      </c>
      <c r="HN27" s="556">
        <v>219</v>
      </c>
      <c r="HO27" s="556">
        <v>8</v>
      </c>
      <c r="HP27" s="559">
        <v>125</v>
      </c>
      <c r="HQ27" s="556">
        <v>2</v>
      </c>
      <c r="HR27" s="559">
        <v>228918</v>
      </c>
      <c r="HS27" s="553">
        <v>175031</v>
      </c>
      <c r="HT27" s="556">
        <v>0</v>
      </c>
      <c r="HU27" s="489">
        <v>0</v>
      </c>
      <c r="HV27" s="540">
        <v>36.369999999999997</v>
      </c>
      <c r="HW27" s="539">
        <v>177268</v>
      </c>
      <c r="HX27" s="558" t="s">
        <v>998</v>
      </c>
      <c r="HY27" s="557">
        <v>3.1</v>
      </c>
      <c r="HZ27" s="557">
        <v>3.1</v>
      </c>
      <c r="IA27" s="557">
        <v>3734</v>
      </c>
      <c r="IB27" s="557">
        <v>3457.6</v>
      </c>
      <c r="IC27" s="553">
        <v>78015</v>
      </c>
      <c r="ID27" s="554">
        <v>70.099999999999994</v>
      </c>
      <c r="IE27" s="554">
        <v>71.900000000000006</v>
      </c>
      <c r="IF27" s="554">
        <v>50.3</v>
      </c>
      <c r="IG27" s="554">
        <v>77.3</v>
      </c>
      <c r="IH27" s="554">
        <v>30.2</v>
      </c>
      <c r="II27" s="556">
        <v>0</v>
      </c>
      <c r="IJ27" s="556">
        <v>8</v>
      </c>
      <c r="IK27" s="487">
        <v>75.8</v>
      </c>
      <c r="IL27" s="486">
        <v>0.84899999999999998</v>
      </c>
      <c r="IM27" s="485">
        <v>96.4</v>
      </c>
      <c r="IN27" s="485">
        <v>11.2</v>
      </c>
      <c r="IO27" s="485">
        <v>-0.2</v>
      </c>
      <c r="IP27" s="484">
        <v>153675684</v>
      </c>
      <c r="IQ27" s="555">
        <v>50.1</v>
      </c>
      <c r="IR27" s="555">
        <v>51.8</v>
      </c>
      <c r="IS27" s="555">
        <v>0.27</v>
      </c>
      <c r="IT27" s="555" t="s">
        <v>534</v>
      </c>
      <c r="IU27" s="555">
        <v>117.7</v>
      </c>
      <c r="IV27" s="554">
        <v>36.200000000000003</v>
      </c>
      <c r="IW27" s="462">
        <v>2408</v>
      </c>
      <c r="IX27" s="554">
        <v>16.5</v>
      </c>
      <c r="IY27" s="554">
        <v>44</v>
      </c>
      <c r="IZ27" s="553">
        <v>48022</v>
      </c>
      <c r="JA27" s="553">
        <v>925</v>
      </c>
      <c r="JB27" s="553">
        <v>651</v>
      </c>
      <c r="JC27" s="553">
        <v>3697</v>
      </c>
      <c r="JD27" s="553">
        <v>5014</v>
      </c>
      <c r="JE27" s="553">
        <v>5570</v>
      </c>
      <c r="JF27" s="553">
        <v>6454</v>
      </c>
      <c r="JG27" s="553">
        <v>7771</v>
      </c>
      <c r="JH27" s="553">
        <v>6891</v>
      </c>
      <c r="JI27" s="553">
        <v>6695</v>
      </c>
      <c r="JJ27" s="553">
        <v>6114</v>
      </c>
      <c r="JK27" s="553">
        <v>5192</v>
      </c>
      <c r="JL27" s="553">
        <v>4024</v>
      </c>
      <c r="JM27" s="553">
        <v>1855</v>
      </c>
      <c r="JN27" s="553">
        <v>851</v>
      </c>
      <c r="JO27" s="553">
        <v>393</v>
      </c>
      <c r="JP27" s="553">
        <v>198</v>
      </c>
      <c r="JQ27" s="553">
        <v>5738</v>
      </c>
      <c r="JR27" s="553">
        <v>4947</v>
      </c>
      <c r="JS27" s="553">
        <v>5835</v>
      </c>
      <c r="JT27" s="553">
        <v>6834</v>
      </c>
      <c r="JU27" s="553">
        <v>7776</v>
      </c>
      <c r="JV27" s="553">
        <v>9151</v>
      </c>
      <c r="JW27" s="553">
        <v>8110</v>
      </c>
      <c r="JX27" s="553">
        <v>8088</v>
      </c>
      <c r="JY27" s="553">
        <v>7957</v>
      </c>
      <c r="JZ27" s="553">
        <v>8759</v>
      </c>
      <c r="KA27" s="553">
        <v>10296</v>
      </c>
      <c r="KB27" s="553">
        <v>8254</v>
      </c>
      <c r="KC27" s="553">
        <v>7080</v>
      </c>
      <c r="KD27" s="553">
        <v>6542</v>
      </c>
      <c r="KE27" s="553">
        <v>8343</v>
      </c>
    </row>
    <row r="28" spans="1:291" s="547" customFormat="1" ht="12" customHeight="1">
      <c r="A28" s="3">
        <v>192015</v>
      </c>
      <c r="B28" s="2" t="s">
        <v>997</v>
      </c>
      <c r="C28" s="550">
        <v>212.47</v>
      </c>
      <c r="D28" s="455">
        <v>189200</v>
      </c>
      <c r="E28" s="527">
        <v>12.1</v>
      </c>
      <c r="F28" s="527">
        <v>58.9</v>
      </c>
      <c r="G28" s="527">
        <v>29</v>
      </c>
      <c r="H28" s="497">
        <v>8644</v>
      </c>
      <c r="I28" s="497">
        <v>18047</v>
      </c>
      <c r="J28" s="497">
        <v>28162</v>
      </c>
      <c r="K28" s="497">
        <v>29607</v>
      </c>
      <c r="L28" s="455">
        <v>90167</v>
      </c>
      <c r="M28" s="455">
        <v>5183</v>
      </c>
      <c r="N28" s="455">
        <v>7707</v>
      </c>
      <c r="O28" s="497">
        <v>8016</v>
      </c>
      <c r="P28" s="497">
        <v>189433</v>
      </c>
      <c r="Q28" s="455">
        <v>193125</v>
      </c>
      <c r="R28" s="455">
        <v>220605</v>
      </c>
      <c r="S28" s="497">
        <v>365165</v>
      </c>
      <c r="T28" s="455">
        <v>506321</v>
      </c>
      <c r="U28" s="497">
        <v>174411</v>
      </c>
      <c r="V28" s="455">
        <v>409873</v>
      </c>
      <c r="W28" s="497">
        <v>0</v>
      </c>
      <c r="X28" s="497">
        <v>35</v>
      </c>
      <c r="Y28" s="497">
        <v>11</v>
      </c>
      <c r="Z28" s="497" t="s">
        <v>534</v>
      </c>
      <c r="AA28" s="455">
        <v>466</v>
      </c>
      <c r="AB28" s="497">
        <v>4050</v>
      </c>
      <c r="AC28" s="455">
        <v>2000</v>
      </c>
      <c r="AD28" s="497">
        <v>178152</v>
      </c>
      <c r="AE28" s="497">
        <v>0</v>
      </c>
      <c r="AF28" s="497">
        <v>9</v>
      </c>
      <c r="AG28" s="455">
        <v>873</v>
      </c>
      <c r="AH28" s="497">
        <v>25</v>
      </c>
      <c r="AI28" s="497">
        <v>8243</v>
      </c>
      <c r="AJ28" s="497">
        <v>534</v>
      </c>
      <c r="AK28" s="497">
        <v>52</v>
      </c>
      <c r="AL28" s="552">
        <v>11</v>
      </c>
      <c r="AM28" s="497">
        <v>4131</v>
      </c>
      <c r="AN28" s="497">
        <v>309</v>
      </c>
      <c r="AO28" s="497">
        <v>3</v>
      </c>
      <c r="AP28" s="497">
        <v>215</v>
      </c>
      <c r="AQ28" s="497">
        <v>5</v>
      </c>
      <c r="AR28" s="497">
        <v>87</v>
      </c>
      <c r="AS28" s="527">
        <v>100</v>
      </c>
      <c r="AT28" s="497">
        <v>133.80000000000001</v>
      </c>
      <c r="AU28" s="497">
        <v>114.4</v>
      </c>
      <c r="AV28" s="497">
        <v>9</v>
      </c>
      <c r="AW28" s="497">
        <v>3</v>
      </c>
      <c r="AX28" s="497">
        <v>6</v>
      </c>
      <c r="AY28" s="497">
        <v>0</v>
      </c>
      <c r="AZ28" s="497">
        <v>0</v>
      </c>
      <c r="BA28" s="497">
        <v>0</v>
      </c>
      <c r="BB28" s="497">
        <v>0</v>
      </c>
      <c r="BC28" s="497">
        <v>1</v>
      </c>
      <c r="BD28" s="455">
        <v>1116.25</v>
      </c>
      <c r="BE28" s="497">
        <v>1</v>
      </c>
      <c r="BF28" s="455">
        <v>24958</v>
      </c>
      <c r="BG28" s="497">
        <v>1</v>
      </c>
      <c r="BH28" s="455">
        <v>20930</v>
      </c>
      <c r="BI28" s="497">
        <v>2</v>
      </c>
      <c r="BJ28" s="455">
        <v>1932.1</v>
      </c>
      <c r="BK28" s="497">
        <v>45.9</v>
      </c>
      <c r="BL28" s="497">
        <v>1</v>
      </c>
      <c r="BM28" s="497">
        <v>4</v>
      </c>
      <c r="BN28" s="497">
        <v>482</v>
      </c>
      <c r="BO28" s="497">
        <v>8892</v>
      </c>
      <c r="BP28" s="527">
        <v>49.8</v>
      </c>
      <c r="BQ28" s="497">
        <v>1.55</v>
      </c>
      <c r="BR28" s="497">
        <v>34.1</v>
      </c>
      <c r="BS28" s="527">
        <v>4.7848805132144054</v>
      </c>
      <c r="BT28" s="527">
        <v>58.528137979900002</v>
      </c>
      <c r="BU28" s="497">
        <v>14</v>
      </c>
      <c r="BV28" s="455">
        <v>3689</v>
      </c>
      <c r="BW28" s="497">
        <v>222</v>
      </c>
      <c r="BX28" s="497">
        <v>645</v>
      </c>
      <c r="BY28" s="497">
        <v>2173</v>
      </c>
      <c r="BZ28" s="497">
        <v>572</v>
      </c>
      <c r="CA28" s="497">
        <v>189</v>
      </c>
      <c r="CB28" s="497">
        <v>272</v>
      </c>
      <c r="CC28" s="550">
        <v>1.54</v>
      </c>
      <c r="CD28" s="497" t="s">
        <v>534</v>
      </c>
      <c r="CE28" s="497">
        <v>0</v>
      </c>
      <c r="CF28" s="497">
        <v>0</v>
      </c>
      <c r="CG28" s="497">
        <v>5</v>
      </c>
      <c r="CH28" s="497">
        <v>3</v>
      </c>
      <c r="CI28" s="497">
        <v>220</v>
      </c>
      <c r="CJ28" s="497">
        <v>12</v>
      </c>
      <c r="CK28" s="455">
        <v>747</v>
      </c>
      <c r="CL28" s="497">
        <v>5</v>
      </c>
      <c r="CM28" s="497">
        <v>481</v>
      </c>
      <c r="CN28" s="497">
        <v>28</v>
      </c>
      <c r="CO28" s="497">
        <v>409</v>
      </c>
      <c r="CP28" s="497">
        <v>11</v>
      </c>
      <c r="CQ28" s="497">
        <v>105</v>
      </c>
      <c r="CR28" s="497">
        <v>6</v>
      </c>
      <c r="CS28" s="497">
        <v>166</v>
      </c>
      <c r="CT28" s="455">
        <v>6777</v>
      </c>
      <c r="CU28" s="455">
        <v>2201</v>
      </c>
      <c r="CV28" s="455">
        <v>1251</v>
      </c>
      <c r="CW28" s="455">
        <v>757843.049</v>
      </c>
      <c r="CX28" s="455">
        <v>338034.533</v>
      </c>
      <c r="CY28" s="455">
        <v>327759.42</v>
      </c>
      <c r="CZ28" s="455">
        <v>54785</v>
      </c>
      <c r="DA28" s="497">
        <v>9</v>
      </c>
      <c r="DB28" s="455">
        <v>10719</v>
      </c>
      <c r="DC28" s="455">
        <v>1406</v>
      </c>
      <c r="DD28" s="455">
        <v>1017</v>
      </c>
      <c r="DE28" s="497">
        <v>114</v>
      </c>
      <c r="DF28" s="497">
        <v>659</v>
      </c>
      <c r="DG28" s="455">
        <v>11268</v>
      </c>
      <c r="DH28" s="476">
        <v>9319</v>
      </c>
      <c r="DI28" s="455">
        <v>1441</v>
      </c>
      <c r="DJ28" s="455">
        <v>2014</v>
      </c>
      <c r="DK28" s="497">
        <v>137</v>
      </c>
      <c r="DL28" s="497">
        <v>225</v>
      </c>
      <c r="DM28" s="497">
        <v>0</v>
      </c>
      <c r="DN28" s="497">
        <v>1181</v>
      </c>
      <c r="DO28" s="497">
        <v>13</v>
      </c>
      <c r="DP28" s="497" t="s">
        <v>534</v>
      </c>
      <c r="DQ28" s="492">
        <v>55</v>
      </c>
      <c r="DR28" s="497">
        <v>6429</v>
      </c>
      <c r="DS28" s="494">
        <v>5791</v>
      </c>
      <c r="DT28" s="497">
        <v>0</v>
      </c>
      <c r="DU28" s="491">
        <v>668</v>
      </c>
      <c r="DV28" s="497">
        <v>50</v>
      </c>
      <c r="DW28" s="497">
        <v>39</v>
      </c>
      <c r="DX28" s="527">
        <v>61.7</v>
      </c>
      <c r="DY28" s="497">
        <v>24</v>
      </c>
      <c r="DZ28" s="497">
        <v>58</v>
      </c>
      <c r="EA28" s="497">
        <v>740</v>
      </c>
      <c r="EB28" s="497">
        <v>63</v>
      </c>
      <c r="EC28" s="497">
        <v>35</v>
      </c>
      <c r="ED28" s="497">
        <v>956</v>
      </c>
      <c r="EE28" s="497">
        <v>1433</v>
      </c>
      <c r="EF28" s="497">
        <v>96</v>
      </c>
      <c r="EG28" s="497">
        <v>92.7</v>
      </c>
      <c r="EH28" s="497">
        <v>115</v>
      </c>
      <c r="EI28" s="527">
        <v>15.3</v>
      </c>
      <c r="EJ28" s="497">
        <v>46551</v>
      </c>
      <c r="EK28" s="497">
        <v>33</v>
      </c>
      <c r="EL28" s="497">
        <v>343406</v>
      </c>
      <c r="EM28" s="527">
        <v>3.8</v>
      </c>
      <c r="EN28" s="497">
        <v>206</v>
      </c>
      <c r="EO28" s="497">
        <v>9</v>
      </c>
      <c r="EP28" s="496">
        <v>3900</v>
      </c>
      <c r="EQ28" s="497">
        <v>153</v>
      </c>
      <c r="ER28" s="497">
        <v>11031</v>
      </c>
      <c r="ES28" s="527">
        <v>100</v>
      </c>
      <c r="ET28" s="497">
        <v>66112</v>
      </c>
      <c r="EU28" s="497">
        <v>4672</v>
      </c>
      <c r="EV28" s="455">
        <v>625</v>
      </c>
      <c r="EW28" s="497">
        <v>61440</v>
      </c>
      <c r="EX28" s="497">
        <v>54249.1</v>
      </c>
      <c r="EY28" s="497">
        <v>3219.88</v>
      </c>
      <c r="EZ28" s="497">
        <v>3971.05</v>
      </c>
      <c r="FA28" s="497">
        <v>5268</v>
      </c>
      <c r="FB28" s="548">
        <v>17.3</v>
      </c>
      <c r="FC28" s="492">
        <v>58</v>
      </c>
      <c r="FD28" s="487">
        <v>13.13</v>
      </c>
      <c r="FE28" s="494">
        <v>5214</v>
      </c>
      <c r="FF28" s="497">
        <v>60</v>
      </c>
      <c r="FG28" s="497">
        <v>0</v>
      </c>
      <c r="FH28" s="497">
        <v>108</v>
      </c>
      <c r="FI28" s="551">
        <v>20</v>
      </c>
      <c r="FJ28" s="522">
        <v>416</v>
      </c>
      <c r="FK28" s="550">
        <v>57.869505739606254</v>
      </c>
      <c r="FL28" s="469">
        <v>99.25</v>
      </c>
      <c r="FM28" s="469">
        <v>82.49</v>
      </c>
      <c r="FN28" s="527">
        <v>96.1</v>
      </c>
      <c r="FO28" s="548">
        <v>60.2</v>
      </c>
      <c r="FP28" s="493">
        <v>66</v>
      </c>
      <c r="FQ28" s="492">
        <v>8</v>
      </c>
      <c r="FR28" s="492">
        <v>38</v>
      </c>
      <c r="FS28" s="497">
        <v>1422</v>
      </c>
      <c r="FT28" s="497">
        <v>5</v>
      </c>
      <c r="FU28" s="497">
        <v>1389</v>
      </c>
      <c r="FV28" s="497">
        <v>1612</v>
      </c>
      <c r="FW28" s="497">
        <v>4</v>
      </c>
      <c r="FX28" s="491">
        <v>5552710</v>
      </c>
      <c r="FY28" s="490">
        <v>2538</v>
      </c>
      <c r="FZ28" s="497" t="s">
        <v>534</v>
      </c>
      <c r="GA28" s="497" t="s">
        <v>534</v>
      </c>
      <c r="GB28" s="455">
        <v>11031</v>
      </c>
      <c r="GC28" s="497">
        <v>11031</v>
      </c>
      <c r="GD28" s="497">
        <v>13</v>
      </c>
      <c r="GE28" s="497">
        <v>1566</v>
      </c>
      <c r="GF28" s="455">
        <v>100001</v>
      </c>
      <c r="GG28" s="455">
        <v>132</v>
      </c>
      <c r="GH28" s="455">
        <v>16709</v>
      </c>
      <c r="GI28" s="455">
        <v>83160</v>
      </c>
      <c r="GJ28" s="455">
        <v>752</v>
      </c>
      <c r="GK28" s="455">
        <v>5939</v>
      </c>
      <c r="GL28" s="455">
        <v>442990</v>
      </c>
      <c r="GM28" s="455">
        <v>1690</v>
      </c>
      <c r="GN28" s="455">
        <v>11438</v>
      </c>
      <c r="GO28" s="455">
        <v>257000</v>
      </c>
      <c r="GP28" s="455">
        <v>255</v>
      </c>
      <c r="GQ28" s="455">
        <v>8942</v>
      </c>
      <c r="GR28" s="455">
        <v>28573172</v>
      </c>
      <c r="GS28" s="497">
        <v>251</v>
      </c>
      <c r="GT28" s="497">
        <v>8207</v>
      </c>
      <c r="GU28" s="497">
        <v>105109</v>
      </c>
      <c r="GV28" s="497">
        <v>8</v>
      </c>
      <c r="GW28" s="497">
        <v>141.80000000000001</v>
      </c>
      <c r="GX28" s="497">
        <v>2088</v>
      </c>
      <c r="GY28" s="497">
        <v>1115</v>
      </c>
      <c r="GZ28" s="497">
        <v>242</v>
      </c>
      <c r="HA28" s="497">
        <v>25</v>
      </c>
      <c r="HB28" s="455">
        <v>675115</v>
      </c>
      <c r="HC28" s="455">
        <v>4042954</v>
      </c>
      <c r="HD28" s="497">
        <v>464862</v>
      </c>
      <c r="HE28" s="497">
        <v>656349</v>
      </c>
      <c r="HF28" s="497">
        <v>149460</v>
      </c>
      <c r="HG28" s="497">
        <v>3197</v>
      </c>
      <c r="HH28" s="497">
        <v>4458</v>
      </c>
      <c r="HI28" s="497">
        <v>123770</v>
      </c>
      <c r="HJ28" s="497">
        <v>70676</v>
      </c>
      <c r="HK28" s="497">
        <v>6901</v>
      </c>
      <c r="HL28" s="497">
        <v>4333532</v>
      </c>
      <c r="HM28" s="497">
        <v>3602</v>
      </c>
      <c r="HN28" s="455">
        <v>277</v>
      </c>
      <c r="HO28" s="455">
        <v>1</v>
      </c>
      <c r="HP28" s="497">
        <v>88</v>
      </c>
      <c r="HQ28" s="455">
        <v>0</v>
      </c>
      <c r="HR28" s="497">
        <v>33090</v>
      </c>
      <c r="HS28" s="455">
        <v>122103</v>
      </c>
      <c r="HT28" s="497">
        <v>6816</v>
      </c>
      <c r="HU28" s="497" t="s">
        <v>534</v>
      </c>
      <c r="HV28" s="540">
        <v>32.28</v>
      </c>
      <c r="HW28" s="539">
        <v>154036</v>
      </c>
      <c r="HX28" s="549">
        <v>7.32</v>
      </c>
      <c r="HY28" s="497">
        <v>3.85</v>
      </c>
      <c r="HZ28" s="497">
        <v>3.85</v>
      </c>
      <c r="IA28" s="497">
        <v>280.2</v>
      </c>
      <c r="IB28" s="497">
        <v>258.3</v>
      </c>
      <c r="IC28" s="497" t="s">
        <v>984</v>
      </c>
      <c r="ID28" s="527">
        <v>69.3</v>
      </c>
      <c r="IE28" s="527">
        <v>53.2</v>
      </c>
      <c r="IF28" s="527">
        <v>32.799999999999997</v>
      </c>
      <c r="IG28" s="527">
        <v>63.1</v>
      </c>
      <c r="IH28" s="527">
        <v>20.6</v>
      </c>
      <c r="II28" s="497">
        <v>3</v>
      </c>
      <c r="IJ28" s="497">
        <v>5</v>
      </c>
      <c r="IK28" s="487">
        <v>72.03</v>
      </c>
      <c r="IL28" s="486">
        <v>0.77300000000000002</v>
      </c>
      <c r="IM28" s="485">
        <v>96.8</v>
      </c>
      <c r="IN28" s="485">
        <v>7.1</v>
      </c>
      <c r="IO28" s="485">
        <v>1.2</v>
      </c>
      <c r="IP28" s="484">
        <v>77481097</v>
      </c>
      <c r="IQ28" s="548">
        <v>45.5</v>
      </c>
      <c r="IR28" s="548">
        <v>52.5</v>
      </c>
      <c r="IS28" s="497" t="s">
        <v>534</v>
      </c>
      <c r="IT28" s="497" t="s">
        <v>534</v>
      </c>
      <c r="IU28" s="548">
        <v>78.900000000000006</v>
      </c>
      <c r="IV28" s="527">
        <v>33.1</v>
      </c>
      <c r="IW28" s="497">
        <v>1760</v>
      </c>
      <c r="IX28" s="448">
        <v>32</v>
      </c>
      <c r="IY28" s="527">
        <v>23.7</v>
      </c>
      <c r="IZ28" s="455">
        <v>35221</v>
      </c>
      <c r="JA28" s="455">
        <v>662</v>
      </c>
      <c r="JB28" s="455">
        <v>530</v>
      </c>
      <c r="JC28" s="455">
        <v>2599</v>
      </c>
      <c r="JD28" s="455">
        <v>3142</v>
      </c>
      <c r="JE28" s="455">
        <v>3475</v>
      </c>
      <c r="JF28" s="455">
        <v>3964</v>
      </c>
      <c r="JG28" s="455">
        <v>5010</v>
      </c>
      <c r="JH28" s="455">
        <v>4695</v>
      </c>
      <c r="JI28" s="455">
        <v>4478</v>
      </c>
      <c r="JJ28" s="455">
        <v>3845</v>
      </c>
      <c r="JK28" s="455">
        <v>3316</v>
      </c>
      <c r="JL28" s="455">
        <v>2620</v>
      </c>
      <c r="JM28" s="455">
        <v>1341</v>
      </c>
      <c r="JN28" s="455">
        <v>720</v>
      </c>
      <c r="JO28" s="455">
        <v>316</v>
      </c>
      <c r="JP28" s="455">
        <v>187</v>
      </c>
      <c r="JQ28" s="455">
        <v>4152</v>
      </c>
      <c r="JR28" s="455">
        <v>4122</v>
      </c>
      <c r="JS28" s="455">
        <v>3862</v>
      </c>
      <c r="JT28" s="455">
        <v>4678</v>
      </c>
      <c r="JU28" s="455">
        <v>5688</v>
      </c>
      <c r="JV28" s="455">
        <v>5278</v>
      </c>
      <c r="JW28" s="455">
        <v>5829</v>
      </c>
      <c r="JX28" s="455">
        <v>6920</v>
      </c>
      <c r="JY28" s="455">
        <v>6101</v>
      </c>
      <c r="JZ28" s="455">
        <v>5440</v>
      </c>
      <c r="KA28" s="455">
        <v>4966</v>
      </c>
      <c r="KB28" s="455">
        <v>6402</v>
      </c>
      <c r="KC28" s="455">
        <v>55005</v>
      </c>
      <c r="KD28" s="455">
        <v>30658</v>
      </c>
      <c r="KE28" s="455">
        <v>17196</v>
      </c>
    </row>
    <row r="29" spans="1:291" ht="12" customHeight="1">
      <c r="A29" s="547">
        <v>202011</v>
      </c>
      <c r="B29" s="546" t="s">
        <v>923</v>
      </c>
      <c r="C29" s="470">
        <v>834.81</v>
      </c>
      <c r="D29" s="447">
        <v>378389</v>
      </c>
      <c r="E29" s="448">
        <v>12.8</v>
      </c>
      <c r="F29" s="448">
        <v>58.3</v>
      </c>
      <c r="G29" s="448">
        <v>28.9</v>
      </c>
      <c r="H29" s="455">
        <v>17733</v>
      </c>
      <c r="I29" s="455">
        <v>37826</v>
      </c>
      <c r="J29" s="455">
        <v>59621</v>
      </c>
      <c r="K29" s="447">
        <v>57612</v>
      </c>
      <c r="L29" s="447">
        <v>159930</v>
      </c>
      <c r="M29" s="447">
        <v>3596</v>
      </c>
      <c r="N29" s="447">
        <v>11116</v>
      </c>
      <c r="O29" s="450">
        <v>11197</v>
      </c>
      <c r="P29" s="455">
        <v>372342</v>
      </c>
      <c r="Q29" s="447">
        <v>377598</v>
      </c>
      <c r="R29" s="447">
        <v>391343</v>
      </c>
      <c r="S29" s="447">
        <v>1204550</v>
      </c>
      <c r="T29" s="447">
        <v>1593411</v>
      </c>
      <c r="U29" s="447">
        <v>558799</v>
      </c>
      <c r="V29" s="447">
        <v>1030753</v>
      </c>
      <c r="W29" s="462">
        <v>0</v>
      </c>
      <c r="X29" s="480">
        <v>90</v>
      </c>
      <c r="Y29" s="462">
        <v>54</v>
      </c>
      <c r="Z29" s="463">
        <v>11242</v>
      </c>
      <c r="AA29" s="447">
        <v>1396</v>
      </c>
      <c r="AB29" s="477">
        <v>366.21</v>
      </c>
      <c r="AC29" s="447">
        <v>1292</v>
      </c>
      <c r="AD29" s="447">
        <v>409749</v>
      </c>
      <c r="AE29" s="447">
        <v>2173</v>
      </c>
      <c r="AF29" s="499">
        <v>23</v>
      </c>
      <c r="AG29" s="447">
        <v>2901</v>
      </c>
      <c r="AH29" s="450">
        <v>54</v>
      </c>
      <c r="AI29" s="450">
        <v>19300</v>
      </c>
      <c r="AJ29" s="447">
        <v>1149</v>
      </c>
      <c r="AK29" s="447">
        <v>166</v>
      </c>
      <c r="AL29" s="478">
        <v>25</v>
      </c>
      <c r="AM29" s="450">
        <v>9409</v>
      </c>
      <c r="AN29" s="447">
        <v>756</v>
      </c>
      <c r="AO29" s="447">
        <v>0</v>
      </c>
      <c r="AP29" s="447">
        <v>370</v>
      </c>
      <c r="AQ29" s="447">
        <v>11</v>
      </c>
      <c r="AR29" s="447">
        <v>64</v>
      </c>
      <c r="AS29" s="448">
        <v>99.753694581280783</v>
      </c>
      <c r="AT29" s="448">
        <v>120.2</v>
      </c>
      <c r="AU29" s="448">
        <v>110.9</v>
      </c>
      <c r="AV29" s="462">
        <v>8</v>
      </c>
      <c r="AW29" s="478">
        <v>8</v>
      </c>
      <c r="AX29" s="478">
        <v>6</v>
      </c>
      <c r="AY29" s="462">
        <v>8</v>
      </c>
      <c r="AZ29" s="462">
        <v>8</v>
      </c>
      <c r="BA29" s="478">
        <v>12</v>
      </c>
      <c r="BB29" s="478">
        <v>6</v>
      </c>
      <c r="BC29" s="450">
        <v>4</v>
      </c>
      <c r="BD29" s="447">
        <v>36079.47</v>
      </c>
      <c r="BE29" s="450">
        <v>2</v>
      </c>
      <c r="BF29" s="447">
        <v>42944</v>
      </c>
      <c r="BG29" s="450">
        <v>1</v>
      </c>
      <c r="BH29" s="447">
        <v>37900</v>
      </c>
      <c r="BI29" s="450">
        <v>12</v>
      </c>
      <c r="BJ29" s="447">
        <v>12282</v>
      </c>
      <c r="BK29" s="448">
        <v>56.1</v>
      </c>
      <c r="BL29" s="462">
        <v>3</v>
      </c>
      <c r="BM29" s="462">
        <v>4</v>
      </c>
      <c r="BN29" s="462">
        <v>801</v>
      </c>
      <c r="BO29" s="462">
        <v>4121</v>
      </c>
      <c r="BP29" s="448">
        <v>48.1</v>
      </c>
      <c r="BQ29" s="477">
        <v>1.65</v>
      </c>
      <c r="BR29" s="448">
        <v>52.3</v>
      </c>
      <c r="BS29" s="448">
        <v>3.2614312201744697</v>
      </c>
      <c r="BT29" s="448">
        <v>62.135415027199997</v>
      </c>
      <c r="BU29" s="450">
        <v>26</v>
      </c>
      <c r="BV29" s="447">
        <v>5250</v>
      </c>
      <c r="BW29" s="450">
        <v>297</v>
      </c>
      <c r="BX29" s="450">
        <v>957</v>
      </c>
      <c r="BY29" s="450">
        <v>4263</v>
      </c>
      <c r="BZ29" s="450">
        <v>1166</v>
      </c>
      <c r="CA29" s="450">
        <v>425</v>
      </c>
      <c r="CB29" s="450">
        <v>719</v>
      </c>
      <c r="CC29" s="470">
        <v>1.56</v>
      </c>
      <c r="CD29" s="477" t="s">
        <v>534</v>
      </c>
      <c r="CE29" s="450">
        <v>5</v>
      </c>
      <c r="CF29" s="450">
        <v>95</v>
      </c>
      <c r="CG29" s="450">
        <v>11</v>
      </c>
      <c r="CH29" s="450">
        <v>2</v>
      </c>
      <c r="CI29" s="450">
        <v>150</v>
      </c>
      <c r="CJ29" s="450">
        <v>23</v>
      </c>
      <c r="CK29" s="447">
        <v>1663</v>
      </c>
      <c r="CL29" s="450">
        <v>12</v>
      </c>
      <c r="CM29" s="450">
        <v>1270</v>
      </c>
      <c r="CN29" s="462">
        <v>45</v>
      </c>
      <c r="CO29" s="462">
        <v>780</v>
      </c>
      <c r="CP29" s="462">
        <v>12</v>
      </c>
      <c r="CQ29" s="462">
        <v>114</v>
      </c>
      <c r="CR29" s="462">
        <v>9</v>
      </c>
      <c r="CS29" s="462">
        <v>249</v>
      </c>
      <c r="CT29" s="447">
        <v>11615</v>
      </c>
      <c r="CU29" s="447">
        <v>3555</v>
      </c>
      <c r="CV29" s="447">
        <v>2814</v>
      </c>
      <c r="CW29" s="447">
        <v>1050987.0619999999</v>
      </c>
      <c r="CX29" s="447">
        <v>575253.94099999999</v>
      </c>
      <c r="CY29" s="447">
        <v>742421.56400000001</v>
      </c>
      <c r="CZ29" s="447">
        <v>109123</v>
      </c>
      <c r="DA29" s="450">
        <v>19</v>
      </c>
      <c r="DB29" s="447">
        <v>21137</v>
      </c>
      <c r="DC29" s="447">
        <v>2864</v>
      </c>
      <c r="DD29" s="447">
        <v>1809</v>
      </c>
      <c r="DE29" s="462">
        <v>1319</v>
      </c>
      <c r="DF29" s="462">
        <v>2048</v>
      </c>
      <c r="DG29" s="447">
        <v>17081</v>
      </c>
      <c r="DH29" s="502">
        <v>16332</v>
      </c>
      <c r="DI29" s="447">
        <v>3273</v>
      </c>
      <c r="DJ29" s="447">
        <v>3411</v>
      </c>
      <c r="DK29" s="462">
        <v>511</v>
      </c>
      <c r="DL29" s="462">
        <v>293</v>
      </c>
      <c r="DM29" s="462">
        <v>9</v>
      </c>
      <c r="DN29" s="462">
        <v>2126</v>
      </c>
      <c r="DO29" s="462">
        <v>58</v>
      </c>
      <c r="DP29" s="462">
        <v>16781</v>
      </c>
      <c r="DQ29" s="492">
        <v>91</v>
      </c>
      <c r="DR29" s="450">
        <v>10272</v>
      </c>
      <c r="DS29" s="494">
        <v>9198</v>
      </c>
      <c r="DT29" s="450">
        <v>0</v>
      </c>
      <c r="DU29" s="491">
        <v>1227</v>
      </c>
      <c r="DV29" s="462">
        <v>81</v>
      </c>
      <c r="DW29" s="462">
        <v>61</v>
      </c>
      <c r="DX29" s="448">
        <v>68.3</v>
      </c>
      <c r="DY29" s="462">
        <v>50</v>
      </c>
      <c r="DZ29" s="462">
        <v>126</v>
      </c>
      <c r="EA29" s="462">
        <v>1467</v>
      </c>
      <c r="EB29" s="463">
        <v>412</v>
      </c>
      <c r="EC29" s="463">
        <v>64</v>
      </c>
      <c r="ED29" s="463">
        <v>2580</v>
      </c>
      <c r="EE29" s="450">
        <v>2891</v>
      </c>
      <c r="EF29" s="448">
        <v>96.1</v>
      </c>
      <c r="EG29" s="448">
        <v>96.8</v>
      </c>
      <c r="EH29" s="463">
        <v>99</v>
      </c>
      <c r="EI29" s="448">
        <v>8.6</v>
      </c>
      <c r="EJ29" s="463">
        <v>78960</v>
      </c>
      <c r="EK29" s="448">
        <v>47.6</v>
      </c>
      <c r="EL29" s="463">
        <v>363704</v>
      </c>
      <c r="EM29" s="448">
        <v>2.16</v>
      </c>
      <c r="EN29" s="462">
        <v>539</v>
      </c>
      <c r="EO29" s="462">
        <v>9</v>
      </c>
      <c r="EP29" s="501">
        <v>9648</v>
      </c>
      <c r="EQ29" s="462">
        <v>67</v>
      </c>
      <c r="ER29" s="462">
        <v>2420</v>
      </c>
      <c r="ES29" s="448">
        <v>100</v>
      </c>
      <c r="ET29" s="447">
        <v>128314</v>
      </c>
      <c r="EU29" s="450">
        <v>5614</v>
      </c>
      <c r="EV29" s="447">
        <v>643</v>
      </c>
      <c r="EW29" s="491">
        <v>111434</v>
      </c>
      <c r="EX29" s="447">
        <v>88402</v>
      </c>
      <c r="EY29" s="447">
        <v>17967</v>
      </c>
      <c r="EZ29" s="447">
        <v>5065</v>
      </c>
      <c r="FA29" s="447">
        <v>11266</v>
      </c>
      <c r="FB29" s="495">
        <v>25.3</v>
      </c>
      <c r="FC29" s="492">
        <v>203</v>
      </c>
      <c r="FD29" s="487">
        <v>7.7</v>
      </c>
      <c r="FE29" s="494">
        <v>8085</v>
      </c>
      <c r="FF29" s="462">
        <v>58</v>
      </c>
      <c r="FG29" s="462">
        <v>100</v>
      </c>
      <c r="FH29" s="462">
        <v>503</v>
      </c>
      <c r="FI29" s="472">
        <v>29</v>
      </c>
      <c r="FJ29" s="471">
        <v>822</v>
      </c>
      <c r="FK29" s="470">
        <v>64.898408432539014</v>
      </c>
      <c r="FL29" s="469">
        <v>99.8</v>
      </c>
      <c r="FM29" s="469">
        <v>87.1</v>
      </c>
      <c r="FN29" s="448">
        <v>93.7</v>
      </c>
      <c r="FO29" s="456">
        <v>33.5</v>
      </c>
      <c r="FP29" s="493">
        <v>113</v>
      </c>
      <c r="FQ29" s="492">
        <v>18</v>
      </c>
      <c r="FR29" s="492">
        <v>96</v>
      </c>
      <c r="FS29" s="462">
        <v>1471</v>
      </c>
      <c r="FT29" s="462">
        <v>11</v>
      </c>
      <c r="FU29" s="462">
        <v>1938</v>
      </c>
      <c r="FV29" s="462">
        <v>1711</v>
      </c>
      <c r="FW29" s="462">
        <v>3</v>
      </c>
      <c r="FX29" s="491">
        <v>10766100</v>
      </c>
      <c r="FY29" s="490">
        <v>6053</v>
      </c>
      <c r="FZ29" s="477" t="s">
        <v>534</v>
      </c>
      <c r="GA29" s="477" t="s">
        <v>534</v>
      </c>
      <c r="GB29" s="447">
        <v>19132</v>
      </c>
      <c r="GC29" s="450">
        <v>19132</v>
      </c>
      <c r="GD29" s="450">
        <v>117</v>
      </c>
      <c r="GE29" s="450">
        <v>3073</v>
      </c>
      <c r="GF29" s="447">
        <v>183710</v>
      </c>
      <c r="GG29" s="447">
        <v>1935</v>
      </c>
      <c r="GH29" s="447">
        <v>35898</v>
      </c>
      <c r="GI29" s="447">
        <v>145877</v>
      </c>
      <c r="GJ29" s="447">
        <v>1146</v>
      </c>
      <c r="GK29" s="447">
        <v>10855</v>
      </c>
      <c r="GL29" s="447">
        <v>1219076</v>
      </c>
      <c r="GM29" s="447">
        <v>2661</v>
      </c>
      <c r="GN29" s="447">
        <v>19717</v>
      </c>
      <c r="GO29" s="447">
        <v>465930</v>
      </c>
      <c r="GP29" s="447">
        <v>499</v>
      </c>
      <c r="GQ29" s="447">
        <v>20155</v>
      </c>
      <c r="GR29" s="447">
        <v>55061255</v>
      </c>
      <c r="GS29" s="450">
        <v>487</v>
      </c>
      <c r="GT29" s="462">
        <v>13125</v>
      </c>
      <c r="GU29" s="462">
        <v>250902</v>
      </c>
      <c r="GV29" s="464">
        <v>110</v>
      </c>
      <c r="GW29" s="477" t="s">
        <v>534</v>
      </c>
      <c r="GX29" s="450">
        <v>11782</v>
      </c>
      <c r="GY29" s="450">
        <v>5160</v>
      </c>
      <c r="GZ29" s="463">
        <v>305</v>
      </c>
      <c r="HA29" s="463">
        <v>813</v>
      </c>
      <c r="HB29" s="447">
        <v>4382068</v>
      </c>
      <c r="HC29" s="447">
        <v>20426548</v>
      </c>
      <c r="HD29" s="462">
        <v>2027318</v>
      </c>
      <c r="HE29" s="462">
        <v>3589795</v>
      </c>
      <c r="HF29" s="462">
        <v>325134</v>
      </c>
      <c r="HG29" s="462">
        <v>20520</v>
      </c>
      <c r="HH29" s="462">
        <v>4795</v>
      </c>
      <c r="HI29" s="462">
        <v>259510</v>
      </c>
      <c r="HJ29" s="462">
        <v>152950</v>
      </c>
      <c r="HK29" s="461">
        <v>42430</v>
      </c>
      <c r="HL29" s="461">
        <v>7835962</v>
      </c>
      <c r="HM29" s="461">
        <v>67128</v>
      </c>
      <c r="HN29" s="455">
        <v>170</v>
      </c>
      <c r="HO29" s="455">
        <v>25</v>
      </c>
      <c r="HP29" s="461">
        <v>74</v>
      </c>
      <c r="HQ29" s="455">
        <v>0</v>
      </c>
      <c r="HR29" s="461">
        <v>79775</v>
      </c>
      <c r="HS29" s="447">
        <v>235139</v>
      </c>
      <c r="HT29" s="455">
        <v>7600</v>
      </c>
      <c r="HU29" s="489">
        <v>0</v>
      </c>
      <c r="HV29" s="488">
        <v>48.87</v>
      </c>
      <c r="HW29" s="462">
        <v>255665</v>
      </c>
      <c r="HX29" s="457" t="s">
        <v>996</v>
      </c>
      <c r="HY29" s="456">
        <v>5.9</v>
      </c>
      <c r="HZ29" s="456">
        <v>5.9</v>
      </c>
      <c r="IA29" s="456">
        <v>917.5</v>
      </c>
      <c r="IB29" s="456">
        <v>915.3</v>
      </c>
      <c r="IC29" s="447">
        <v>46203</v>
      </c>
      <c r="ID29" s="448">
        <v>75.599999999999994</v>
      </c>
      <c r="IE29" s="448">
        <v>52.2</v>
      </c>
      <c r="IF29" s="448">
        <v>37.4</v>
      </c>
      <c r="IG29" s="448">
        <v>61.1</v>
      </c>
      <c r="IH29" s="448">
        <v>14.8</v>
      </c>
      <c r="II29" s="455">
        <v>1</v>
      </c>
      <c r="IJ29" s="455">
        <v>9</v>
      </c>
      <c r="IK29" s="487">
        <v>96</v>
      </c>
      <c r="IL29" s="486">
        <v>0.74</v>
      </c>
      <c r="IM29" s="485">
        <v>91.3</v>
      </c>
      <c r="IN29" s="485">
        <v>2</v>
      </c>
      <c r="IO29" s="485">
        <v>2</v>
      </c>
      <c r="IP29" s="484">
        <v>153879633</v>
      </c>
      <c r="IQ29" s="450">
        <v>52.2</v>
      </c>
      <c r="IR29" s="450">
        <v>46.3</v>
      </c>
      <c r="IS29" s="477" t="s">
        <v>534</v>
      </c>
      <c r="IT29" s="477" t="s">
        <v>534</v>
      </c>
      <c r="IU29" s="450">
        <v>46.2</v>
      </c>
      <c r="IV29" s="448">
        <v>31.7</v>
      </c>
      <c r="IW29" s="481">
        <v>2821</v>
      </c>
      <c r="IX29" s="448">
        <v>34</v>
      </c>
      <c r="IY29" s="448">
        <v>33.5</v>
      </c>
      <c r="IZ29" s="447">
        <v>66006</v>
      </c>
      <c r="JA29" s="447">
        <v>1103</v>
      </c>
      <c r="JB29" s="447">
        <v>935</v>
      </c>
      <c r="JC29" s="447">
        <v>4988</v>
      </c>
      <c r="JD29" s="447">
        <v>6687</v>
      </c>
      <c r="JE29" s="447">
        <v>6953</v>
      </c>
      <c r="JF29" s="447">
        <v>8772</v>
      </c>
      <c r="JG29" s="447">
        <v>11307</v>
      </c>
      <c r="JH29" s="447">
        <v>10453</v>
      </c>
      <c r="JI29" s="447">
        <v>9747</v>
      </c>
      <c r="JJ29" s="447">
        <v>8510</v>
      </c>
      <c r="JK29" s="447">
        <v>7194</v>
      </c>
      <c r="JL29" s="447">
        <v>5470</v>
      </c>
      <c r="JM29" s="447">
        <v>3131</v>
      </c>
      <c r="JN29" s="447">
        <v>1886</v>
      </c>
      <c r="JO29" s="447">
        <v>1102</v>
      </c>
      <c r="JP29" s="447">
        <v>625</v>
      </c>
      <c r="JQ29" s="447">
        <v>8238</v>
      </c>
      <c r="JR29" s="447">
        <v>6652</v>
      </c>
      <c r="JS29" s="447">
        <v>8142</v>
      </c>
      <c r="JT29" s="447">
        <v>9601</v>
      </c>
      <c r="JU29" s="447">
        <v>11706</v>
      </c>
      <c r="JV29" s="447">
        <v>14056</v>
      </c>
      <c r="JW29" s="447">
        <v>12695</v>
      </c>
      <c r="JX29" s="447">
        <v>11942</v>
      </c>
      <c r="JY29" s="447">
        <v>11459</v>
      </c>
      <c r="JZ29" s="447">
        <v>12511</v>
      </c>
      <c r="KA29" s="447">
        <v>14285</v>
      </c>
      <c r="KB29" s="447">
        <v>11992</v>
      </c>
      <c r="KC29" s="447">
        <v>10445</v>
      </c>
      <c r="KD29" s="447">
        <v>9447</v>
      </c>
      <c r="KE29" s="447">
        <v>12872</v>
      </c>
    </row>
    <row r="30" spans="1:291" ht="12" customHeight="1">
      <c r="A30" s="547">
        <v>210005</v>
      </c>
      <c r="B30" s="2" t="s">
        <v>925</v>
      </c>
      <c r="C30" s="470">
        <v>203.6</v>
      </c>
      <c r="D30" s="447">
        <v>410297</v>
      </c>
      <c r="E30" s="448">
        <v>12.6</v>
      </c>
      <c r="F30" s="448">
        <v>59.3</v>
      </c>
      <c r="G30" s="448">
        <v>28.1</v>
      </c>
      <c r="H30" s="455">
        <v>19228</v>
      </c>
      <c r="I30" s="455">
        <v>40402</v>
      </c>
      <c r="J30" s="455">
        <v>63589</v>
      </c>
      <c r="K30" s="447">
        <v>58864</v>
      </c>
      <c r="L30" s="447">
        <v>178392</v>
      </c>
      <c r="M30" s="447">
        <v>9021</v>
      </c>
      <c r="N30" s="447">
        <v>15233</v>
      </c>
      <c r="O30" s="450">
        <v>15308</v>
      </c>
      <c r="P30" s="455">
        <v>402491</v>
      </c>
      <c r="Q30" s="447">
        <v>406735</v>
      </c>
      <c r="R30" s="447">
        <v>420442</v>
      </c>
      <c r="S30" s="447">
        <v>904027</v>
      </c>
      <c r="T30" s="447">
        <v>2484288</v>
      </c>
      <c r="U30" s="447">
        <v>951650</v>
      </c>
      <c r="V30" s="447">
        <v>766970</v>
      </c>
      <c r="W30" s="462">
        <v>68</v>
      </c>
      <c r="X30" s="480">
        <v>105</v>
      </c>
      <c r="Y30" s="462">
        <v>53</v>
      </c>
      <c r="Z30" s="463">
        <v>9860</v>
      </c>
      <c r="AA30" s="447">
        <v>2062</v>
      </c>
      <c r="AB30" s="462">
        <f>1055+250</f>
        <v>1305</v>
      </c>
      <c r="AC30" s="447">
        <v>5430</v>
      </c>
      <c r="AD30" s="447">
        <v>265242</v>
      </c>
      <c r="AE30" s="447">
        <v>1208</v>
      </c>
      <c r="AF30" s="499">
        <v>37</v>
      </c>
      <c r="AG30" s="447">
        <v>6553</v>
      </c>
      <c r="AH30" s="450">
        <v>46</v>
      </c>
      <c r="AI30" s="450">
        <v>20192</v>
      </c>
      <c r="AJ30" s="447">
        <v>1323</v>
      </c>
      <c r="AK30" s="447">
        <v>145</v>
      </c>
      <c r="AL30" s="478">
        <v>22</v>
      </c>
      <c r="AM30" s="450">
        <v>10155</v>
      </c>
      <c r="AN30" s="447">
        <v>731</v>
      </c>
      <c r="AO30" s="447">
        <v>6</v>
      </c>
      <c r="AP30" s="447">
        <v>400</v>
      </c>
      <c r="AQ30" s="447">
        <v>40</v>
      </c>
      <c r="AR30" s="447">
        <v>133</v>
      </c>
      <c r="AS30" s="448">
        <v>100</v>
      </c>
      <c r="AT30" s="448">
        <v>127.3</v>
      </c>
      <c r="AU30" s="448">
        <v>117.6</v>
      </c>
      <c r="AV30" s="462">
        <v>68</v>
      </c>
      <c r="AW30" s="478">
        <v>49</v>
      </c>
      <c r="AX30" s="478">
        <v>27</v>
      </c>
      <c r="AY30" s="462">
        <v>4</v>
      </c>
      <c r="AZ30" s="462">
        <v>0</v>
      </c>
      <c r="BA30" s="478">
        <v>0</v>
      </c>
      <c r="BB30" s="478">
        <v>5</v>
      </c>
      <c r="BC30" s="450">
        <v>11</v>
      </c>
      <c r="BD30" s="447">
        <v>29746</v>
      </c>
      <c r="BE30" s="450">
        <v>0</v>
      </c>
      <c r="BF30" s="447">
        <v>0</v>
      </c>
      <c r="BG30" s="450">
        <v>3</v>
      </c>
      <c r="BH30" s="447">
        <v>34800</v>
      </c>
      <c r="BI30" s="450">
        <v>3</v>
      </c>
      <c r="BJ30" s="447">
        <v>2008</v>
      </c>
      <c r="BK30" s="448">
        <v>29.3</v>
      </c>
      <c r="BL30" s="462">
        <v>4</v>
      </c>
      <c r="BM30" s="462">
        <v>4</v>
      </c>
      <c r="BN30" s="462">
        <v>1889</v>
      </c>
      <c r="BO30" s="462">
        <v>10255</v>
      </c>
      <c r="BP30" s="448">
        <v>25</v>
      </c>
      <c r="BQ30" s="477">
        <v>2.13</v>
      </c>
      <c r="BR30" s="448">
        <v>33.36</v>
      </c>
      <c r="BS30" s="448">
        <v>3.6216111165095719</v>
      </c>
      <c r="BT30" s="448">
        <v>60.4760631499</v>
      </c>
      <c r="BU30" s="450">
        <v>32</v>
      </c>
      <c r="BV30" s="447">
        <v>7018</v>
      </c>
      <c r="BW30" s="450">
        <v>404</v>
      </c>
      <c r="BX30" s="450">
        <v>1659</v>
      </c>
      <c r="BY30" s="450">
        <v>4451</v>
      </c>
      <c r="BZ30" s="450">
        <v>1216</v>
      </c>
      <c r="CA30" s="450">
        <v>375</v>
      </c>
      <c r="CB30" s="450">
        <v>729</v>
      </c>
      <c r="CC30" s="470">
        <v>1.42</v>
      </c>
      <c r="CD30" s="462">
        <v>21418430</v>
      </c>
      <c r="CE30" s="450">
        <v>2</v>
      </c>
      <c r="CF30" s="450">
        <v>74</v>
      </c>
      <c r="CG30" s="450">
        <v>9</v>
      </c>
      <c r="CH30" s="450">
        <v>2</v>
      </c>
      <c r="CI30" s="450">
        <v>200</v>
      </c>
      <c r="CJ30" s="450">
        <v>19</v>
      </c>
      <c r="CK30" s="447">
        <v>1619</v>
      </c>
      <c r="CL30" s="450">
        <v>16</v>
      </c>
      <c r="CM30" s="450">
        <v>1413</v>
      </c>
      <c r="CN30" s="462">
        <v>53</v>
      </c>
      <c r="CO30" s="462">
        <v>854</v>
      </c>
      <c r="CP30" s="462">
        <v>13</v>
      </c>
      <c r="CQ30" s="462">
        <v>128</v>
      </c>
      <c r="CR30" s="462">
        <v>18</v>
      </c>
      <c r="CS30" s="462">
        <v>506</v>
      </c>
      <c r="CT30" s="447">
        <v>13461</v>
      </c>
      <c r="CU30" s="447">
        <v>2525</v>
      </c>
      <c r="CV30" s="447">
        <v>2894</v>
      </c>
      <c r="CW30" s="447">
        <v>1429805.7879999999</v>
      </c>
      <c r="CX30" s="447">
        <v>423802.77299999999</v>
      </c>
      <c r="CY30" s="447">
        <v>761191.321</v>
      </c>
      <c r="CZ30" s="447">
        <v>115437</v>
      </c>
      <c r="DA30" s="450">
        <v>19</v>
      </c>
      <c r="DB30" s="447">
        <v>22414</v>
      </c>
      <c r="DC30" s="447">
        <v>2392</v>
      </c>
      <c r="DD30" s="447">
        <v>2077</v>
      </c>
      <c r="DE30" s="462">
        <v>161</v>
      </c>
      <c r="DF30" s="462">
        <v>1908</v>
      </c>
      <c r="DG30" s="447">
        <v>25171</v>
      </c>
      <c r="DH30" s="502">
        <v>16719</v>
      </c>
      <c r="DI30" s="447">
        <v>3884</v>
      </c>
      <c r="DJ30" s="447">
        <v>3737</v>
      </c>
      <c r="DK30" s="462">
        <v>249</v>
      </c>
      <c r="DL30" s="462">
        <v>417</v>
      </c>
      <c r="DM30" s="462">
        <v>3</v>
      </c>
      <c r="DN30" s="462">
        <v>2229</v>
      </c>
      <c r="DO30" s="462">
        <v>63</v>
      </c>
      <c r="DP30" s="462">
        <v>13503</v>
      </c>
      <c r="DQ30" s="492">
        <v>68</v>
      </c>
      <c r="DR30" s="450">
        <v>6184</v>
      </c>
      <c r="DS30" s="494">
        <v>5978</v>
      </c>
      <c r="DT30" s="450">
        <v>0</v>
      </c>
      <c r="DU30" s="491">
        <v>813</v>
      </c>
      <c r="DV30" s="462">
        <v>51</v>
      </c>
      <c r="DW30" s="462">
        <v>40</v>
      </c>
      <c r="DX30" s="448">
        <v>72.2</v>
      </c>
      <c r="DY30" s="462">
        <v>54</v>
      </c>
      <c r="DZ30" s="462">
        <v>110</v>
      </c>
      <c r="EA30" s="462">
        <v>1194</v>
      </c>
      <c r="EB30" s="463">
        <v>428</v>
      </c>
      <c r="EC30" s="463">
        <v>53</v>
      </c>
      <c r="ED30" s="463">
        <v>2815</v>
      </c>
      <c r="EE30" s="450">
        <v>2974</v>
      </c>
      <c r="EF30" s="448">
        <v>91.3</v>
      </c>
      <c r="EG30" s="448">
        <v>94.9</v>
      </c>
      <c r="EH30" s="463">
        <v>76</v>
      </c>
      <c r="EI30" s="448">
        <v>15.9</v>
      </c>
      <c r="EJ30" s="463">
        <v>99292</v>
      </c>
      <c r="EK30" s="448">
        <v>34.799999999999997</v>
      </c>
      <c r="EL30" s="463">
        <v>370582</v>
      </c>
      <c r="EM30" s="527">
        <v>2.42</v>
      </c>
      <c r="EN30" s="462">
        <v>631</v>
      </c>
      <c r="EO30" s="462">
        <v>28</v>
      </c>
      <c r="EP30" s="501">
        <v>9505</v>
      </c>
      <c r="EQ30" s="462">
        <v>172</v>
      </c>
      <c r="ER30" s="462">
        <v>2201</v>
      </c>
      <c r="ES30" s="448">
        <v>100</v>
      </c>
      <c r="ET30" s="447">
        <v>141628</v>
      </c>
      <c r="EU30" s="450">
        <v>6652</v>
      </c>
      <c r="EV30" s="447">
        <v>161</v>
      </c>
      <c r="EW30" s="491">
        <v>127769</v>
      </c>
      <c r="EX30" s="447">
        <v>114878</v>
      </c>
      <c r="EY30" s="447">
        <v>9887</v>
      </c>
      <c r="EZ30" s="447">
        <v>3004</v>
      </c>
      <c r="FA30" s="447">
        <v>7207</v>
      </c>
      <c r="FB30" s="495">
        <v>13.1</v>
      </c>
      <c r="FC30" s="492">
        <v>383</v>
      </c>
      <c r="FD30" s="487">
        <v>8.9</v>
      </c>
      <c r="FE30" s="494">
        <v>5159</v>
      </c>
      <c r="FF30" s="462">
        <v>11</v>
      </c>
      <c r="FG30" s="462">
        <v>198</v>
      </c>
      <c r="FH30" s="462">
        <v>307</v>
      </c>
      <c r="FI30" s="472">
        <v>31</v>
      </c>
      <c r="FJ30" s="471">
        <v>1006</v>
      </c>
      <c r="FK30" s="470">
        <v>64.135342502779707</v>
      </c>
      <c r="FL30" s="469">
        <v>85.5</v>
      </c>
      <c r="FM30" s="469">
        <v>74.400000000000006</v>
      </c>
      <c r="FN30" s="448">
        <v>93.5</v>
      </c>
      <c r="FO30" s="456">
        <v>25</v>
      </c>
      <c r="FP30" s="493">
        <v>128</v>
      </c>
      <c r="FQ30" s="492">
        <v>21</v>
      </c>
      <c r="FR30" s="492">
        <v>94</v>
      </c>
      <c r="FS30" s="462">
        <v>1401</v>
      </c>
      <c r="FT30" s="462">
        <v>14</v>
      </c>
      <c r="FU30" s="462">
        <v>3747</v>
      </c>
      <c r="FV30" s="462">
        <v>3632</v>
      </c>
      <c r="FW30" s="462">
        <v>5</v>
      </c>
      <c r="FX30" s="491">
        <v>7776004</v>
      </c>
      <c r="FY30" s="490">
        <v>3939</v>
      </c>
      <c r="FZ30" s="462">
        <v>49106901</v>
      </c>
      <c r="GA30" s="462">
        <v>9964931</v>
      </c>
      <c r="GB30" s="447">
        <v>21067</v>
      </c>
      <c r="GC30" s="450">
        <v>21067</v>
      </c>
      <c r="GD30" s="450">
        <v>48</v>
      </c>
      <c r="GE30" s="450">
        <v>3292</v>
      </c>
      <c r="GF30" s="447">
        <v>189438</v>
      </c>
      <c r="GG30" s="447">
        <v>693</v>
      </c>
      <c r="GH30" s="447">
        <v>28197</v>
      </c>
      <c r="GI30" s="447">
        <v>160548</v>
      </c>
      <c r="GJ30" s="447">
        <v>1481</v>
      </c>
      <c r="GK30" s="447">
        <v>14794</v>
      </c>
      <c r="GL30" s="447">
        <v>1033173</v>
      </c>
      <c r="GM30" s="447">
        <v>2914</v>
      </c>
      <c r="GN30" s="447">
        <v>21835</v>
      </c>
      <c r="GO30" s="447">
        <v>460144</v>
      </c>
      <c r="GP30" s="447">
        <v>535</v>
      </c>
      <c r="GQ30" s="447">
        <v>11465</v>
      </c>
      <c r="GR30" s="447">
        <v>24683201</v>
      </c>
      <c r="GS30" s="450">
        <v>533</v>
      </c>
      <c r="GT30" s="462">
        <v>10791</v>
      </c>
      <c r="GU30" s="462" t="s">
        <v>534</v>
      </c>
      <c r="GV30" s="464">
        <v>38.43</v>
      </c>
      <c r="GW30" s="462">
        <v>6387</v>
      </c>
      <c r="GX30" s="450">
        <v>5807</v>
      </c>
      <c r="GY30" s="450">
        <v>3051</v>
      </c>
      <c r="GZ30" s="463">
        <v>134</v>
      </c>
      <c r="HA30" s="463">
        <v>2</v>
      </c>
      <c r="HB30" s="447">
        <v>2571965</v>
      </c>
      <c r="HC30" s="447">
        <v>14860776</v>
      </c>
      <c r="HD30" s="462">
        <v>1343263</v>
      </c>
      <c r="HE30" s="462">
        <v>2482890</v>
      </c>
      <c r="HF30" s="462">
        <v>322182</v>
      </c>
      <c r="HG30" s="462">
        <v>11280</v>
      </c>
      <c r="HH30" s="462">
        <v>15610</v>
      </c>
      <c r="HI30" s="462">
        <v>316200</v>
      </c>
      <c r="HJ30" s="462">
        <v>191960</v>
      </c>
      <c r="HK30" s="461" t="s">
        <v>534</v>
      </c>
      <c r="HL30" s="461">
        <v>18065641</v>
      </c>
      <c r="HM30" s="461">
        <v>0</v>
      </c>
      <c r="HN30" s="455">
        <v>327</v>
      </c>
      <c r="HO30" s="455">
        <v>0</v>
      </c>
      <c r="HP30" s="461">
        <v>130</v>
      </c>
      <c r="HQ30" s="455">
        <v>0</v>
      </c>
      <c r="HR30" s="461" t="s">
        <v>995</v>
      </c>
      <c r="HS30" s="447">
        <v>247054</v>
      </c>
      <c r="HT30" s="455">
        <v>260</v>
      </c>
      <c r="HU30" s="489">
        <v>0</v>
      </c>
      <c r="HV30" s="488">
        <v>54.98</v>
      </c>
      <c r="HW30" s="461">
        <v>286484</v>
      </c>
      <c r="HX30" s="457" t="s">
        <v>994</v>
      </c>
      <c r="HY30" s="504">
        <v>4.75</v>
      </c>
      <c r="HZ30" s="504">
        <v>3.3</v>
      </c>
      <c r="IA30" s="447">
        <v>2522.16</v>
      </c>
      <c r="IB30" s="447">
        <v>2522.16</v>
      </c>
      <c r="IC30" s="447">
        <v>26015</v>
      </c>
      <c r="ID30" s="448">
        <v>71.900000000000006</v>
      </c>
      <c r="IE30" s="448">
        <v>58.1</v>
      </c>
      <c r="IF30" s="448">
        <v>40.4</v>
      </c>
      <c r="IG30" s="448">
        <v>62.3</v>
      </c>
      <c r="IH30" s="448">
        <v>25.3</v>
      </c>
      <c r="II30" s="455">
        <v>2</v>
      </c>
      <c r="IJ30" s="455">
        <v>7</v>
      </c>
      <c r="IK30" s="487">
        <v>61</v>
      </c>
      <c r="IL30" s="486">
        <v>0.86399999999999999</v>
      </c>
      <c r="IM30" s="485">
        <v>95</v>
      </c>
      <c r="IN30" s="485">
        <v>4.5999999999999996</v>
      </c>
      <c r="IO30" s="485">
        <v>8.3000000000000007</v>
      </c>
      <c r="IP30" s="484">
        <v>133527749</v>
      </c>
      <c r="IQ30" s="450">
        <v>59.6</v>
      </c>
      <c r="IR30" s="450">
        <v>50.5</v>
      </c>
      <c r="IS30" s="450" t="s">
        <v>534</v>
      </c>
      <c r="IT30" s="450" t="s">
        <v>534</v>
      </c>
      <c r="IU30" s="450">
        <v>4.5999999999999996</v>
      </c>
      <c r="IV30" s="448">
        <v>29.9</v>
      </c>
      <c r="IW30" s="481">
        <v>3836</v>
      </c>
      <c r="IX30" s="448">
        <v>26</v>
      </c>
      <c r="IY30" s="448">
        <v>28.2</v>
      </c>
      <c r="IZ30" s="447">
        <v>76624</v>
      </c>
      <c r="JA30" s="447">
        <v>1298</v>
      </c>
      <c r="JB30" s="447">
        <v>1588</v>
      </c>
      <c r="JC30" s="447">
        <v>6735</v>
      </c>
      <c r="JD30" s="447">
        <v>7507</v>
      </c>
      <c r="JE30" s="447">
        <v>7201</v>
      </c>
      <c r="JF30" s="447">
        <v>8780</v>
      </c>
      <c r="JG30" s="447">
        <v>11835</v>
      </c>
      <c r="JH30" s="447">
        <v>11207</v>
      </c>
      <c r="JI30" s="447">
        <v>10152</v>
      </c>
      <c r="JJ30" s="447">
        <v>8479</v>
      </c>
      <c r="JK30" s="447">
        <v>7276</v>
      </c>
      <c r="JL30" s="447">
        <v>6338</v>
      </c>
      <c r="JM30" s="447">
        <v>3284</v>
      </c>
      <c r="JN30" s="447">
        <v>1515</v>
      </c>
      <c r="JO30" s="447">
        <v>621</v>
      </c>
      <c r="JP30" s="447">
        <v>306</v>
      </c>
      <c r="JQ30" s="447">
        <v>9772</v>
      </c>
      <c r="JR30" s="447">
        <v>9870</v>
      </c>
      <c r="JS30" s="447">
        <v>9303</v>
      </c>
      <c r="JT30" s="447">
        <v>10222</v>
      </c>
      <c r="JU30" s="447">
        <v>12178</v>
      </c>
      <c r="JV30" s="447">
        <v>15341</v>
      </c>
      <c r="JW30" s="447">
        <v>14095</v>
      </c>
      <c r="JX30" s="447">
        <v>12990</v>
      </c>
      <c r="JY30" s="447">
        <v>11803</v>
      </c>
      <c r="JZ30" s="447">
        <v>13034</v>
      </c>
      <c r="KA30" s="447">
        <v>16156</v>
      </c>
      <c r="KB30" s="447">
        <v>14004</v>
      </c>
      <c r="KC30" s="447">
        <v>12074</v>
      </c>
      <c r="KD30" s="447">
        <v>9785</v>
      </c>
      <c r="KE30" s="447">
        <v>10309</v>
      </c>
    </row>
    <row r="31" spans="1:291" ht="12" customHeight="1">
      <c r="A31" s="547">
        <v>232017</v>
      </c>
      <c r="B31" s="2" t="s">
        <v>926</v>
      </c>
      <c r="C31" s="470">
        <v>261.86</v>
      </c>
      <c r="D31" s="447">
        <v>376478</v>
      </c>
      <c r="E31" s="448">
        <v>13.7</v>
      </c>
      <c r="F31" s="448">
        <v>61.4</v>
      </c>
      <c r="G31" s="448">
        <v>24.9</v>
      </c>
      <c r="H31" s="455">
        <v>19346</v>
      </c>
      <c r="I31" s="455">
        <v>40643</v>
      </c>
      <c r="J31" s="455">
        <v>63046</v>
      </c>
      <c r="K31" s="447">
        <v>44544</v>
      </c>
      <c r="L31" s="447">
        <v>156614</v>
      </c>
      <c r="M31" s="447">
        <v>16092</v>
      </c>
      <c r="N31" s="447">
        <v>12642</v>
      </c>
      <c r="O31" s="450">
        <v>12382</v>
      </c>
      <c r="P31" s="455">
        <v>372833</v>
      </c>
      <c r="Q31" s="447">
        <v>374765</v>
      </c>
      <c r="R31" s="447">
        <v>363899</v>
      </c>
      <c r="S31" s="447">
        <v>1993607</v>
      </c>
      <c r="T31" s="447">
        <v>1790005</v>
      </c>
      <c r="U31" s="447">
        <v>579851</v>
      </c>
      <c r="V31" s="447">
        <v>1015602</v>
      </c>
      <c r="W31" s="462">
        <v>52</v>
      </c>
      <c r="X31" s="480">
        <v>86</v>
      </c>
      <c r="Y31" s="462">
        <v>61</v>
      </c>
      <c r="Z31" s="463">
        <v>145693</v>
      </c>
      <c r="AA31" s="447">
        <v>1349.31</v>
      </c>
      <c r="AB31" s="462">
        <v>3017.79</v>
      </c>
      <c r="AC31" s="447">
        <v>2469</v>
      </c>
      <c r="AD31" s="447">
        <v>669453</v>
      </c>
      <c r="AE31" s="447">
        <v>0</v>
      </c>
      <c r="AF31" s="499">
        <v>23</v>
      </c>
      <c r="AG31" s="447">
        <v>2948</v>
      </c>
      <c r="AH31" s="450">
        <v>52</v>
      </c>
      <c r="AI31" s="450">
        <v>21024</v>
      </c>
      <c r="AJ31" s="447">
        <v>1286</v>
      </c>
      <c r="AK31" s="447">
        <v>130</v>
      </c>
      <c r="AL31" s="478">
        <v>22</v>
      </c>
      <c r="AM31" s="450">
        <v>10474</v>
      </c>
      <c r="AN31" s="447">
        <v>735</v>
      </c>
      <c r="AO31" s="447" t="s">
        <v>534</v>
      </c>
      <c r="AP31" s="447">
        <v>375</v>
      </c>
      <c r="AQ31" s="447">
        <v>24</v>
      </c>
      <c r="AR31" s="447">
        <v>1461</v>
      </c>
      <c r="AS31" s="448">
        <v>100</v>
      </c>
      <c r="AT31" s="448">
        <v>99.6</v>
      </c>
      <c r="AU31" s="448">
        <v>117.8</v>
      </c>
      <c r="AV31" s="462">
        <v>0</v>
      </c>
      <c r="AW31" s="478">
        <v>13</v>
      </c>
      <c r="AX31" s="478">
        <v>12</v>
      </c>
      <c r="AY31" s="462">
        <v>4</v>
      </c>
      <c r="AZ31" s="462">
        <v>1</v>
      </c>
      <c r="BA31" s="478">
        <v>13</v>
      </c>
      <c r="BB31" s="478">
        <v>12</v>
      </c>
      <c r="BC31" s="450">
        <v>12</v>
      </c>
      <c r="BD31" s="447">
        <v>27326.19</v>
      </c>
      <c r="BE31" s="450">
        <v>1</v>
      </c>
      <c r="BF31" s="447">
        <v>27438</v>
      </c>
      <c r="BG31" s="450">
        <v>3</v>
      </c>
      <c r="BH31" s="447">
        <v>67483</v>
      </c>
      <c r="BI31" s="450">
        <v>2</v>
      </c>
      <c r="BJ31" s="447">
        <v>2480</v>
      </c>
      <c r="BK31" s="448">
        <v>46.1</v>
      </c>
      <c r="BL31" s="462">
        <v>2</v>
      </c>
      <c r="BM31" s="462">
        <v>3</v>
      </c>
      <c r="BN31" s="462">
        <v>558</v>
      </c>
      <c r="BO31" s="462">
        <v>5621</v>
      </c>
      <c r="BP31" s="448">
        <v>36.299999999999997</v>
      </c>
      <c r="BQ31" s="477">
        <v>1.72</v>
      </c>
      <c r="BR31" s="448">
        <v>35.4</v>
      </c>
      <c r="BS31" s="448">
        <v>3.4424549038407597</v>
      </c>
      <c r="BT31" s="448">
        <v>63.530856437499999</v>
      </c>
      <c r="BU31" s="450">
        <v>21</v>
      </c>
      <c r="BV31" s="447">
        <v>5568</v>
      </c>
      <c r="BW31" s="450">
        <v>257</v>
      </c>
      <c r="BX31" s="450">
        <v>767</v>
      </c>
      <c r="BY31" s="450">
        <v>3584</v>
      </c>
      <c r="BZ31" s="450">
        <v>975</v>
      </c>
      <c r="CA31" s="450">
        <v>306</v>
      </c>
      <c r="CB31" s="450">
        <v>437</v>
      </c>
      <c r="CC31" s="470">
        <v>1.53</v>
      </c>
      <c r="CD31" s="477" t="s">
        <v>534</v>
      </c>
      <c r="CE31" s="450">
        <v>1</v>
      </c>
      <c r="CF31" s="450">
        <v>10</v>
      </c>
      <c r="CG31" s="450">
        <v>5</v>
      </c>
      <c r="CH31" s="450">
        <v>1</v>
      </c>
      <c r="CI31" s="450">
        <v>60</v>
      </c>
      <c r="CJ31" s="450">
        <v>9</v>
      </c>
      <c r="CK31" s="447">
        <v>842</v>
      </c>
      <c r="CL31" s="450">
        <v>7</v>
      </c>
      <c r="CM31" s="450">
        <v>736</v>
      </c>
      <c r="CN31" s="462">
        <v>25</v>
      </c>
      <c r="CO31" s="462">
        <v>477</v>
      </c>
      <c r="CP31" s="462">
        <v>11</v>
      </c>
      <c r="CQ31" s="462">
        <v>97</v>
      </c>
      <c r="CR31" s="462">
        <v>4</v>
      </c>
      <c r="CS31" s="462">
        <v>116</v>
      </c>
      <c r="CT31" s="447">
        <v>8531</v>
      </c>
      <c r="CU31" s="447">
        <v>2105</v>
      </c>
      <c r="CV31" s="447">
        <v>1826</v>
      </c>
      <c r="CW31" s="447">
        <v>799618</v>
      </c>
      <c r="CX31" s="447">
        <v>337766</v>
      </c>
      <c r="CY31" s="447">
        <v>497437</v>
      </c>
      <c r="CZ31" s="447">
        <v>93900</v>
      </c>
      <c r="DA31" s="450">
        <v>18</v>
      </c>
      <c r="DB31" s="447">
        <v>14080</v>
      </c>
      <c r="DC31" s="447">
        <v>1683</v>
      </c>
      <c r="DD31" s="447">
        <v>1177</v>
      </c>
      <c r="DE31" s="462">
        <v>161</v>
      </c>
      <c r="DF31" s="462">
        <v>1610</v>
      </c>
      <c r="DG31" s="447">
        <v>16315</v>
      </c>
      <c r="DH31" s="502">
        <v>11620</v>
      </c>
      <c r="DI31" s="447">
        <v>2801</v>
      </c>
      <c r="DJ31" s="447">
        <v>3090</v>
      </c>
      <c r="DK31" s="462">
        <v>292</v>
      </c>
      <c r="DL31" s="462">
        <v>247</v>
      </c>
      <c r="DM31" s="462">
        <v>0</v>
      </c>
      <c r="DN31" s="462">
        <v>1784</v>
      </c>
      <c r="DO31" s="462">
        <v>70</v>
      </c>
      <c r="DP31" s="462">
        <v>17487</v>
      </c>
      <c r="DQ31" s="492">
        <v>61</v>
      </c>
      <c r="DR31" s="450">
        <v>10825</v>
      </c>
      <c r="DS31" s="494">
        <v>9575</v>
      </c>
      <c r="DT31" s="450">
        <v>0</v>
      </c>
      <c r="DU31" s="491">
        <v>1202</v>
      </c>
      <c r="DV31" s="462">
        <v>58</v>
      </c>
      <c r="DW31" s="462">
        <v>32</v>
      </c>
      <c r="DX31" s="448">
        <v>53</v>
      </c>
      <c r="DY31" s="462">
        <v>33</v>
      </c>
      <c r="DZ31" s="462">
        <v>262</v>
      </c>
      <c r="EA31" s="462">
        <v>1431</v>
      </c>
      <c r="EB31" s="463">
        <v>333</v>
      </c>
      <c r="EC31" s="463">
        <v>173</v>
      </c>
      <c r="ED31" s="463">
        <v>2797</v>
      </c>
      <c r="EE31" s="450">
        <v>3018</v>
      </c>
      <c r="EF31" s="448">
        <v>96.7</v>
      </c>
      <c r="EG31" s="448">
        <v>96</v>
      </c>
      <c r="EH31" s="463">
        <v>207</v>
      </c>
      <c r="EI31" s="448">
        <v>5.6</v>
      </c>
      <c r="EJ31" s="463">
        <v>80661</v>
      </c>
      <c r="EK31" s="448">
        <v>36.5</v>
      </c>
      <c r="EL31" s="463">
        <v>320267</v>
      </c>
      <c r="EM31" s="448">
        <v>1.77</v>
      </c>
      <c r="EN31" s="462">
        <v>385</v>
      </c>
      <c r="EO31" s="462">
        <v>42</v>
      </c>
      <c r="EP31" s="455">
        <v>9146</v>
      </c>
      <c r="EQ31" s="462">
        <v>296</v>
      </c>
      <c r="ER31" s="462">
        <v>5468</v>
      </c>
      <c r="ES31" s="448">
        <v>100</v>
      </c>
      <c r="ET31" s="447">
        <v>131646</v>
      </c>
      <c r="EU31" s="450">
        <v>20759</v>
      </c>
      <c r="EV31" s="447">
        <v>2339</v>
      </c>
      <c r="EW31" s="491">
        <v>103672</v>
      </c>
      <c r="EX31" s="447">
        <v>73923</v>
      </c>
      <c r="EY31" s="447">
        <v>24683</v>
      </c>
      <c r="EZ31" s="447">
        <v>5066</v>
      </c>
      <c r="FA31" s="447">
        <v>7215</v>
      </c>
      <c r="FB31" s="495">
        <v>24.2</v>
      </c>
      <c r="FC31" s="492">
        <v>398</v>
      </c>
      <c r="FD31" s="487">
        <v>10.1</v>
      </c>
      <c r="FE31" s="494">
        <v>6651</v>
      </c>
      <c r="FF31" s="462">
        <v>76</v>
      </c>
      <c r="FG31" s="462">
        <v>225</v>
      </c>
      <c r="FH31" s="462">
        <v>368</v>
      </c>
      <c r="FI31" s="472">
        <v>10</v>
      </c>
      <c r="FJ31" s="471">
        <v>337</v>
      </c>
      <c r="FK31" s="470">
        <v>63.747521009002838</v>
      </c>
      <c r="FL31" s="469">
        <v>99.7</v>
      </c>
      <c r="FM31" s="469">
        <v>93.07</v>
      </c>
      <c r="FN31" s="448">
        <v>79.599999999999994</v>
      </c>
      <c r="FO31" s="456">
        <v>68.400000000000006</v>
      </c>
      <c r="FP31" s="493">
        <v>107</v>
      </c>
      <c r="FQ31" s="492">
        <v>8</v>
      </c>
      <c r="FR31" s="492">
        <v>50</v>
      </c>
      <c r="FS31" s="462">
        <v>13889</v>
      </c>
      <c r="FT31" s="462">
        <v>9</v>
      </c>
      <c r="FU31" s="462">
        <v>2767</v>
      </c>
      <c r="FV31" s="462">
        <v>2631</v>
      </c>
      <c r="FW31" s="462">
        <v>21</v>
      </c>
      <c r="FX31" s="491">
        <v>2605192</v>
      </c>
      <c r="FY31" s="490">
        <v>2773</v>
      </c>
      <c r="FZ31" s="455" t="s">
        <v>534</v>
      </c>
      <c r="GA31" s="455" t="s">
        <v>534</v>
      </c>
      <c r="GB31" s="447">
        <v>15421</v>
      </c>
      <c r="GC31" s="450">
        <v>15421</v>
      </c>
      <c r="GD31" s="450">
        <v>114</v>
      </c>
      <c r="GE31" s="450">
        <v>3037</v>
      </c>
      <c r="GF31" s="447">
        <v>164878</v>
      </c>
      <c r="GG31" s="447">
        <v>1070</v>
      </c>
      <c r="GH31" s="447">
        <v>47438</v>
      </c>
      <c r="GI31" s="447">
        <v>116370</v>
      </c>
      <c r="GJ31" s="447">
        <v>963</v>
      </c>
      <c r="GK31" s="447">
        <v>9260</v>
      </c>
      <c r="GL31" s="447">
        <v>698992</v>
      </c>
      <c r="GM31" s="447">
        <v>2354</v>
      </c>
      <c r="GN31" s="447">
        <v>19406</v>
      </c>
      <c r="GO31" s="447">
        <v>390871</v>
      </c>
      <c r="GP31" s="447">
        <v>737</v>
      </c>
      <c r="GQ31" s="447">
        <v>33200</v>
      </c>
      <c r="GR31" s="447">
        <v>124534959</v>
      </c>
      <c r="GS31" s="450">
        <v>718</v>
      </c>
      <c r="GT31" s="462">
        <v>20339</v>
      </c>
      <c r="GU31" s="462">
        <v>629584</v>
      </c>
      <c r="GV31" s="464">
        <v>88.53</v>
      </c>
      <c r="GW31" s="462">
        <v>7083</v>
      </c>
      <c r="GX31" s="450">
        <v>4779</v>
      </c>
      <c r="GY31" s="450">
        <v>3423</v>
      </c>
      <c r="GZ31" s="463">
        <v>634</v>
      </c>
      <c r="HA31" s="463">
        <v>900</v>
      </c>
      <c r="HB31" s="447">
        <v>3452337</v>
      </c>
      <c r="HC31" s="447">
        <v>18388403</v>
      </c>
      <c r="HD31" s="462">
        <v>2065860</v>
      </c>
      <c r="HE31" s="462">
        <v>2770317</v>
      </c>
      <c r="HF31" s="462">
        <v>259279</v>
      </c>
      <c r="HG31" s="462">
        <v>17140</v>
      </c>
      <c r="HH31" s="462">
        <v>17140</v>
      </c>
      <c r="HI31" s="462">
        <v>265110</v>
      </c>
      <c r="HJ31" s="462">
        <v>182272</v>
      </c>
      <c r="HK31" s="461">
        <v>7795</v>
      </c>
      <c r="HL31" s="461">
        <v>5648000</v>
      </c>
      <c r="HM31" s="461">
        <v>0</v>
      </c>
      <c r="HN31" s="455">
        <v>107</v>
      </c>
      <c r="HO31" s="455">
        <v>0</v>
      </c>
      <c r="HP31" s="461">
        <v>38</v>
      </c>
      <c r="HQ31" s="455">
        <v>0</v>
      </c>
      <c r="HR31" s="461">
        <v>47310</v>
      </c>
      <c r="HS31" s="447">
        <v>233269</v>
      </c>
      <c r="HT31" s="455">
        <v>9320</v>
      </c>
      <c r="HU31" s="489" t="s">
        <v>534</v>
      </c>
      <c r="HV31" s="488">
        <v>44.54</v>
      </c>
      <c r="HW31" s="461">
        <v>265822</v>
      </c>
      <c r="HX31" s="457">
        <v>8.6</v>
      </c>
      <c r="HY31" s="456">
        <v>1.5</v>
      </c>
      <c r="HZ31" s="456">
        <v>0</v>
      </c>
      <c r="IA31" s="456">
        <v>2235.8000000000002</v>
      </c>
      <c r="IB31" s="456">
        <v>2206.6</v>
      </c>
      <c r="IC31" s="447">
        <v>41776</v>
      </c>
      <c r="ID31" s="448">
        <v>59.5</v>
      </c>
      <c r="IE31" s="448">
        <v>64.599999999999994</v>
      </c>
      <c r="IF31" s="448">
        <v>41.5</v>
      </c>
      <c r="IG31" s="448">
        <v>68.900000000000006</v>
      </c>
      <c r="IH31" s="448">
        <v>23.2</v>
      </c>
      <c r="II31" s="455">
        <v>3</v>
      </c>
      <c r="IJ31" s="455">
        <v>10</v>
      </c>
      <c r="IK31" s="487">
        <v>73.099999999999994</v>
      </c>
      <c r="IL31" s="486">
        <v>0.98399999999999999</v>
      </c>
      <c r="IM31" s="485">
        <v>88</v>
      </c>
      <c r="IN31" s="485">
        <v>4.4000000000000004</v>
      </c>
      <c r="IO31" s="485">
        <v>5.6</v>
      </c>
      <c r="IP31" s="484">
        <v>96207575</v>
      </c>
      <c r="IQ31" s="545">
        <v>62</v>
      </c>
      <c r="IR31" s="545">
        <v>51.9</v>
      </c>
      <c r="IS31" s="483" t="s">
        <v>534</v>
      </c>
      <c r="IT31" s="483" t="s">
        <v>534</v>
      </c>
      <c r="IU31" s="545">
        <v>46.6</v>
      </c>
      <c r="IV31" s="448">
        <v>29.8</v>
      </c>
      <c r="IW31" s="481">
        <v>3631</v>
      </c>
      <c r="IX31" s="448">
        <v>38</v>
      </c>
      <c r="IY31" s="448">
        <v>30.6</v>
      </c>
      <c r="IZ31" s="447">
        <v>75945</v>
      </c>
      <c r="JA31" s="447">
        <v>1238</v>
      </c>
      <c r="JB31" s="447">
        <v>1469</v>
      </c>
      <c r="JC31" s="447">
        <v>6046</v>
      </c>
      <c r="JD31" s="447">
        <v>6772</v>
      </c>
      <c r="JE31" s="447">
        <v>7066</v>
      </c>
      <c r="JF31" s="447">
        <v>8442</v>
      </c>
      <c r="JG31" s="447">
        <v>10860</v>
      </c>
      <c r="JH31" s="447">
        <v>9379</v>
      </c>
      <c r="JI31" s="447">
        <v>8719</v>
      </c>
      <c r="JJ31" s="447">
        <v>7486</v>
      </c>
      <c r="JK31" s="447">
        <v>6460</v>
      </c>
      <c r="JL31" s="447">
        <v>5333</v>
      </c>
      <c r="JM31" s="447">
        <v>2734</v>
      </c>
      <c r="JN31" s="447">
        <v>1398</v>
      </c>
      <c r="JO31" s="447">
        <v>621</v>
      </c>
      <c r="JP31" s="447">
        <v>276</v>
      </c>
      <c r="JQ31" s="447">
        <v>9081</v>
      </c>
      <c r="JR31" s="447">
        <v>8062</v>
      </c>
      <c r="JS31" s="447">
        <v>8726</v>
      </c>
      <c r="JT31" s="447">
        <v>10168</v>
      </c>
      <c r="JU31" s="447">
        <v>11651</v>
      </c>
      <c r="JV31" s="447">
        <v>13817</v>
      </c>
      <c r="JW31" s="447">
        <v>11903</v>
      </c>
      <c r="JX31" s="447">
        <v>11352</v>
      </c>
      <c r="JY31" s="447">
        <v>10551</v>
      </c>
      <c r="JZ31" s="447">
        <v>11486</v>
      </c>
      <c r="KA31" s="447">
        <v>13744</v>
      </c>
      <c r="KB31" s="447">
        <v>11063</v>
      </c>
      <c r="KC31" s="447">
        <v>8782</v>
      </c>
      <c r="KD31" s="447">
        <v>7260</v>
      </c>
      <c r="KE31" s="447">
        <v>8113</v>
      </c>
    </row>
    <row r="32" spans="1:291" ht="12" customHeight="1">
      <c r="A32" s="3">
        <v>232025</v>
      </c>
      <c r="B32" s="2" t="s">
        <v>927</v>
      </c>
      <c r="C32" s="470">
        <v>387.2</v>
      </c>
      <c r="D32" s="447">
        <v>386943</v>
      </c>
      <c r="E32" s="448">
        <v>14.63</v>
      </c>
      <c r="F32" s="448">
        <v>62.88</v>
      </c>
      <c r="G32" s="448">
        <v>22.49</v>
      </c>
      <c r="H32" s="455">
        <v>22326</v>
      </c>
      <c r="I32" s="455">
        <v>45487</v>
      </c>
      <c r="J32" s="455">
        <v>68344</v>
      </c>
      <c r="K32" s="447">
        <v>39897</v>
      </c>
      <c r="L32" s="447">
        <v>160783</v>
      </c>
      <c r="M32" s="447">
        <v>10881</v>
      </c>
      <c r="N32" s="447">
        <v>16930</v>
      </c>
      <c r="O32" s="450">
        <v>15371</v>
      </c>
      <c r="P32" s="455">
        <v>386943</v>
      </c>
      <c r="Q32" s="447">
        <v>381051</v>
      </c>
      <c r="R32" s="447">
        <v>356372</v>
      </c>
      <c r="S32" s="447">
        <v>184029</v>
      </c>
      <c r="T32" s="447">
        <v>2241448</v>
      </c>
      <c r="U32" s="447">
        <v>897461</v>
      </c>
      <c r="V32" s="447">
        <v>964135</v>
      </c>
      <c r="W32" s="462">
        <v>67</v>
      </c>
      <c r="X32" s="480">
        <v>44</v>
      </c>
      <c r="Y32" s="462">
        <v>33</v>
      </c>
      <c r="Z32" s="463">
        <v>331255</v>
      </c>
      <c r="AA32" s="447">
        <v>2569</v>
      </c>
      <c r="AB32" s="462">
        <v>1631</v>
      </c>
      <c r="AC32" s="447">
        <v>2108</v>
      </c>
      <c r="AD32" s="447">
        <v>212987</v>
      </c>
      <c r="AE32" s="447">
        <v>0</v>
      </c>
      <c r="AF32" s="499">
        <v>22</v>
      </c>
      <c r="AG32" s="447">
        <v>5134</v>
      </c>
      <c r="AH32" s="450">
        <v>47</v>
      </c>
      <c r="AI32" s="450">
        <v>22423</v>
      </c>
      <c r="AJ32" s="447">
        <v>1206</v>
      </c>
      <c r="AK32" s="447" t="s">
        <v>534</v>
      </c>
      <c r="AL32" s="478">
        <v>20</v>
      </c>
      <c r="AM32" s="450">
        <v>10589</v>
      </c>
      <c r="AN32" s="447">
        <v>680</v>
      </c>
      <c r="AO32" s="447">
        <v>19</v>
      </c>
      <c r="AP32" s="447" t="s">
        <v>534</v>
      </c>
      <c r="AQ32" s="447">
        <v>23</v>
      </c>
      <c r="AR32" s="447">
        <v>412</v>
      </c>
      <c r="AS32" s="448">
        <v>100</v>
      </c>
      <c r="AT32" s="448">
        <v>140.5</v>
      </c>
      <c r="AU32" s="448">
        <v>120.1</v>
      </c>
      <c r="AV32" s="462">
        <v>0</v>
      </c>
      <c r="AW32" s="478">
        <v>12</v>
      </c>
      <c r="AX32" s="478">
        <v>12</v>
      </c>
      <c r="AY32" s="462">
        <v>4</v>
      </c>
      <c r="AZ32" s="462">
        <v>4</v>
      </c>
      <c r="BA32" s="478">
        <v>12</v>
      </c>
      <c r="BB32" s="478">
        <v>12</v>
      </c>
      <c r="BC32" s="450">
        <v>6</v>
      </c>
      <c r="BD32" s="447">
        <v>40159</v>
      </c>
      <c r="BE32" s="450">
        <v>0</v>
      </c>
      <c r="BF32" s="447">
        <v>0</v>
      </c>
      <c r="BG32" s="450">
        <v>1</v>
      </c>
      <c r="BH32" s="447">
        <v>30703</v>
      </c>
      <c r="BI32" s="450">
        <v>2</v>
      </c>
      <c r="BJ32" s="447">
        <v>1107</v>
      </c>
      <c r="BK32" s="448">
        <v>50.1</v>
      </c>
      <c r="BL32" s="462">
        <v>2</v>
      </c>
      <c r="BM32" s="462">
        <v>4</v>
      </c>
      <c r="BN32" s="462">
        <v>1247</v>
      </c>
      <c r="BO32" s="462">
        <v>2445</v>
      </c>
      <c r="BP32" s="448">
        <v>40.799999999999997</v>
      </c>
      <c r="BQ32" s="477">
        <v>1.81</v>
      </c>
      <c r="BR32" s="448">
        <v>31.8</v>
      </c>
      <c r="BS32" s="448">
        <v>3.0801704647766153</v>
      </c>
      <c r="BT32" s="448">
        <v>63.513706702900002</v>
      </c>
      <c r="BU32" s="450">
        <v>14</v>
      </c>
      <c r="BV32" s="447">
        <v>2746</v>
      </c>
      <c r="BW32" s="450">
        <v>232</v>
      </c>
      <c r="BX32" s="450">
        <v>536</v>
      </c>
      <c r="BY32" s="450">
        <v>3050</v>
      </c>
      <c r="BZ32" s="450">
        <v>866</v>
      </c>
      <c r="CA32" s="450">
        <v>265</v>
      </c>
      <c r="CB32" s="450">
        <v>426</v>
      </c>
      <c r="CC32" s="470">
        <v>1.7</v>
      </c>
      <c r="CD32" s="543" t="s">
        <v>534</v>
      </c>
      <c r="CE32" s="450">
        <v>8</v>
      </c>
      <c r="CF32" s="450">
        <v>365</v>
      </c>
      <c r="CG32" s="450">
        <v>6</v>
      </c>
      <c r="CH32" s="450">
        <v>1</v>
      </c>
      <c r="CI32" s="450">
        <v>70</v>
      </c>
      <c r="CJ32" s="450">
        <v>8</v>
      </c>
      <c r="CK32" s="447">
        <v>720</v>
      </c>
      <c r="CL32" s="450">
        <v>7</v>
      </c>
      <c r="CM32" s="450">
        <v>806</v>
      </c>
      <c r="CN32" s="462">
        <v>20</v>
      </c>
      <c r="CO32" s="462">
        <v>360</v>
      </c>
      <c r="CP32" s="462">
        <v>12</v>
      </c>
      <c r="CQ32" s="462">
        <v>106</v>
      </c>
      <c r="CR32" s="462">
        <v>3</v>
      </c>
      <c r="CS32" s="462">
        <v>78</v>
      </c>
      <c r="CT32" s="447">
        <v>8552</v>
      </c>
      <c r="CU32" s="447">
        <v>1994</v>
      </c>
      <c r="CV32" s="447">
        <v>1702</v>
      </c>
      <c r="CW32" s="463">
        <v>855346.19200000004</v>
      </c>
      <c r="CX32" s="463">
        <v>304487.663</v>
      </c>
      <c r="CY32" s="463">
        <v>457520.12</v>
      </c>
      <c r="CZ32" s="447">
        <v>87303</v>
      </c>
      <c r="DA32" s="450">
        <v>20</v>
      </c>
      <c r="DB32" s="463">
        <v>14055</v>
      </c>
      <c r="DC32" s="463">
        <v>1478</v>
      </c>
      <c r="DD32" s="463">
        <v>1006</v>
      </c>
      <c r="DE32" s="462">
        <v>79</v>
      </c>
      <c r="DF32" s="462">
        <v>1070</v>
      </c>
      <c r="DG32" s="447">
        <v>20544</v>
      </c>
      <c r="DH32" s="541">
        <v>11428</v>
      </c>
      <c r="DI32" s="447">
        <v>2752</v>
      </c>
      <c r="DJ32" s="447">
        <v>2371</v>
      </c>
      <c r="DK32" s="462">
        <v>121</v>
      </c>
      <c r="DL32" s="462">
        <v>212</v>
      </c>
      <c r="DM32" s="462">
        <v>0</v>
      </c>
      <c r="DN32" s="462">
        <v>1568</v>
      </c>
      <c r="DO32" s="462">
        <v>64</v>
      </c>
      <c r="DP32" s="462">
        <v>13889</v>
      </c>
      <c r="DQ32" s="492">
        <v>57</v>
      </c>
      <c r="DR32" s="450">
        <v>8810</v>
      </c>
      <c r="DS32" s="494">
        <v>7876</v>
      </c>
      <c r="DT32" s="450">
        <v>0</v>
      </c>
      <c r="DU32" s="491">
        <v>711</v>
      </c>
      <c r="DV32" s="462">
        <v>53</v>
      </c>
      <c r="DW32" s="462">
        <v>41</v>
      </c>
      <c r="DX32" s="448">
        <v>59.7</v>
      </c>
      <c r="DY32" s="462">
        <v>53</v>
      </c>
      <c r="DZ32" s="462">
        <v>205</v>
      </c>
      <c r="EA32" s="462">
        <v>1232</v>
      </c>
      <c r="EB32" s="463">
        <v>139</v>
      </c>
      <c r="EC32" s="463">
        <v>81</v>
      </c>
      <c r="ED32" s="463">
        <v>3588</v>
      </c>
      <c r="EE32" s="450">
        <v>3623</v>
      </c>
      <c r="EF32" s="448">
        <v>99.1</v>
      </c>
      <c r="EG32" s="448">
        <v>98.2</v>
      </c>
      <c r="EH32" s="463">
        <v>231</v>
      </c>
      <c r="EI32" s="448">
        <v>5.19</v>
      </c>
      <c r="EJ32" s="463">
        <v>78735</v>
      </c>
      <c r="EK32" s="448">
        <v>47.2</v>
      </c>
      <c r="EL32" s="463">
        <v>332717</v>
      </c>
      <c r="EM32" s="448">
        <v>6.18</v>
      </c>
      <c r="EN32" s="462">
        <v>439</v>
      </c>
      <c r="EO32" s="462">
        <v>17</v>
      </c>
      <c r="EP32" s="496">
        <v>6540</v>
      </c>
      <c r="EQ32" s="462">
        <v>185</v>
      </c>
      <c r="ER32" s="462">
        <v>1952</v>
      </c>
      <c r="ES32" s="448">
        <v>100</v>
      </c>
      <c r="ET32" s="447">
        <v>134557</v>
      </c>
      <c r="EU32" s="450">
        <v>17677</v>
      </c>
      <c r="EV32" s="447">
        <v>9</v>
      </c>
      <c r="EW32" s="491">
        <v>109754</v>
      </c>
      <c r="EX32" s="447">
        <v>97952</v>
      </c>
      <c r="EY32" s="447">
        <v>8119</v>
      </c>
      <c r="EZ32" s="447">
        <v>3683</v>
      </c>
      <c r="FA32" s="447">
        <v>7126</v>
      </c>
      <c r="FB32" s="495">
        <v>19.7</v>
      </c>
      <c r="FC32" s="492">
        <v>251</v>
      </c>
      <c r="FD32" s="487">
        <v>10.88</v>
      </c>
      <c r="FE32" s="494">
        <v>4577</v>
      </c>
      <c r="FF32" s="462">
        <v>0</v>
      </c>
      <c r="FG32" s="462">
        <v>23</v>
      </c>
      <c r="FH32" s="462">
        <v>171</v>
      </c>
      <c r="FI32" s="472">
        <v>16</v>
      </c>
      <c r="FJ32" s="471">
        <v>534</v>
      </c>
      <c r="FK32" s="470">
        <v>66.583187771394094</v>
      </c>
      <c r="FL32" s="469">
        <v>98.95</v>
      </c>
      <c r="FM32" s="469">
        <v>97.16</v>
      </c>
      <c r="FN32" s="448">
        <v>88.4</v>
      </c>
      <c r="FO32" s="456">
        <v>85.5</v>
      </c>
      <c r="FP32" s="493">
        <v>102</v>
      </c>
      <c r="FQ32" s="492">
        <v>10</v>
      </c>
      <c r="FR32" s="492">
        <v>73</v>
      </c>
      <c r="FS32" s="462">
        <v>2102</v>
      </c>
      <c r="FT32" s="462">
        <v>11</v>
      </c>
      <c r="FU32" s="462">
        <v>2517</v>
      </c>
      <c r="FV32" s="462">
        <v>2221</v>
      </c>
      <c r="FW32" s="462">
        <v>5</v>
      </c>
      <c r="FX32" s="491">
        <v>6159337</v>
      </c>
      <c r="FY32" s="490">
        <v>1601</v>
      </c>
      <c r="FZ32" s="543" t="s">
        <v>534</v>
      </c>
      <c r="GA32" s="543" t="s">
        <v>534</v>
      </c>
      <c r="GB32" s="447">
        <v>13929</v>
      </c>
      <c r="GC32" s="450">
        <v>13929</v>
      </c>
      <c r="GD32" s="450">
        <v>34</v>
      </c>
      <c r="GE32" s="450">
        <v>2939</v>
      </c>
      <c r="GF32" s="447">
        <v>163737</v>
      </c>
      <c r="GG32" s="447">
        <v>447</v>
      </c>
      <c r="GH32" s="447">
        <v>51897</v>
      </c>
      <c r="GI32" s="447">
        <v>111393</v>
      </c>
      <c r="GJ32" s="447">
        <v>702</v>
      </c>
      <c r="GK32" s="447">
        <v>6122</v>
      </c>
      <c r="GL32" s="447">
        <v>545527</v>
      </c>
      <c r="GM32" s="447">
        <v>2221</v>
      </c>
      <c r="GN32" s="447">
        <v>18535</v>
      </c>
      <c r="GO32" s="447">
        <v>421161</v>
      </c>
      <c r="GP32" s="447">
        <v>687</v>
      </c>
      <c r="GQ32" s="447">
        <v>43892</v>
      </c>
      <c r="GR32" s="447">
        <v>207563671</v>
      </c>
      <c r="GS32" s="450">
        <v>660</v>
      </c>
      <c r="GT32" s="462">
        <v>14576</v>
      </c>
      <c r="GU32" s="462">
        <v>351264</v>
      </c>
      <c r="GV32" s="464">
        <v>37</v>
      </c>
      <c r="GW32" s="523">
        <v>1831.8</v>
      </c>
      <c r="GX32" s="450">
        <v>3644</v>
      </c>
      <c r="GY32" s="450">
        <v>1518</v>
      </c>
      <c r="GZ32" s="463">
        <v>134</v>
      </c>
      <c r="HA32" s="463">
        <v>73</v>
      </c>
      <c r="HB32" s="447">
        <v>2120746</v>
      </c>
      <c r="HC32" s="447">
        <v>12363390</v>
      </c>
      <c r="HD32" s="462">
        <v>1429242</v>
      </c>
      <c r="HE32" s="462">
        <v>1830604</v>
      </c>
      <c r="HF32" s="462">
        <v>318393</v>
      </c>
      <c r="HG32" s="462">
        <v>29360</v>
      </c>
      <c r="HH32" s="462">
        <v>26830</v>
      </c>
      <c r="HI32" s="462">
        <v>240500</v>
      </c>
      <c r="HJ32" s="462">
        <v>189690</v>
      </c>
      <c r="HK32" s="461">
        <v>25911</v>
      </c>
      <c r="HL32" s="461">
        <v>6624092</v>
      </c>
      <c r="HM32" s="461">
        <v>132383</v>
      </c>
      <c r="HN32" s="455">
        <v>100</v>
      </c>
      <c r="HO32" s="455">
        <v>8</v>
      </c>
      <c r="HP32" s="461">
        <v>62</v>
      </c>
      <c r="HQ32" s="455">
        <v>4</v>
      </c>
      <c r="HR32" s="461">
        <v>244280</v>
      </c>
      <c r="HS32" s="447">
        <v>234480</v>
      </c>
      <c r="HT32" s="455">
        <v>0</v>
      </c>
      <c r="HU32" s="489">
        <v>0</v>
      </c>
      <c r="HV32" s="488">
        <v>50.21</v>
      </c>
      <c r="HW32" s="461">
        <v>289249</v>
      </c>
      <c r="HX32" s="544" t="s">
        <v>534</v>
      </c>
      <c r="HY32" s="456">
        <v>4.0999999999999996</v>
      </c>
      <c r="HZ32" s="456">
        <v>4.0999999999999996</v>
      </c>
      <c r="IA32" s="456">
        <v>1736.4</v>
      </c>
      <c r="IB32" s="456">
        <v>1650.1</v>
      </c>
      <c r="IC32" s="447">
        <v>66014</v>
      </c>
      <c r="ID32" s="448">
        <v>73.599999999999994</v>
      </c>
      <c r="IE32" s="448">
        <v>65.400000000000006</v>
      </c>
      <c r="IF32" s="448">
        <v>44.9</v>
      </c>
      <c r="IG32" s="448">
        <v>68.3</v>
      </c>
      <c r="IH32" s="448">
        <v>26.4</v>
      </c>
      <c r="II32" s="455">
        <v>2</v>
      </c>
      <c r="IJ32" s="455">
        <v>11</v>
      </c>
      <c r="IK32" s="487">
        <v>89.45</v>
      </c>
      <c r="IL32" s="486">
        <v>1.0169999999999999</v>
      </c>
      <c r="IM32" s="485">
        <v>85.6</v>
      </c>
      <c r="IN32" s="485">
        <v>-1.2</v>
      </c>
      <c r="IO32" s="485">
        <v>6.4</v>
      </c>
      <c r="IP32" s="484">
        <v>61664715</v>
      </c>
      <c r="IQ32" s="450">
        <v>69.400000000000006</v>
      </c>
      <c r="IR32" s="450">
        <v>45</v>
      </c>
      <c r="IS32" s="543" t="s">
        <v>534</v>
      </c>
      <c r="IT32" s="543" t="s">
        <v>534</v>
      </c>
      <c r="IU32" s="543" t="s">
        <v>534</v>
      </c>
      <c r="IV32" s="448">
        <v>26.5</v>
      </c>
      <c r="IW32" s="481">
        <v>3768</v>
      </c>
      <c r="IX32" s="448">
        <v>20</v>
      </c>
      <c r="IY32" s="448">
        <v>26.3</v>
      </c>
      <c r="IZ32" s="447">
        <v>82789</v>
      </c>
      <c r="JA32" s="447">
        <v>1159</v>
      </c>
      <c r="JB32" s="447">
        <v>1539</v>
      </c>
      <c r="JC32" s="447">
        <v>6575</v>
      </c>
      <c r="JD32" s="447">
        <v>7707</v>
      </c>
      <c r="JE32" s="447">
        <v>7526</v>
      </c>
      <c r="JF32" s="447">
        <v>8623</v>
      </c>
      <c r="JG32" s="447">
        <v>10666</v>
      </c>
      <c r="JH32" s="447">
        <v>9562</v>
      </c>
      <c r="JI32" s="447">
        <v>8556</v>
      </c>
      <c r="JJ32" s="447">
        <v>7148</v>
      </c>
      <c r="JK32" s="447">
        <v>5892</v>
      </c>
      <c r="JL32" s="447">
        <v>4277</v>
      </c>
      <c r="JM32" s="447">
        <v>1929</v>
      </c>
      <c r="JN32" s="447">
        <v>866</v>
      </c>
      <c r="JO32" s="447">
        <v>400</v>
      </c>
      <c r="JP32" s="447">
        <v>175</v>
      </c>
      <c r="JQ32" s="447">
        <v>9346</v>
      </c>
      <c r="JR32" s="447">
        <v>8873</v>
      </c>
      <c r="JS32" s="447">
        <v>10019</v>
      </c>
      <c r="JT32" s="447">
        <v>11411</v>
      </c>
      <c r="JU32" s="447">
        <v>12766</v>
      </c>
      <c r="JV32" s="447">
        <v>14478</v>
      </c>
      <c r="JW32" s="447">
        <v>12464</v>
      </c>
      <c r="JX32" s="447">
        <v>11389</v>
      </c>
      <c r="JY32" s="447">
        <v>10608</v>
      </c>
      <c r="JZ32" s="447">
        <v>11622</v>
      </c>
      <c r="KA32" s="447">
        <v>13115</v>
      </c>
      <c r="KB32" s="447">
        <v>9932</v>
      </c>
      <c r="KC32" s="447">
        <v>7538</v>
      </c>
      <c r="KD32" s="447">
        <v>6551</v>
      </c>
      <c r="KE32" s="447">
        <v>7243</v>
      </c>
    </row>
    <row r="33" spans="1:291" ht="12" customHeight="1">
      <c r="A33" s="3">
        <v>232114</v>
      </c>
      <c r="B33" s="2" t="s">
        <v>928</v>
      </c>
      <c r="C33" s="470">
        <v>918.32</v>
      </c>
      <c r="D33" s="447">
        <v>424500</v>
      </c>
      <c r="E33" s="448">
        <v>14.1</v>
      </c>
      <c r="F33" s="448">
        <v>63.7</v>
      </c>
      <c r="G33" s="448">
        <v>22.2</v>
      </c>
      <c r="H33" s="455">
        <v>22841</v>
      </c>
      <c r="I33" s="455">
        <v>47398</v>
      </c>
      <c r="J33" s="455">
        <v>72858</v>
      </c>
      <c r="K33" s="447">
        <v>41045</v>
      </c>
      <c r="L33" s="447">
        <v>178410</v>
      </c>
      <c r="M33" s="447">
        <v>16327</v>
      </c>
      <c r="N33" s="447">
        <v>18600</v>
      </c>
      <c r="O33" s="450">
        <v>17923</v>
      </c>
      <c r="P33" s="455">
        <v>424520</v>
      </c>
      <c r="Q33" s="447">
        <v>422542</v>
      </c>
      <c r="R33" s="447">
        <v>466836</v>
      </c>
      <c r="S33" s="447">
        <v>2823745</v>
      </c>
      <c r="T33" s="447">
        <v>3128061</v>
      </c>
      <c r="U33" s="447">
        <v>1346442</v>
      </c>
      <c r="V33" s="447">
        <v>1761402</v>
      </c>
      <c r="W33" s="462">
        <v>53</v>
      </c>
      <c r="X33" s="480">
        <v>67</v>
      </c>
      <c r="Y33" s="462">
        <v>28</v>
      </c>
      <c r="Z33" s="463">
        <v>591974</v>
      </c>
      <c r="AA33" s="447">
        <v>4251.01</v>
      </c>
      <c r="AB33" s="462">
        <v>5370.65</v>
      </c>
      <c r="AC33" s="447">
        <v>2712</v>
      </c>
      <c r="AD33" s="447">
        <v>328969</v>
      </c>
      <c r="AE33" s="447">
        <v>0</v>
      </c>
      <c r="AF33" s="499">
        <v>22</v>
      </c>
      <c r="AG33" s="447">
        <v>2450</v>
      </c>
      <c r="AH33" s="450">
        <v>75</v>
      </c>
      <c r="AI33" s="450">
        <v>24312</v>
      </c>
      <c r="AJ33" s="447">
        <v>1550</v>
      </c>
      <c r="AK33" s="447">
        <v>137</v>
      </c>
      <c r="AL33" s="478">
        <v>28</v>
      </c>
      <c r="AM33" s="450">
        <v>12137</v>
      </c>
      <c r="AN33" s="447">
        <v>854</v>
      </c>
      <c r="AO33" s="447">
        <v>21</v>
      </c>
      <c r="AP33" s="447">
        <v>379</v>
      </c>
      <c r="AQ33" s="447">
        <v>32</v>
      </c>
      <c r="AR33" s="447">
        <v>904</v>
      </c>
      <c r="AS33" s="448">
        <v>100</v>
      </c>
      <c r="AT33" s="448">
        <v>100</v>
      </c>
      <c r="AU33" s="448">
        <v>100</v>
      </c>
      <c r="AV33" s="462">
        <v>19</v>
      </c>
      <c r="AW33" s="478">
        <v>19</v>
      </c>
      <c r="AX33" s="478">
        <v>14</v>
      </c>
      <c r="AY33" s="462">
        <v>8</v>
      </c>
      <c r="AZ33" s="462">
        <v>8</v>
      </c>
      <c r="BA33" s="478">
        <v>18</v>
      </c>
      <c r="BB33" s="478">
        <v>13</v>
      </c>
      <c r="BC33" s="450">
        <v>14</v>
      </c>
      <c r="BD33" s="447">
        <v>55138</v>
      </c>
      <c r="BE33" s="450">
        <v>1</v>
      </c>
      <c r="BF33" s="447">
        <v>28000</v>
      </c>
      <c r="BG33" s="450">
        <v>2</v>
      </c>
      <c r="BH33" s="447">
        <v>33870</v>
      </c>
      <c r="BI33" s="450">
        <v>6</v>
      </c>
      <c r="BJ33" s="447">
        <v>2346</v>
      </c>
      <c r="BK33" s="448">
        <v>56.2</v>
      </c>
      <c r="BL33" s="462">
        <v>0</v>
      </c>
      <c r="BM33" s="462">
        <v>4</v>
      </c>
      <c r="BN33" s="462">
        <v>0</v>
      </c>
      <c r="BO33" s="462">
        <v>10763</v>
      </c>
      <c r="BP33" s="448">
        <v>47.9</v>
      </c>
      <c r="BQ33" s="477">
        <v>1.1060000000000001</v>
      </c>
      <c r="BR33" s="448">
        <v>27.47</v>
      </c>
      <c r="BS33" s="448">
        <v>2.8015969926049911</v>
      </c>
      <c r="BT33" s="448">
        <v>64.156949962200002</v>
      </c>
      <c r="BU33" s="450">
        <v>17</v>
      </c>
      <c r="BV33" s="447">
        <v>3307</v>
      </c>
      <c r="BW33" s="450">
        <v>231</v>
      </c>
      <c r="BX33" s="450">
        <v>697</v>
      </c>
      <c r="BY33" s="450">
        <v>3057</v>
      </c>
      <c r="BZ33" s="450">
        <v>850</v>
      </c>
      <c r="CA33" s="450">
        <v>229</v>
      </c>
      <c r="CB33" s="450">
        <v>297</v>
      </c>
      <c r="CC33" s="470">
        <v>1.65</v>
      </c>
      <c r="CD33" s="477" t="s">
        <v>534</v>
      </c>
      <c r="CE33" s="450">
        <v>12</v>
      </c>
      <c r="CF33" s="450">
        <v>82</v>
      </c>
      <c r="CG33" s="450">
        <v>2</v>
      </c>
      <c r="CH33" s="450">
        <v>1</v>
      </c>
      <c r="CI33" s="450">
        <v>50</v>
      </c>
      <c r="CJ33" s="450">
        <v>12</v>
      </c>
      <c r="CK33" s="447">
        <v>1001</v>
      </c>
      <c r="CL33" s="450">
        <v>8</v>
      </c>
      <c r="CM33" s="450">
        <v>674</v>
      </c>
      <c r="CN33" s="462">
        <v>28</v>
      </c>
      <c r="CO33" s="462">
        <v>474</v>
      </c>
      <c r="CP33" s="462">
        <v>12</v>
      </c>
      <c r="CQ33" s="462">
        <v>123</v>
      </c>
      <c r="CR33" s="462">
        <v>2</v>
      </c>
      <c r="CS33" s="462">
        <v>44</v>
      </c>
      <c r="CT33" s="447">
        <v>7696</v>
      </c>
      <c r="CU33" s="447">
        <v>1803</v>
      </c>
      <c r="CV33" s="447">
        <v>1874</v>
      </c>
      <c r="CW33" s="463">
        <v>770482.52099999995</v>
      </c>
      <c r="CX33" s="463">
        <v>285458.995</v>
      </c>
      <c r="CY33" s="463">
        <v>490197.20600000001</v>
      </c>
      <c r="CZ33" s="447">
        <v>41235</v>
      </c>
      <c r="DA33" s="450">
        <v>27</v>
      </c>
      <c r="DB33" s="463">
        <v>13557</v>
      </c>
      <c r="DC33" s="463">
        <v>1654</v>
      </c>
      <c r="DD33" s="463">
        <v>1382</v>
      </c>
      <c r="DE33" s="462">
        <v>482</v>
      </c>
      <c r="DF33" s="462">
        <v>2197</v>
      </c>
      <c r="DG33" s="447">
        <v>25883</v>
      </c>
      <c r="DH33" s="498">
        <v>12681</v>
      </c>
      <c r="DI33" s="447">
        <v>3133</v>
      </c>
      <c r="DJ33" s="447">
        <v>2865</v>
      </c>
      <c r="DK33" s="506">
        <v>167</v>
      </c>
      <c r="DL33" s="506">
        <v>228</v>
      </c>
      <c r="DM33" s="506">
        <v>0</v>
      </c>
      <c r="DN33" s="506">
        <v>1373</v>
      </c>
      <c r="DO33" s="506">
        <v>69</v>
      </c>
      <c r="DP33" s="506">
        <v>17485</v>
      </c>
      <c r="DQ33" s="492">
        <v>79</v>
      </c>
      <c r="DR33" s="450">
        <v>13029</v>
      </c>
      <c r="DS33" s="494">
        <v>8580</v>
      </c>
      <c r="DT33" s="450">
        <v>0</v>
      </c>
      <c r="DU33" s="491">
        <v>1143</v>
      </c>
      <c r="DV33" s="462">
        <v>71</v>
      </c>
      <c r="DW33" s="462">
        <v>69</v>
      </c>
      <c r="DX33" s="448">
        <v>42.3</v>
      </c>
      <c r="DY33" s="462">
        <v>42</v>
      </c>
      <c r="DZ33" s="462">
        <v>80</v>
      </c>
      <c r="EA33" s="462">
        <v>1138</v>
      </c>
      <c r="EB33" s="463">
        <v>245</v>
      </c>
      <c r="EC33" s="463">
        <v>78</v>
      </c>
      <c r="ED33" s="463">
        <v>3686</v>
      </c>
      <c r="EE33" s="450">
        <v>3808</v>
      </c>
      <c r="EF33" s="448">
        <v>96.6</v>
      </c>
      <c r="EG33" s="448">
        <v>96.8</v>
      </c>
      <c r="EH33" s="463">
        <v>154</v>
      </c>
      <c r="EI33" s="448">
        <v>5.53</v>
      </c>
      <c r="EJ33" s="463">
        <v>84858</v>
      </c>
      <c r="EK33" s="448">
        <v>36.9</v>
      </c>
      <c r="EL33" s="463">
        <v>330530</v>
      </c>
      <c r="EM33" s="448">
        <v>2.34</v>
      </c>
      <c r="EN33" s="462">
        <v>468</v>
      </c>
      <c r="EO33" s="462">
        <v>109</v>
      </c>
      <c r="EP33" s="496">
        <v>11493</v>
      </c>
      <c r="EQ33" s="462">
        <v>204</v>
      </c>
      <c r="ER33" s="462">
        <v>2487</v>
      </c>
      <c r="ES33" s="448">
        <v>100</v>
      </c>
      <c r="ET33" s="447">
        <v>146862</v>
      </c>
      <c r="EU33" s="450">
        <v>19609</v>
      </c>
      <c r="EV33" s="447">
        <v>6112</v>
      </c>
      <c r="EW33" s="491">
        <v>122487</v>
      </c>
      <c r="EX33" s="447">
        <v>103921</v>
      </c>
      <c r="EY33" s="447">
        <v>14649</v>
      </c>
      <c r="EZ33" s="447">
        <v>3917</v>
      </c>
      <c r="FA33" s="447">
        <v>4766</v>
      </c>
      <c r="FB33" s="495">
        <v>19.7</v>
      </c>
      <c r="FC33" s="492">
        <v>184</v>
      </c>
      <c r="FD33" s="487">
        <v>10.96</v>
      </c>
      <c r="FE33" s="494">
        <v>8350</v>
      </c>
      <c r="FF33" s="462">
        <v>155</v>
      </c>
      <c r="FG33" s="462">
        <v>270</v>
      </c>
      <c r="FH33" s="462">
        <v>409</v>
      </c>
      <c r="FI33" s="472">
        <v>9</v>
      </c>
      <c r="FJ33" s="471">
        <v>275</v>
      </c>
      <c r="FK33" s="470">
        <v>65.129234662259861</v>
      </c>
      <c r="FL33" s="469">
        <v>99.95</v>
      </c>
      <c r="FM33" s="469">
        <v>90.07</v>
      </c>
      <c r="FN33" s="448">
        <v>71.188221436984691</v>
      </c>
      <c r="FO33" s="456">
        <v>23.9</v>
      </c>
      <c r="FP33" s="493">
        <v>132</v>
      </c>
      <c r="FQ33" s="492">
        <v>16</v>
      </c>
      <c r="FR33" s="492">
        <v>108</v>
      </c>
      <c r="FS33" s="462">
        <v>1866</v>
      </c>
      <c r="FT33" s="462">
        <v>13</v>
      </c>
      <c r="FU33" s="462">
        <v>2711</v>
      </c>
      <c r="FV33" s="462">
        <v>2900</v>
      </c>
      <c r="FW33" s="462">
        <v>7</v>
      </c>
      <c r="FX33" s="491">
        <v>10671973</v>
      </c>
      <c r="FY33" s="490">
        <v>2929</v>
      </c>
      <c r="FZ33" s="462" t="s">
        <v>534</v>
      </c>
      <c r="GA33" s="462" t="s">
        <v>534</v>
      </c>
      <c r="GB33" s="447">
        <v>13507</v>
      </c>
      <c r="GC33" s="450">
        <v>13507</v>
      </c>
      <c r="GD33" s="450">
        <v>68</v>
      </c>
      <c r="GE33" s="450">
        <v>2897</v>
      </c>
      <c r="GF33" s="447">
        <v>248872</v>
      </c>
      <c r="GG33" s="447">
        <v>968</v>
      </c>
      <c r="GH33" s="447">
        <v>127463</v>
      </c>
      <c r="GI33" s="447">
        <v>120441</v>
      </c>
      <c r="GJ33" s="447">
        <v>448</v>
      </c>
      <c r="GK33" s="447">
        <v>6177</v>
      </c>
      <c r="GL33" s="447">
        <v>1897546</v>
      </c>
      <c r="GM33" s="447">
        <v>1982</v>
      </c>
      <c r="GN33" s="447">
        <v>17910</v>
      </c>
      <c r="GO33" s="447">
        <v>378203</v>
      </c>
      <c r="GP33" s="447">
        <v>835</v>
      </c>
      <c r="GQ33" s="447">
        <v>114528</v>
      </c>
      <c r="GR33" s="447">
        <v>1424627242</v>
      </c>
      <c r="GS33" s="450">
        <v>785</v>
      </c>
      <c r="GT33" s="462">
        <v>25843</v>
      </c>
      <c r="GU33" s="462">
        <v>873171</v>
      </c>
      <c r="GV33" s="464">
        <v>72.489999999999995</v>
      </c>
      <c r="GW33" s="462">
        <v>5064</v>
      </c>
      <c r="GX33" s="450">
        <v>6322</v>
      </c>
      <c r="GY33" s="450">
        <v>2581</v>
      </c>
      <c r="GZ33" s="463">
        <v>243</v>
      </c>
      <c r="HA33" s="463">
        <v>131</v>
      </c>
      <c r="HB33" s="447">
        <v>2547153</v>
      </c>
      <c r="HC33" s="447">
        <v>17049822</v>
      </c>
      <c r="HD33" s="462">
        <v>1907003</v>
      </c>
      <c r="HE33" s="462">
        <v>2400313</v>
      </c>
      <c r="HF33" s="462">
        <v>422406</v>
      </c>
      <c r="HG33" s="462">
        <v>18000</v>
      </c>
      <c r="HH33" s="462">
        <v>23400</v>
      </c>
      <c r="HI33" s="462">
        <v>307320</v>
      </c>
      <c r="HJ33" s="462">
        <v>199560</v>
      </c>
      <c r="HK33" s="461">
        <v>25987</v>
      </c>
      <c r="HL33" s="461">
        <v>2380342</v>
      </c>
      <c r="HM33" s="461">
        <v>2734592</v>
      </c>
      <c r="HN33" s="455">
        <v>36</v>
      </c>
      <c r="HO33" s="455">
        <v>54</v>
      </c>
      <c r="HP33" s="461">
        <v>20</v>
      </c>
      <c r="HQ33" s="455">
        <v>54</v>
      </c>
      <c r="HR33" s="461">
        <v>43514</v>
      </c>
      <c r="HS33" s="447">
        <v>284304</v>
      </c>
      <c r="HT33" s="455">
        <v>320</v>
      </c>
      <c r="HU33" s="489">
        <v>0</v>
      </c>
      <c r="HV33" s="488">
        <v>41.04</v>
      </c>
      <c r="HW33" s="462">
        <v>244914</v>
      </c>
      <c r="HX33" s="457">
        <v>2.84</v>
      </c>
      <c r="HY33" s="456">
        <v>7.4</v>
      </c>
      <c r="HZ33" s="456">
        <v>7.4</v>
      </c>
      <c r="IA33" s="456">
        <v>1150.7</v>
      </c>
      <c r="IB33" s="456">
        <v>1092.0999999999999</v>
      </c>
      <c r="IC33" s="447">
        <v>138384</v>
      </c>
      <c r="ID33" s="448">
        <v>65.599999999999994</v>
      </c>
      <c r="IE33" s="448">
        <v>68.599999999999994</v>
      </c>
      <c r="IF33" s="448">
        <v>44.8</v>
      </c>
      <c r="IG33" s="448">
        <v>71.599999999999994</v>
      </c>
      <c r="IH33" s="448">
        <v>24.9</v>
      </c>
      <c r="II33" s="455">
        <v>3</v>
      </c>
      <c r="IJ33" s="455">
        <v>9</v>
      </c>
      <c r="IK33" s="487">
        <v>80.91</v>
      </c>
      <c r="IL33" s="486">
        <v>1.5169999999999999</v>
      </c>
      <c r="IM33" s="485">
        <v>76.400000000000006</v>
      </c>
      <c r="IN33" s="485">
        <v>3.4</v>
      </c>
      <c r="IO33" s="485">
        <v>3.4</v>
      </c>
      <c r="IP33" s="484">
        <v>58541270</v>
      </c>
      <c r="IQ33" s="450">
        <v>70.900000000000006</v>
      </c>
      <c r="IR33" s="450">
        <v>38.4</v>
      </c>
      <c r="IS33" s="542">
        <v>-3.37</v>
      </c>
      <c r="IT33" s="542">
        <v>-16.72</v>
      </c>
      <c r="IU33" s="542">
        <v>-56.31</v>
      </c>
      <c r="IV33" s="448">
        <v>38.9</v>
      </c>
      <c r="IW33" s="481">
        <v>3394</v>
      </c>
      <c r="IX33" s="448">
        <v>27</v>
      </c>
      <c r="IY33" s="448">
        <v>26.5</v>
      </c>
      <c r="IZ33" s="447">
        <v>97819</v>
      </c>
      <c r="JA33" s="447">
        <v>1459</v>
      </c>
      <c r="JB33" s="447">
        <v>1602</v>
      </c>
      <c r="JC33" s="447">
        <v>7086</v>
      </c>
      <c r="JD33" s="447">
        <v>8202</v>
      </c>
      <c r="JE33" s="447">
        <v>7411</v>
      </c>
      <c r="JF33" s="447">
        <v>8758</v>
      </c>
      <c r="JG33" s="447">
        <v>11157</v>
      </c>
      <c r="JH33" s="447">
        <v>9925</v>
      </c>
      <c r="JI33" s="447">
        <v>8310</v>
      </c>
      <c r="JJ33" s="447">
        <v>7209</v>
      </c>
      <c r="JK33" s="447">
        <v>6149</v>
      </c>
      <c r="JL33" s="447">
        <v>4525</v>
      </c>
      <c r="JM33" s="447">
        <v>1974</v>
      </c>
      <c r="JN33" s="447">
        <v>873</v>
      </c>
      <c r="JO33" s="447">
        <v>372</v>
      </c>
      <c r="JP33" s="447">
        <v>182</v>
      </c>
      <c r="JQ33" s="447">
        <v>9929</v>
      </c>
      <c r="JR33" s="447">
        <v>9754</v>
      </c>
      <c r="JS33" s="447">
        <v>10657</v>
      </c>
      <c r="JT33" s="447">
        <v>11612</v>
      </c>
      <c r="JU33" s="447">
        <v>12969</v>
      </c>
      <c r="JV33" s="447">
        <v>15251</v>
      </c>
      <c r="JW33" s="447">
        <v>12976</v>
      </c>
      <c r="JX33" s="447">
        <v>11249</v>
      </c>
      <c r="JY33" s="447">
        <v>10892</v>
      </c>
      <c r="JZ33" s="447">
        <v>12523</v>
      </c>
      <c r="KA33" s="447">
        <v>14425</v>
      </c>
      <c r="KB33" s="447">
        <v>10856</v>
      </c>
      <c r="KC33" s="447">
        <v>7476</v>
      </c>
      <c r="KD33" s="447">
        <v>5594</v>
      </c>
      <c r="KE33" s="447">
        <v>6467</v>
      </c>
    </row>
    <row r="34" spans="1:291" ht="12" customHeight="1">
      <c r="A34" s="3">
        <v>252018</v>
      </c>
      <c r="B34" s="2" t="s">
        <v>929</v>
      </c>
      <c r="C34" s="470">
        <v>464.51</v>
      </c>
      <c r="D34" s="447">
        <v>342088</v>
      </c>
      <c r="E34" s="448">
        <v>13.9</v>
      </c>
      <c r="F34" s="448">
        <v>60.3</v>
      </c>
      <c r="G34" s="448">
        <v>25.8</v>
      </c>
      <c r="H34" s="455">
        <v>17936</v>
      </c>
      <c r="I34" s="455">
        <v>37571</v>
      </c>
      <c r="J34" s="455">
        <v>57940</v>
      </c>
      <c r="K34" s="455">
        <v>41950</v>
      </c>
      <c r="L34" s="447">
        <v>146696</v>
      </c>
      <c r="M34" s="447">
        <v>4140</v>
      </c>
      <c r="N34" s="447">
        <v>12087</v>
      </c>
      <c r="O34" s="450">
        <v>11707</v>
      </c>
      <c r="P34" s="455">
        <v>340544</v>
      </c>
      <c r="Q34" s="447">
        <v>340973</v>
      </c>
      <c r="R34" s="447">
        <v>310543</v>
      </c>
      <c r="S34" s="447">
        <v>968777</v>
      </c>
      <c r="T34" s="447">
        <v>1603430</v>
      </c>
      <c r="U34" s="447">
        <v>521381</v>
      </c>
      <c r="V34" s="447">
        <v>886049</v>
      </c>
      <c r="W34" s="462">
        <v>55</v>
      </c>
      <c r="X34" s="480">
        <v>50</v>
      </c>
      <c r="Y34" s="462">
        <v>0</v>
      </c>
      <c r="Z34" s="463">
        <v>0</v>
      </c>
      <c r="AA34" s="447">
        <f>38+1490</f>
        <v>1528</v>
      </c>
      <c r="AB34" s="462">
        <f>411+567</f>
        <v>978</v>
      </c>
      <c r="AC34" s="447">
        <v>1300</v>
      </c>
      <c r="AD34" s="447">
        <v>124768</v>
      </c>
      <c r="AE34" s="447">
        <v>1848</v>
      </c>
      <c r="AF34" s="499">
        <v>40</v>
      </c>
      <c r="AG34" s="447">
        <v>2872</v>
      </c>
      <c r="AH34" s="450">
        <v>37</v>
      </c>
      <c r="AI34" s="450">
        <v>18681</v>
      </c>
      <c r="AJ34" s="447">
        <v>1110</v>
      </c>
      <c r="AK34" s="447">
        <v>99</v>
      </c>
      <c r="AL34" s="478">
        <v>18</v>
      </c>
      <c r="AM34" s="450">
        <v>8771</v>
      </c>
      <c r="AN34" s="447">
        <v>619</v>
      </c>
      <c r="AO34" s="447">
        <v>4</v>
      </c>
      <c r="AP34" s="447">
        <v>229</v>
      </c>
      <c r="AQ34" s="447">
        <v>14</v>
      </c>
      <c r="AR34" s="447">
        <v>35</v>
      </c>
      <c r="AS34" s="448">
        <v>100</v>
      </c>
      <c r="AT34" s="448">
        <v>91.5</v>
      </c>
      <c r="AU34" s="448">
        <v>71.8</v>
      </c>
      <c r="AV34" s="462">
        <v>3</v>
      </c>
      <c r="AW34" s="478">
        <v>9</v>
      </c>
      <c r="AX34" s="478">
        <v>6</v>
      </c>
      <c r="AY34" s="478">
        <v>3</v>
      </c>
      <c r="AZ34" s="478">
        <v>1</v>
      </c>
      <c r="BA34" s="478">
        <v>2</v>
      </c>
      <c r="BB34" s="478">
        <v>6</v>
      </c>
      <c r="BC34" s="450">
        <v>7</v>
      </c>
      <c r="BD34" s="447">
        <v>9853</v>
      </c>
      <c r="BE34" s="450">
        <v>1</v>
      </c>
      <c r="BF34" s="447">
        <v>31853</v>
      </c>
      <c r="BG34" s="450">
        <v>1</v>
      </c>
      <c r="BH34" s="447">
        <v>21447</v>
      </c>
      <c r="BI34" s="450">
        <v>13</v>
      </c>
      <c r="BJ34" s="447">
        <v>6076</v>
      </c>
      <c r="BK34" s="448">
        <v>46.7</v>
      </c>
      <c r="BL34" s="462">
        <v>1</v>
      </c>
      <c r="BM34" s="462">
        <v>5</v>
      </c>
      <c r="BN34" s="462">
        <v>592</v>
      </c>
      <c r="BO34" s="462">
        <v>10700</v>
      </c>
      <c r="BP34" s="448">
        <v>28.000000000000004</v>
      </c>
      <c r="BQ34" s="477">
        <v>1.08</v>
      </c>
      <c r="BR34" s="448">
        <v>33.700000000000003</v>
      </c>
      <c r="BS34" s="448">
        <v>3.7948041340747021</v>
      </c>
      <c r="BT34" s="448">
        <v>58.2390521632</v>
      </c>
      <c r="BU34" s="450">
        <v>15</v>
      </c>
      <c r="BV34" s="447">
        <v>4035</v>
      </c>
      <c r="BW34" s="450">
        <v>294</v>
      </c>
      <c r="BX34" s="450">
        <v>1216</v>
      </c>
      <c r="BY34" s="450">
        <v>3057</v>
      </c>
      <c r="BZ34" s="450">
        <v>858</v>
      </c>
      <c r="CA34" s="450">
        <v>247</v>
      </c>
      <c r="CB34" s="450">
        <v>527</v>
      </c>
      <c r="CC34" s="470">
        <v>1.49</v>
      </c>
      <c r="CD34" s="477" t="s">
        <v>534</v>
      </c>
      <c r="CE34" s="450">
        <v>3</v>
      </c>
      <c r="CF34" s="450">
        <v>17</v>
      </c>
      <c r="CG34" s="450">
        <v>5</v>
      </c>
      <c r="CH34" s="450">
        <v>2</v>
      </c>
      <c r="CI34" s="450">
        <v>165</v>
      </c>
      <c r="CJ34" s="450">
        <v>15</v>
      </c>
      <c r="CK34" s="447">
        <v>1224</v>
      </c>
      <c r="CL34" s="450">
        <v>7</v>
      </c>
      <c r="CM34" s="450">
        <v>449</v>
      </c>
      <c r="CN34" s="462">
        <v>38</v>
      </c>
      <c r="CO34" s="462">
        <v>648</v>
      </c>
      <c r="CP34" s="462">
        <v>14</v>
      </c>
      <c r="CQ34" s="462">
        <v>151</v>
      </c>
      <c r="CR34" s="462">
        <v>16</v>
      </c>
      <c r="CS34" s="462">
        <v>417</v>
      </c>
      <c r="CT34" s="447">
        <v>10243</v>
      </c>
      <c r="CU34" s="447">
        <v>2925</v>
      </c>
      <c r="CV34" s="463">
        <v>1798</v>
      </c>
      <c r="CW34" s="463">
        <v>985988.88300000003</v>
      </c>
      <c r="CX34" s="463">
        <v>403166.16700000002</v>
      </c>
      <c r="CY34" s="463">
        <v>489086.56300000002</v>
      </c>
      <c r="CZ34" s="447">
        <v>88489</v>
      </c>
      <c r="DA34" s="450">
        <v>8</v>
      </c>
      <c r="DB34" s="463">
        <v>16014</v>
      </c>
      <c r="DC34" s="463">
        <v>1745</v>
      </c>
      <c r="DD34" s="463">
        <v>1349</v>
      </c>
      <c r="DE34" s="462">
        <v>145</v>
      </c>
      <c r="DF34" s="462">
        <v>1522</v>
      </c>
      <c r="DG34" s="447">
        <v>7993</v>
      </c>
      <c r="DH34" s="541">
        <v>14659</v>
      </c>
      <c r="DI34" s="447">
        <v>2930</v>
      </c>
      <c r="DJ34" s="447">
        <v>2379</v>
      </c>
      <c r="DK34" s="462">
        <v>284</v>
      </c>
      <c r="DL34" s="462">
        <v>172</v>
      </c>
      <c r="DM34" s="462">
        <v>8</v>
      </c>
      <c r="DN34" s="462">
        <v>1580</v>
      </c>
      <c r="DO34" s="462">
        <v>12</v>
      </c>
      <c r="DP34" s="462">
        <v>14972</v>
      </c>
      <c r="DQ34" s="492">
        <v>101</v>
      </c>
      <c r="DR34" s="450">
        <v>8450</v>
      </c>
      <c r="DS34" s="494">
        <v>8497</v>
      </c>
      <c r="DT34" s="450">
        <v>58</v>
      </c>
      <c r="DU34" s="491">
        <v>1280</v>
      </c>
      <c r="DV34" s="462">
        <v>101</v>
      </c>
      <c r="DW34" s="462">
        <v>74</v>
      </c>
      <c r="DX34" s="448">
        <v>72.400000000000006</v>
      </c>
      <c r="DY34" s="462">
        <v>69</v>
      </c>
      <c r="DZ34" s="462">
        <v>376</v>
      </c>
      <c r="EA34" s="462">
        <v>1447</v>
      </c>
      <c r="EB34" s="463">
        <v>391</v>
      </c>
      <c r="EC34" s="463">
        <v>314</v>
      </c>
      <c r="ED34" s="463">
        <v>2671</v>
      </c>
      <c r="EE34" s="450">
        <v>2757</v>
      </c>
      <c r="EF34" s="448">
        <v>93.6</v>
      </c>
      <c r="EG34" s="448">
        <v>90</v>
      </c>
      <c r="EH34" s="463">
        <v>208</v>
      </c>
      <c r="EI34" s="448">
        <v>11.87</v>
      </c>
      <c r="EJ34" s="463">
        <v>71806</v>
      </c>
      <c r="EK34" s="448">
        <v>38.1</v>
      </c>
      <c r="EL34" s="463">
        <v>376702</v>
      </c>
      <c r="EM34" s="448">
        <v>3.57</v>
      </c>
      <c r="EN34" s="462">
        <v>425</v>
      </c>
      <c r="EO34" s="462">
        <v>0</v>
      </c>
      <c r="EP34" s="496">
        <v>1448</v>
      </c>
      <c r="EQ34" s="462">
        <v>24</v>
      </c>
      <c r="ER34" s="462">
        <v>1658</v>
      </c>
      <c r="ES34" s="448">
        <v>100</v>
      </c>
      <c r="ET34" s="447">
        <v>105147</v>
      </c>
      <c r="EU34" s="450">
        <v>2729</v>
      </c>
      <c r="EV34" s="447">
        <v>0</v>
      </c>
      <c r="EW34" s="491">
        <v>94371</v>
      </c>
      <c r="EX34" s="447">
        <v>84091</v>
      </c>
      <c r="EY34" s="447">
        <v>6755</v>
      </c>
      <c r="EZ34" s="447">
        <v>3525</v>
      </c>
      <c r="FA34" s="447">
        <v>8047</v>
      </c>
      <c r="FB34" s="495">
        <v>15.76</v>
      </c>
      <c r="FC34" s="492">
        <v>224</v>
      </c>
      <c r="FD34" s="487">
        <v>9.9499999999999993</v>
      </c>
      <c r="FE34" s="494">
        <v>6046</v>
      </c>
      <c r="FF34" s="462">
        <v>124</v>
      </c>
      <c r="FG34" s="462">
        <v>141</v>
      </c>
      <c r="FH34" s="462">
        <v>95</v>
      </c>
      <c r="FI34" s="462">
        <v>18</v>
      </c>
      <c r="FJ34" s="462">
        <v>506</v>
      </c>
      <c r="FK34" s="470">
        <v>73.044282369084385</v>
      </c>
      <c r="FL34" s="469">
        <v>99.97</v>
      </c>
      <c r="FM34" s="469">
        <v>94.3</v>
      </c>
      <c r="FN34" s="448">
        <v>98.4</v>
      </c>
      <c r="FO34" s="456">
        <v>73.599999999999994</v>
      </c>
      <c r="FP34" s="493">
        <v>79</v>
      </c>
      <c r="FQ34" s="492">
        <v>10</v>
      </c>
      <c r="FR34" s="492">
        <v>54</v>
      </c>
      <c r="FS34" s="462">
        <v>1105</v>
      </c>
      <c r="FT34" s="462">
        <v>13</v>
      </c>
      <c r="FU34" s="462">
        <v>2019</v>
      </c>
      <c r="FV34" s="462">
        <v>2900</v>
      </c>
      <c r="FW34" s="462">
        <v>6</v>
      </c>
      <c r="FX34" s="491">
        <v>13821300</v>
      </c>
      <c r="FY34" s="490">
        <v>3891</v>
      </c>
      <c r="FZ34" s="462" t="s">
        <v>534</v>
      </c>
      <c r="GA34" s="462" t="s">
        <v>534</v>
      </c>
      <c r="GB34" s="447">
        <v>11367</v>
      </c>
      <c r="GC34" s="450">
        <v>11367</v>
      </c>
      <c r="GD34" s="450">
        <v>24</v>
      </c>
      <c r="GE34" s="450">
        <v>1626</v>
      </c>
      <c r="GF34" s="447">
        <v>116437</v>
      </c>
      <c r="GG34" s="447">
        <v>217</v>
      </c>
      <c r="GH34" s="447">
        <v>20918</v>
      </c>
      <c r="GI34" s="447">
        <v>95302</v>
      </c>
      <c r="GJ34" s="447">
        <v>362</v>
      </c>
      <c r="GK34" s="447">
        <v>2856</v>
      </c>
      <c r="GL34" s="447">
        <v>205671</v>
      </c>
      <c r="GM34" s="447">
        <v>1573</v>
      </c>
      <c r="GN34" s="447">
        <v>14677</v>
      </c>
      <c r="GO34" s="447">
        <v>263467</v>
      </c>
      <c r="GP34" s="447">
        <v>210</v>
      </c>
      <c r="GQ34" s="447">
        <v>11438</v>
      </c>
      <c r="GR34" s="447">
        <v>35608250</v>
      </c>
      <c r="GS34" s="450">
        <v>201</v>
      </c>
      <c r="GT34" s="462">
        <v>6329</v>
      </c>
      <c r="GU34" s="462">
        <v>162084</v>
      </c>
      <c r="GV34" s="464">
        <v>32.229999999999997</v>
      </c>
      <c r="GW34" s="462">
        <v>1040</v>
      </c>
      <c r="GX34" s="450">
        <v>2955</v>
      </c>
      <c r="GY34" s="450">
        <v>1588</v>
      </c>
      <c r="GZ34" s="463">
        <v>29</v>
      </c>
      <c r="HA34" s="463">
        <v>7</v>
      </c>
      <c r="HB34" s="447">
        <v>1462137</v>
      </c>
      <c r="HC34" s="447">
        <v>10044225</v>
      </c>
      <c r="HD34" s="463">
        <v>1050813</v>
      </c>
      <c r="HE34" s="462">
        <v>1403338</v>
      </c>
      <c r="HF34" s="462">
        <v>198517</v>
      </c>
      <c r="HG34" s="462">
        <v>5810</v>
      </c>
      <c r="HH34" s="462">
        <v>8010</v>
      </c>
      <c r="HI34" s="462">
        <v>202120</v>
      </c>
      <c r="HJ34" s="462">
        <v>71010</v>
      </c>
      <c r="HK34" s="461">
        <v>107467</v>
      </c>
      <c r="HL34" s="461">
        <v>10463196</v>
      </c>
      <c r="HM34" s="461">
        <v>0</v>
      </c>
      <c r="HN34" s="455">
        <v>208</v>
      </c>
      <c r="HO34" s="455">
        <v>0</v>
      </c>
      <c r="HP34" s="461">
        <v>69</v>
      </c>
      <c r="HQ34" s="455">
        <v>0</v>
      </c>
      <c r="HR34" s="461">
        <v>38136</v>
      </c>
      <c r="HS34" s="447">
        <v>155220</v>
      </c>
      <c r="HT34" s="461" t="s">
        <v>534</v>
      </c>
      <c r="HU34" s="461">
        <v>2430</v>
      </c>
      <c r="HV34" s="488">
        <v>38.880000000000003</v>
      </c>
      <c r="HW34" s="461">
        <v>268627</v>
      </c>
      <c r="HX34" s="457" t="s">
        <v>993</v>
      </c>
      <c r="HY34" s="456">
        <v>2.1</v>
      </c>
      <c r="HZ34" s="456">
        <v>2.1</v>
      </c>
      <c r="IA34" s="456">
        <v>854.2</v>
      </c>
      <c r="IB34" s="456">
        <v>805.2</v>
      </c>
      <c r="IC34" s="447">
        <v>32770</v>
      </c>
      <c r="ID34" s="448">
        <v>70.5</v>
      </c>
      <c r="IE34" s="448">
        <v>68</v>
      </c>
      <c r="IF34" s="448">
        <v>44.4</v>
      </c>
      <c r="IG34" s="448">
        <v>74</v>
      </c>
      <c r="IH34" s="448">
        <v>26.9</v>
      </c>
      <c r="II34" s="455">
        <v>3</v>
      </c>
      <c r="IJ34" s="455">
        <v>10</v>
      </c>
      <c r="IK34" s="487">
        <v>60.2</v>
      </c>
      <c r="IL34" s="486">
        <v>0.81699999999999995</v>
      </c>
      <c r="IM34" s="485">
        <v>88.8</v>
      </c>
      <c r="IN34" s="485">
        <v>2.8</v>
      </c>
      <c r="IO34" s="485">
        <v>5.0999999999999996</v>
      </c>
      <c r="IP34" s="484">
        <v>116483552</v>
      </c>
      <c r="IQ34" s="450">
        <v>52.4</v>
      </c>
      <c r="IR34" s="450">
        <v>58.6</v>
      </c>
      <c r="IS34" s="483" t="s">
        <v>534</v>
      </c>
      <c r="IT34" s="483" t="s">
        <v>534</v>
      </c>
      <c r="IU34" s="450">
        <v>16.899999999999999</v>
      </c>
      <c r="IV34" s="448">
        <v>29.4</v>
      </c>
      <c r="IW34" s="481">
        <v>2343</v>
      </c>
      <c r="IX34" s="448">
        <v>16</v>
      </c>
      <c r="IY34" s="448">
        <v>29.6</v>
      </c>
      <c r="IZ34" s="447">
        <v>63674</v>
      </c>
      <c r="JA34" s="447">
        <v>1121</v>
      </c>
      <c r="JB34" s="447">
        <v>1150</v>
      </c>
      <c r="JC34" s="447">
        <v>4946</v>
      </c>
      <c r="JD34" s="447">
        <v>6031</v>
      </c>
      <c r="JE34" s="447">
        <v>6009</v>
      </c>
      <c r="JF34" s="447">
        <v>7192</v>
      </c>
      <c r="JG34" s="447">
        <v>9281</v>
      </c>
      <c r="JH34" s="447">
        <v>8634</v>
      </c>
      <c r="JI34" s="447">
        <v>7901</v>
      </c>
      <c r="JJ34" s="447">
        <v>6581</v>
      </c>
      <c r="JK34" s="447">
        <v>5116</v>
      </c>
      <c r="JL34" s="447">
        <v>3754</v>
      </c>
      <c r="JM34" s="447">
        <v>1496</v>
      </c>
      <c r="JN34" s="447">
        <v>686</v>
      </c>
      <c r="JO34" s="447">
        <v>280</v>
      </c>
      <c r="JP34" s="447">
        <v>137</v>
      </c>
      <c r="JQ34" s="447">
        <v>8148</v>
      </c>
      <c r="JR34" s="447">
        <v>7485</v>
      </c>
      <c r="JS34" s="447">
        <v>7494</v>
      </c>
      <c r="JT34" s="447">
        <v>8764</v>
      </c>
      <c r="JU34" s="447">
        <v>10612</v>
      </c>
      <c r="JV34" s="447">
        <v>12766</v>
      </c>
      <c r="JW34" s="447">
        <v>11361</v>
      </c>
      <c r="JX34" s="447">
        <v>10721</v>
      </c>
      <c r="JY34" s="447">
        <v>10057</v>
      </c>
      <c r="JZ34" s="447">
        <v>10815</v>
      </c>
      <c r="KA34" s="447">
        <v>13156</v>
      </c>
      <c r="KB34" s="447">
        <v>10014</v>
      </c>
      <c r="KC34" s="447">
        <v>7871</v>
      </c>
      <c r="KD34" s="447">
        <v>6604</v>
      </c>
      <c r="KE34" s="447">
        <v>7681</v>
      </c>
    </row>
    <row r="35" spans="1:291" ht="12" customHeight="1">
      <c r="A35" s="3">
        <v>272035</v>
      </c>
      <c r="B35" s="2" t="s">
        <v>930</v>
      </c>
      <c r="C35" s="470">
        <v>36.6</v>
      </c>
      <c r="D35" s="447">
        <v>405463</v>
      </c>
      <c r="E35" s="448">
        <v>13.7</v>
      </c>
      <c r="F35" s="448">
        <v>60.8</v>
      </c>
      <c r="G35" s="448">
        <v>25.5</v>
      </c>
      <c r="H35" s="455">
        <v>22223</v>
      </c>
      <c r="I35" s="455">
        <v>44751</v>
      </c>
      <c r="J35" s="455">
        <v>89230</v>
      </c>
      <c r="K35" s="447">
        <v>52502</v>
      </c>
      <c r="L35" s="447">
        <v>189508</v>
      </c>
      <c r="M35" s="447">
        <v>5368</v>
      </c>
      <c r="N35" s="447">
        <v>21499</v>
      </c>
      <c r="O35" s="450">
        <v>19414</v>
      </c>
      <c r="P35" s="455">
        <v>397682</v>
      </c>
      <c r="Q35" s="447">
        <v>395479</v>
      </c>
      <c r="R35" s="447">
        <v>349896</v>
      </c>
      <c r="S35" s="447">
        <v>432772</v>
      </c>
      <c r="T35" s="447">
        <v>3675552</v>
      </c>
      <c r="U35" s="447">
        <v>1109431</v>
      </c>
      <c r="V35" s="447">
        <v>1064743</v>
      </c>
      <c r="W35" s="462">
        <v>39</v>
      </c>
      <c r="X35" s="480">
        <v>41</v>
      </c>
      <c r="Y35" s="462">
        <v>40</v>
      </c>
      <c r="Z35" s="463" t="s">
        <v>534</v>
      </c>
      <c r="AA35" s="447">
        <v>90</v>
      </c>
      <c r="AB35" s="462">
        <v>3849</v>
      </c>
      <c r="AC35" s="447">
        <v>1344</v>
      </c>
      <c r="AD35" s="447">
        <v>530805</v>
      </c>
      <c r="AE35" s="447">
        <v>0</v>
      </c>
      <c r="AF35" s="499">
        <v>20</v>
      </c>
      <c r="AG35" s="447">
        <v>4087</v>
      </c>
      <c r="AH35" s="450">
        <v>41</v>
      </c>
      <c r="AI35" s="450">
        <v>21846</v>
      </c>
      <c r="AJ35" s="447">
        <v>1340</v>
      </c>
      <c r="AK35" s="447">
        <v>124</v>
      </c>
      <c r="AL35" s="478">
        <v>18</v>
      </c>
      <c r="AM35" s="450">
        <v>9414</v>
      </c>
      <c r="AN35" s="447">
        <v>699</v>
      </c>
      <c r="AO35" s="447">
        <v>101</v>
      </c>
      <c r="AP35" s="447">
        <v>236</v>
      </c>
      <c r="AQ35" s="447">
        <v>28</v>
      </c>
      <c r="AR35" s="447">
        <v>48</v>
      </c>
      <c r="AS35" s="448">
        <v>100</v>
      </c>
      <c r="AT35" s="448">
        <v>113.9</v>
      </c>
      <c r="AU35" s="448">
        <v>109.6</v>
      </c>
      <c r="AV35" s="462">
        <v>12</v>
      </c>
      <c r="AW35" s="478">
        <v>12</v>
      </c>
      <c r="AX35" s="478">
        <v>6</v>
      </c>
      <c r="AY35" s="462">
        <v>2</v>
      </c>
      <c r="AZ35" s="462">
        <v>2</v>
      </c>
      <c r="BA35" s="478">
        <v>4</v>
      </c>
      <c r="BB35" s="478">
        <v>2</v>
      </c>
      <c r="BC35" s="450">
        <v>6</v>
      </c>
      <c r="BD35" s="447">
        <v>26870</v>
      </c>
      <c r="BE35" s="450">
        <v>0</v>
      </c>
      <c r="BF35" s="447">
        <v>0</v>
      </c>
      <c r="BG35" s="450">
        <v>4</v>
      </c>
      <c r="BH35" s="447">
        <v>40189</v>
      </c>
      <c r="BI35" s="450">
        <v>2</v>
      </c>
      <c r="BJ35" s="447">
        <v>1181</v>
      </c>
      <c r="BK35" s="448">
        <v>38.4</v>
      </c>
      <c r="BL35" s="462">
        <v>1</v>
      </c>
      <c r="BM35" s="462">
        <v>1</v>
      </c>
      <c r="BN35" s="462">
        <v>255</v>
      </c>
      <c r="BO35" s="462">
        <v>10299</v>
      </c>
      <c r="BP35" s="448">
        <v>37.9</v>
      </c>
      <c r="BQ35" s="477">
        <v>0.96</v>
      </c>
      <c r="BR35" s="448">
        <v>28</v>
      </c>
      <c r="BS35" s="448">
        <v>4.4686681157288621</v>
      </c>
      <c r="BT35" s="448">
        <v>58.022150998500003</v>
      </c>
      <c r="BU35" s="450">
        <v>19</v>
      </c>
      <c r="BV35" s="447">
        <v>4062</v>
      </c>
      <c r="BW35" s="450">
        <v>429</v>
      </c>
      <c r="BX35" s="450">
        <v>869</v>
      </c>
      <c r="BY35" s="450">
        <v>3623</v>
      </c>
      <c r="BZ35" s="450">
        <v>1097</v>
      </c>
      <c r="CA35" s="450">
        <v>214</v>
      </c>
      <c r="CB35" s="450">
        <v>673</v>
      </c>
      <c r="CC35" s="470">
        <v>1.5</v>
      </c>
      <c r="CD35" s="477" t="s">
        <v>534</v>
      </c>
      <c r="CE35" s="450">
        <v>0</v>
      </c>
      <c r="CF35" s="450">
        <v>0</v>
      </c>
      <c r="CG35" s="450">
        <v>0</v>
      </c>
      <c r="CH35" s="450">
        <v>1</v>
      </c>
      <c r="CI35" s="450">
        <v>70</v>
      </c>
      <c r="CJ35" s="450">
        <v>14</v>
      </c>
      <c r="CK35" s="447">
        <v>1160</v>
      </c>
      <c r="CL35" s="450">
        <v>10</v>
      </c>
      <c r="CM35" s="450">
        <v>809</v>
      </c>
      <c r="CN35" s="462">
        <v>31</v>
      </c>
      <c r="CO35" s="462">
        <v>514</v>
      </c>
      <c r="CP35" s="462">
        <v>9</v>
      </c>
      <c r="CQ35" s="462">
        <v>66</v>
      </c>
      <c r="CR35" s="462">
        <v>22</v>
      </c>
      <c r="CS35" s="462">
        <v>554</v>
      </c>
      <c r="CT35" s="447">
        <v>13137</v>
      </c>
      <c r="CU35" s="447">
        <v>2570</v>
      </c>
      <c r="CV35" s="463">
        <v>1972</v>
      </c>
      <c r="CW35" s="463">
        <v>1493150.93</v>
      </c>
      <c r="CX35" s="463">
        <v>367997.08100000001</v>
      </c>
      <c r="CY35" s="463">
        <v>540803.99300000002</v>
      </c>
      <c r="CZ35" s="447">
        <v>103608</v>
      </c>
      <c r="DA35" s="450">
        <v>14</v>
      </c>
      <c r="DB35" s="463">
        <v>22521</v>
      </c>
      <c r="DC35" s="463">
        <v>2292</v>
      </c>
      <c r="DD35" s="463">
        <v>1824</v>
      </c>
      <c r="DE35" s="462">
        <v>44</v>
      </c>
      <c r="DF35" s="462">
        <v>1723</v>
      </c>
      <c r="DG35" s="447">
        <v>8772</v>
      </c>
      <c r="DH35" s="502">
        <v>13611</v>
      </c>
      <c r="DI35" s="447">
        <v>3222</v>
      </c>
      <c r="DJ35" s="447">
        <v>3727</v>
      </c>
      <c r="DK35" s="462">
        <v>323</v>
      </c>
      <c r="DL35" s="462">
        <v>228</v>
      </c>
      <c r="DM35" s="462">
        <v>12</v>
      </c>
      <c r="DN35" s="462">
        <v>1975</v>
      </c>
      <c r="DO35" s="462">
        <v>89</v>
      </c>
      <c r="DP35" s="462">
        <v>6570</v>
      </c>
      <c r="DQ35" s="492">
        <v>108</v>
      </c>
      <c r="DR35" s="450">
        <v>10748</v>
      </c>
      <c r="DS35" s="494">
        <v>10192</v>
      </c>
      <c r="DT35" s="450">
        <v>0</v>
      </c>
      <c r="DU35" s="491">
        <v>1220</v>
      </c>
      <c r="DV35" s="462">
        <v>88</v>
      </c>
      <c r="DW35" s="462">
        <v>99</v>
      </c>
      <c r="DX35" s="448">
        <v>70</v>
      </c>
      <c r="DY35" s="462">
        <v>57</v>
      </c>
      <c r="DZ35" s="462">
        <v>331</v>
      </c>
      <c r="EA35" s="462">
        <v>1796</v>
      </c>
      <c r="EB35" s="463">
        <v>408</v>
      </c>
      <c r="EC35" s="463">
        <v>137</v>
      </c>
      <c r="ED35" s="463">
        <v>3261</v>
      </c>
      <c r="EE35" s="450">
        <v>3524</v>
      </c>
      <c r="EF35" s="448">
        <v>96.6</v>
      </c>
      <c r="EG35" s="448">
        <v>93.1</v>
      </c>
      <c r="EH35" s="463">
        <v>303</v>
      </c>
      <c r="EI35" s="448">
        <v>25.6</v>
      </c>
      <c r="EJ35" s="463">
        <v>87212</v>
      </c>
      <c r="EK35" s="448">
        <v>29</v>
      </c>
      <c r="EL35" s="463">
        <v>390238</v>
      </c>
      <c r="EM35" s="448">
        <v>2.8</v>
      </c>
      <c r="EN35" s="462">
        <v>381</v>
      </c>
      <c r="EO35" s="462">
        <v>20</v>
      </c>
      <c r="EP35" s="496">
        <v>1192</v>
      </c>
      <c r="EQ35" s="462">
        <v>103</v>
      </c>
      <c r="ER35" s="462">
        <v>914</v>
      </c>
      <c r="ES35" s="448">
        <v>100</v>
      </c>
      <c r="ET35" s="447">
        <v>124016</v>
      </c>
      <c r="EU35" s="450">
        <v>6148</v>
      </c>
      <c r="EV35" s="447">
        <v>172</v>
      </c>
      <c r="EW35" s="491">
        <v>112141</v>
      </c>
      <c r="EX35" s="447">
        <v>94535</v>
      </c>
      <c r="EY35" s="447">
        <v>13293</v>
      </c>
      <c r="EZ35" s="447">
        <v>4313</v>
      </c>
      <c r="FA35" s="447">
        <v>5727</v>
      </c>
      <c r="FB35" s="495">
        <v>15.1</v>
      </c>
      <c r="FC35" s="492">
        <v>415</v>
      </c>
      <c r="FD35" s="487">
        <v>4</v>
      </c>
      <c r="FE35" s="494">
        <v>16736</v>
      </c>
      <c r="FF35" s="462">
        <v>98</v>
      </c>
      <c r="FG35" s="462">
        <v>126</v>
      </c>
      <c r="FH35" s="462">
        <v>938</v>
      </c>
      <c r="FI35" s="472">
        <v>27</v>
      </c>
      <c r="FJ35" s="471">
        <v>1208</v>
      </c>
      <c r="FK35" s="470">
        <v>55.44856363344568</v>
      </c>
      <c r="FL35" s="469">
        <v>100</v>
      </c>
      <c r="FM35" s="469">
        <v>96.9</v>
      </c>
      <c r="FN35" s="448">
        <v>99.9</v>
      </c>
      <c r="FO35" s="456">
        <v>81.900000000000006</v>
      </c>
      <c r="FP35" s="493">
        <v>95</v>
      </c>
      <c r="FQ35" s="492">
        <v>10</v>
      </c>
      <c r="FR35" s="492">
        <v>74</v>
      </c>
      <c r="FS35" s="462">
        <v>1035</v>
      </c>
      <c r="FT35" s="462">
        <v>6</v>
      </c>
      <c r="FU35" s="462">
        <v>2826</v>
      </c>
      <c r="FV35" s="462">
        <v>2593</v>
      </c>
      <c r="FW35" s="462">
        <v>7</v>
      </c>
      <c r="FX35" s="491" t="s">
        <v>534</v>
      </c>
      <c r="FY35" s="490">
        <v>1282</v>
      </c>
      <c r="FZ35" s="462" t="s">
        <v>534</v>
      </c>
      <c r="GA35" s="462" t="s">
        <v>534</v>
      </c>
      <c r="GB35" s="447">
        <v>13044</v>
      </c>
      <c r="GC35" s="450">
        <v>13044</v>
      </c>
      <c r="GD35" s="450">
        <v>11</v>
      </c>
      <c r="GE35" s="450">
        <v>2064</v>
      </c>
      <c r="GF35" s="447">
        <v>127496</v>
      </c>
      <c r="GG35" s="447">
        <v>54</v>
      </c>
      <c r="GH35" s="447">
        <v>20709</v>
      </c>
      <c r="GI35" s="447">
        <v>106733</v>
      </c>
      <c r="GJ35" s="447">
        <v>497</v>
      </c>
      <c r="GK35" s="447">
        <v>5381</v>
      </c>
      <c r="GL35" s="447">
        <v>766182</v>
      </c>
      <c r="GM35" s="447">
        <v>1692</v>
      </c>
      <c r="GN35" s="447">
        <v>15201</v>
      </c>
      <c r="GO35" s="447">
        <v>321383</v>
      </c>
      <c r="GP35" s="447">
        <v>509</v>
      </c>
      <c r="GQ35" s="447">
        <v>10446</v>
      </c>
      <c r="GR35" s="447">
        <v>30088190</v>
      </c>
      <c r="GS35" s="450">
        <v>506</v>
      </c>
      <c r="GT35" s="462">
        <v>8948</v>
      </c>
      <c r="GU35" s="462">
        <v>235120</v>
      </c>
      <c r="GV35" s="464">
        <v>0.6</v>
      </c>
      <c r="GW35" s="462">
        <v>0</v>
      </c>
      <c r="GX35" s="450">
        <v>275</v>
      </c>
      <c r="GY35" s="450">
        <v>76</v>
      </c>
      <c r="GZ35" s="463">
        <v>0</v>
      </c>
      <c r="HA35" s="463">
        <v>0</v>
      </c>
      <c r="HB35" s="447">
        <v>623849</v>
      </c>
      <c r="HC35" s="447">
        <v>4160789</v>
      </c>
      <c r="HD35" s="462">
        <v>488554</v>
      </c>
      <c r="HE35" s="462">
        <v>616808</v>
      </c>
      <c r="HF35" s="462">
        <v>214897</v>
      </c>
      <c r="HG35" s="462">
        <v>2980</v>
      </c>
      <c r="HH35" s="462">
        <v>0</v>
      </c>
      <c r="HI35" s="462">
        <v>78340</v>
      </c>
      <c r="HJ35" s="462">
        <v>68566</v>
      </c>
      <c r="HK35" s="461">
        <v>75553</v>
      </c>
      <c r="HL35" s="461">
        <v>18725960</v>
      </c>
      <c r="HM35" s="461">
        <v>0</v>
      </c>
      <c r="HN35" s="455">
        <v>99</v>
      </c>
      <c r="HO35" s="455">
        <v>0</v>
      </c>
      <c r="HP35" s="461">
        <v>59</v>
      </c>
      <c r="HQ35" s="455">
        <v>0</v>
      </c>
      <c r="HR35" s="461">
        <v>30011</v>
      </c>
      <c r="HS35" s="447">
        <v>112046</v>
      </c>
      <c r="HT35" s="455">
        <v>8322</v>
      </c>
      <c r="HU35" s="489">
        <v>0</v>
      </c>
      <c r="HV35" s="488">
        <v>36.39</v>
      </c>
      <c r="HW35" s="461">
        <v>395479</v>
      </c>
      <c r="HX35" s="457" t="s">
        <v>534</v>
      </c>
      <c r="HY35" s="456">
        <v>3.5</v>
      </c>
      <c r="HZ35" s="456">
        <v>1.8</v>
      </c>
      <c r="IA35" s="456">
        <v>153.80000000000001</v>
      </c>
      <c r="IB35" s="456">
        <v>153.80000000000001</v>
      </c>
      <c r="IC35" s="447">
        <v>148317</v>
      </c>
      <c r="ID35" s="448">
        <v>72.900000000000006</v>
      </c>
      <c r="IE35" s="448">
        <v>65</v>
      </c>
      <c r="IF35" s="448">
        <v>37.200000000000003</v>
      </c>
      <c r="IG35" s="448">
        <v>68.599999999999994</v>
      </c>
      <c r="IH35" s="448">
        <v>28.5</v>
      </c>
      <c r="II35" s="455">
        <v>5</v>
      </c>
      <c r="IJ35" s="455">
        <v>11</v>
      </c>
      <c r="IK35" s="487">
        <v>41.6</v>
      </c>
      <c r="IL35" s="486">
        <v>0.91900000000000004</v>
      </c>
      <c r="IM35" s="485">
        <v>93.5</v>
      </c>
      <c r="IN35" s="485">
        <v>5.0999999999999996</v>
      </c>
      <c r="IO35" s="485">
        <v>1.6</v>
      </c>
      <c r="IP35" s="484">
        <v>86147819</v>
      </c>
      <c r="IQ35" s="450">
        <v>55.2</v>
      </c>
      <c r="IR35" s="450">
        <v>59.6</v>
      </c>
      <c r="IS35" s="450" t="s">
        <v>534</v>
      </c>
      <c r="IT35" s="450" t="s">
        <v>534</v>
      </c>
      <c r="IU35" s="450">
        <v>2.6</v>
      </c>
      <c r="IV35" s="448">
        <v>31.2</v>
      </c>
      <c r="IW35" s="481">
        <v>3547</v>
      </c>
      <c r="IX35" s="448">
        <v>52.5</v>
      </c>
      <c r="IY35" s="448">
        <v>27.3</v>
      </c>
      <c r="IZ35" s="447">
        <v>72032</v>
      </c>
      <c r="JA35" s="447">
        <v>1276</v>
      </c>
      <c r="JB35" s="447">
        <v>1200</v>
      </c>
      <c r="JC35" s="447">
        <v>5279</v>
      </c>
      <c r="JD35" s="447">
        <v>7094</v>
      </c>
      <c r="JE35" s="447">
        <v>7198</v>
      </c>
      <c r="JF35" s="447">
        <v>8140</v>
      </c>
      <c r="JG35" s="447">
        <v>10539</v>
      </c>
      <c r="JH35" s="447">
        <v>10390</v>
      </c>
      <c r="JI35" s="447">
        <v>9086</v>
      </c>
      <c r="JJ35" s="447">
        <v>6762</v>
      </c>
      <c r="JK35" s="447">
        <v>5517</v>
      </c>
      <c r="JL35" s="447">
        <v>4480</v>
      </c>
      <c r="JM35" s="447">
        <v>2359</v>
      </c>
      <c r="JN35" s="447">
        <v>1052</v>
      </c>
      <c r="JO35" s="447">
        <v>500</v>
      </c>
      <c r="JP35" s="447">
        <v>198</v>
      </c>
      <c r="JQ35" s="447">
        <v>8745</v>
      </c>
      <c r="JR35" s="447">
        <v>8242</v>
      </c>
      <c r="JS35" s="447">
        <v>9013</v>
      </c>
      <c r="JT35" s="447">
        <v>10764</v>
      </c>
      <c r="JU35" s="447">
        <v>13052</v>
      </c>
      <c r="JV35" s="447">
        <v>15896</v>
      </c>
      <c r="JW35" s="447">
        <v>14647</v>
      </c>
      <c r="JX35" s="447">
        <v>12715</v>
      </c>
      <c r="JY35" s="447">
        <v>10541</v>
      </c>
      <c r="JZ35" s="447">
        <v>11330</v>
      </c>
      <c r="KA35" s="447">
        <v>14554</v>
      </c>
      <c r="KB35" s="447">
        <v>13046</v>
      </c>
      <c r="KC35" s="447">
        <v>10588</v>
      </c>
      <c r="KD35" s="447">
        <v>8081</v>
      </c>
      <c r="KE35" s="447">
        <v>8193</v>
      </c>
    </row>
    <row r="36" spans="1:291" ht="12" customHeight="1">
      <c r="A36" s="3">
        <v>272078</v>
      </c>
      <c r="B36" s="2" t="s">
        <v>931</v>
      </c>
      <c r="C36" s="470">
        <v>105.29</v>
      </c>
      <c r="D36" s="447">
        <v>352990</v>
      </c>
      <c r="E36" s="448">
        <v>12.8</v>
      </c>
      <c r="F36" s="448">
        <v>58.6</v>
      </c>
      <c r="G36" s="448">
        <v>28.7</v>
      </c>
      <c r="H36" s="455">
        <v>16704</v>
      </c>
      <c r="I36" s="455">
        <v>35429</v>
      </c>
      <c r="J36" s="455">
        <v>55153</v>
      </c>
      <c r="K36" s="447">
        <v>50471</v>
      </c>
      <c r="L36" s="447">
        <v>159777</v>
      </c>
      <c r="M36" s="447">
        <v>3024</v>
      </c>
      <c r="N36" s="447">
        <v>11311</v>
      </c>
      <c r="O36" s="450">
        <v>11234</v>
      </c>
      <c r="P36" s="455">
        <v>349595</v>
      </c>
      <c r="Q36" s="447">
        <v>351829</v>
      </c>
      <c r="R36" s="447">
        <v>309389</v>
      </c>
      <c r="S36" s="447">
        <v>600572</v>
      </c>
      <c r="T36" s="447">
        <v>3339827</v>
      </c>
      <c r="U36" s="447">
        <v>1122248</v>
      </c>
      <c r="V36" s="447">
        <v>1649838</v>
      </c>
      <c r="W36" s="462">
        <v>18</v>
      </c>
      <c r="X36" s="480">
        <v>68</v>
      </c>
      <c r="Y36" s="462">
        <v>36</v>
      </c>
      <c r="Z36" s="463" t="s">
        <v>534</v>
      </c>
      <c r="AA36" s="447">
        <v>1597.8</v>
      </c>
      <c r="AB36" s="477">
        <v>2175.75</v>
      </c>
      <c r="AC36" s="447">
        <v>1564</v>
      </c>
      <c r="AD36" s="447" t="s">
        <v>534</v>
      </c>
      <c r="AE36" s="447">
        <v>0</v>
      </c>
      <c r="AF36" s="499">
        <v>29</v>
      </c>
      <c r="AG36" s="447">
        <v>2798</v>
      </c>
      <c r="AH36" s="450">
        <v>41</v>
      </c>
      <c r="AI36" s="450">
        <v>18252</v>
      </c>
      <c r="AJ36" s="447">
        <v>1225</v>
      </c>
      <c r="AK36" s="447">
        <v>91</v>
      </c>
      <c r="AL36" s="478">
        <v>18</v>
      </c>
      <c r="AM36" s="450">
        <v>8753</v>
      </c>
      <c r="AN36" s="447">
        <v>660</v>
      </c>
      <c r="AO36" s="447">
        <v>5</v>
      </c>
      <c r="AP36" s="447">
        <v>246</v>
      </c>
      <c r="AQ36" s="447">
        <v>24</v>
      </c>
      <c r="AR36" s="447">
        <v>70</v>
      </c>
      <c r="AS36" s="448">
        <v>100</v>
      </c>
      <c r="AT36" s="448">
        <v>109.6</v>
      </c>
      <c r="AU36" s="448">
        <v>108.2</v>
      </c>
      <c r="AV36" s="462">
        <v>4</v>
      </c>
      <c r="AW36" s="478">
        <v>4</v>
      </c>
      <c r="AX36" s="478">
        <v>28</v>
      </c>
      <c r="AY36" s="462">
        <v>0</v>
      </c>
      <c r="AZ36" s="462">
        <v>0</v>
      </c>
      <c r="BA36" s="478">
        <v>0</v>
      </c>
      <c r="BB36" s="478">
        <v>0</v>
      </c>
      <c r="BC36" s="450">
        <v>3</v>
      </c>
      <c r="BD36" s="447">
        <v>14721</v>
      </c>
      <c r="BE36" s="450">
        <v>1</v>
      </c>
      <c r="BF36" s="447">
        <v>24719</v>
      </c>
      <c r="BG36" s="450">
        <v>2</v>
      </c>
      <c r="BH36" s="447">
        <v>26843</v>
      </c>
      <c r="BI36" s="450">
        <v>3</v>
      </c>
      <c r="BJ36" s="447">
        <v>2187</v>
      </c>
      <c r="BK36" s="448">
        <v>44.6</v>
      </c>
      <c r="BL36" s="462">
        <v>1</v>
      </c>
      <c r="BM36" s="462">
        <v>4</v>
      </c>
      <c r="BN36" s="462" t="s">
        <v>534</v>
      </c>
      <c r="BO36" s="462" t="s">
        <v>534</v>
      </c>
      <c r="BP36" s="448">
        <v>27</v>
      </c>
      <c r="BQ36" s="477">
        <v>1.1299999999999999</v>
      </c>
      <c r="BR36" s="448">
        <v>32.700000000000003</v>
      </c>
      <c r="BS36" s="448">
        <v>4.6550892426435118</v>
      </c>
      <c r="BT36" s="448">
        <v>55.3061976726</v>
      </c>
      <c r="BU36" s="450">
        <v>19</v>
      </c>
      <c r="BV36" s="447">
        <v>4479</v>
      </c>
      <c r="BW36" s="450">
        <v>292</v>
      </c>
      <c r="BX36" s="450">
        <v>1387</v>
      </c>
      <c r="BY36" s="450">
        <v>3353</v>
      </c>
      <c r="BZ36" s="450">
        <v>1024</v>
      </c>
      <c r="CA36" s="450">
        <v>182</v>
      </c>
      <c r="CB36" s="450">
        <v>597</v>
      </c>
      <c r="CC36" s="470">
        <v>1.39</v>
      </c>
      <c r="CD36" s="462">
        <v>30037070</v>
      </c>
      <c r="CE36" s="450">
        <v>0</v>
      </c>
      <c r="CF36" s="450">
        <v>0</v>
      </c>
      <c r="CG36" s="450">
        <v>5</v>
      </c>
      <c r="CH36" s="450">
        <v>2</v>
      </c>
      <c r="CI36" s="450">
        <v>100</v>
      </c>
      <c r="CJ36" s="450">
        <v>15</v>
      </c>
      <c r="CK36" s="447">
        <v>1265</v>
      </c>
      <c r="CL36" s="450">
        <v>8</v>
      </c>
      <c r="CM36" s="450">
        <v>742</v>
      </c>
      <c r="CN36" s="462">
        <v>29</v>
      </c>
      <c r="CO36" s="462">
        <v>425</v>
      </c>
      <c r="CP36" s="462">
        <v>9</v>
      </c>
      <c r="CQ36" s="462">
        <v>89</v>
      </c>
      <c r="CR36" s="462">
        <v>9</v>
      </c>
      <c r="CS36" s="462">
        <v>225</v>
      </c>
      <c r="CT36" s="447">
        <v>9812</v>
      </c>
      <c r="CU36" s="447">
        <v>1862</v>
      </c>
      <c r="CV36" s="463">
        <v>1747</v>
      </c>
      <c r="CW36" s="463">
        <v>987346.75</v>
      </c>
      <c r="CX36" s="463">
        <v>283896.28600000002</v>
      </c>
      <c r="CY36" s="463">
        <v>462687.98700000002</v>
      </c>
      <c r="CZ36" s="447">
        <v>101362</v>
      </c>
      <c r="DA36" s="450">
        <v>12</v>
      </c>
      <c r="DB36" s="463">
        <v>16571</v>
      </c>
      <c r="DC36" s="463">
        <v>1408</v>
      </c>
      <c r="DD36" s="463">
        <v>1242</v>
      </c>
      <c r="DE36" s="462">
        <v>82</v>
      </c>
      <c r="DF36" s="462">
        <v>1134</v>
      </c>
      <c r="DG36" s="447">
        <v>13237</v>
      </c>
      <c r="DH36" s="502">
        <v>12743</v>
      </c>
      <c r="DI36" s="447">
        <v>3223</v>
      </c>
      <c r="DJ36" s="447">
        <v>3288</v>
      </c>
      <c r="DK36" s="462">
        <v>357</v>
      </c>
      <c r="DL36" s="462">
        <v>230</v>
      </c>
      <c r="DM36" s="462">
        <v>11</v>
      </c>
      <c r="DN36" s="462">
        <v>1833</v>
      </c>
      <c r="DO36" s="462">
        <v>53</v>
      </c>
      <c r="DP36" s="462">
        <v>11556</v>
      </c>
      <c r="DQ36" s="492">
        <v>82</v>
      </c>
      <c r="DR36" s="450">
        <v>6952</v>
      </c>
      <c r="DS36" s="494">
        <v>7029</v>
      </c>
      <c r="DT36" s="450">
        <v>0</v>
      </c>
      <c r="DU36" s="491">
        <v>898</v>
      </c>
      <c r="DV36" s="462">
        <v>73</v>
      </c>
      <c r="DW36" s="462">
        <v>74</v>
      </c>
      <c r="DX36" s="448">
        <v>62.89</v>
      </c>
      <c r="DY36" s="462">
        <v>37</v>
      </c>
      <c r="DZ36" s="462">
        <v>111</v>
      </c>
      <c r="EA36" s="462">
        <v>1922</v>
      </c>
      <c r="EB36" s="463">
        <v>546</v>
      </c>
      <c r="EC36" s="463">
        <v>227</v>
      </c>
      <c r="ED36" s="463">
        <v>2123</v>
      </c>
      <c r="EE36" s="450">
        <v>2650</v>
      </c>
      <c r="EF36" s="448">
        <v>98.5</v>
      </c>
      <c r="EG36" s="448">
        <v>95.4</v>
      </c>
      <c r="EH36" s="463">
        <v>632</v>
      </c>
      <c r="EI36" s="448">
        <v>17.21</v>
      </c>
      <c r="EJ36" s="463">
        <v>75785</v>
      </c>
      <c r="EK36" s="448">
        <v>41.3</v>
      </c>
      <c r="EL36" s="463">
        <v>415817</v>
      </c>
      <c r="EM36" s="448">
        <v>1.2909999999999999</v>
      </c>
      <c r="EN36" s="462">
        <v>150</v>
      </c>
      <c r="EO36" s="462">
        <v>5</v>
      </c>
      <c r="EP36" s="501">
        <v>5976</v>
      </c>
      <c r="EQ36" s="462">
        <v>79</v>
      </c>
      <c r="ER36" s="462">
        <v>559</v>
      </c>
      <c r="ES36" s="448">
        <v>100</v>
      </c>
      <c r="ET36" s="447">
        <v>115103</v>
      </c>
      <c r="EU36" s="450">
        <v>5922</v>
      </c>
      <c r="EV36" s="447">
        <v>0</v>
      </c>
      <c r="EW36" s="491">
        <v>98884</v>
      </c>
      <c r="EX36" s="447">
        <v>86909</v>
      </c>
      <c r="EY36" s="447">
        <v>5090</v>
      </c>
      <c r="EZ36" s="447">
        <v>6885</v>
      </c>
      <c r="FA36" s="447">
        <v>10297</v>
      </c>
      <c r="FB36" s="495">
        <v>13.1</v>
      </c>
      <c r="FC36" s="492">
        <v>220</v>
      </c>
      <c r="FD36" s="487">
        <v>5.26</v>
      </c>
      <c r="FE36" s="494">
        <v>15050</v>
      </c>
      <c r="FF36" s="462">
        <v>0</v>
      </c>
      <c r="FG36" s="462">
        <v>2</v>
      </c>
      <c r="FH36" s="462">
        <v>74</v>
      </c>
      <c r="FI36" s="472">
        <v>11</v>
      </c>
      <c r="FJ36" s="471">
        <v>549</v>
      </c>
      <c r="FK36" s="470">
        <v>65.118339537631016</v>
      </c>
      <c r="FL36" s="469">
        <v>99.99</v>
      </c>
      <c r="FM36" s="469">
        <v>96.81</v>
      </c>
      <c r="FN36" s="448">
        <v>99.6</v>
      </c>
      <c r="FO36" s="456">
        <v>46.9</v>
      </c>
      <c r="FP36" s="493">
        <v>81</v>
      </c>
      <c r="FQ36" s="492">
        <v>9</v>
      </c>
      <c r="FR36" s="492">
        <v>56</v>
      </c>
      <c r="FS36" s="462">
        <v>995</v>
      </c>
      <c r="FT36" s="462">
        <v>5</v>
      </c>
      <c r="FU36" s="462">
        <v>2588</v>
      </c>
      <c r="FV36" s="462">
        <v>3111</v>
      </c>
      <c r="FW36" s="462">
        <v>5</v>
      </c>
      <c r="FX36" s="491">
        <v>945506</v>
      </c>
      <c r="FY36" s="490">
        <v>372</v>
      </c>
      <c r="FZ36" s="462"/>
      <c r="GA36" s="462"/>
      <c r="GB36" s="447">
        <v>9320</v>
      </c>
      <c r="GC36" s="450">
        <v>9320</v>
      </c>
      <c r="GD36" s="450">
        <v>15</v>
      </c>
      <c r="GE36" s="450">
        <v>1169</v>
      </c>
      <c r="GF36" s="447">
        <v>102933</v>
      </c>
      <c r="GG36" s="447">
        <v>77</v>
      </c>
      <c r="GH36" s="447">
        <v>16965</v>
      </c>
      <c r="GI36" s="447">
        <v>85891</v>
      </c>
      <c r="GJ36" s="447">
        <v>260</v>
      </c>
      <c r="GK36" s="447">
        <v>2896</v>
      </c>
      <c r="GL36" s="447">
        <v>242817</v>
      </c>
      <c r="GM36" s="447">
        <v>1465</v>
      </c>
      <c r="GN36" s="447">
        <v>15392</v>
      </c>
      <c r="GO36" s="447">
        <v>312218</v>
      </c>
      <c r="GP36" s="447">
        <v>192</v>
      </c>
      <c r="GQ36" s="447">
        <v>9978</v>
      </c>
      <c r="GR36" s="447">
        <v>39501790</v>
      </c>
      <c r="GS36" s="450">
        <v>186</v>
      </c>
      <c r="GT36" s="462">
        <v>6260</v>
      </c>
      <c r="GU36" s="462">
        <v>20113</v>
      </c>
      <c r="GV36" s="464">
        <v>6.51</v>
      </c>
      <c r="GW36" s="523">
        <v>41.4</v>
      </c>
      <c r="GX36" s="450">
        <v>1343</v>
      </c>
      <c r="GY36" s="450">
        <v>495</v>
      </c>
      <c r="GZ36" s="463">
        <v>6</v>
      </c>
      <c r="HA36" s="463">
        <v>0</v>
      </c>
      <c r="HB36" s="447">
        <v>885835</v>
      </c>
      <c r="HC36" s="447">
        <v>5525476</v>
      </c>
      <c r="HD36" s="462">
        <v>675304</v>
      </c>
      <c r="HE36" s="462">
        <v>803444</v>
      </c>
      <c r="HF36" s="462">
        <v>112413</v>
      </c>
      <c r="HG36" s="462">
        <v>5290</v>
      </c>
      <c r="HH36" s="462">
        <v>8660</v>
      </c>
      <c r="HI36" s="462">
        <v>99514</v>
      </c>
      <c r="HJ36" s="462">
        <v>59538</v>
      </c>
      <c r="HK36" s="461">
        <v>50330</v>
      </c>
      <c r="HL36" s="461">
        <v>3252670</v>
      </c>
      <c r="HM36" s="461">
        <v>19376943</v>
      </c>
      <c r="HN36" s="455">
        <v>50</v>
      </c>
      <c r="HO36" s="455">
        <v>164</v>
      </c>
      <c r="HP36" s="461">
        <v>35</v>
      </c>
      <c r="HQ36" s="455">
        <v>109</v>
      </c>
      <c r="HR36" s="461" t="s">
        <v>534</v>
      </c>
      <c r="HS36" s="447">
        <v>108986</v>
      </c>
      <c r="HT36" s="455">
        <v>4400</v>
      </c>
      <c r="HU36" s="489" t="s">
        <v>534</v>
      </c>
      <c r="HV36" s="488">
        <v>33</v>
      </c>
      <c r="HW36" s="461">
        <v>339094</v>
      </c>
      <c r="HX36" s="457">
        <v>9.51</v>
      </c>
      <c r="HY36" s="456">
        <v>5.6</v>
      </c>
      <c r="HZ36" s="456">
        <v>5.6</v>
      </c>
      <c r="IA36" s="456">
        <v>147.6</v>
      </c>
      <c r="IB36" s="456">
        <v>157.6</v>
      </c>
      <c r="IC36" s="447">
        <v>39349</v>
      </c>
      <c r="ID36" s="448">
        <v>79.099999999999994</v>
      </c>
      <c r="IE36" s="448">
        <v>54.5</v>
      </c>
      <c r="IF36" s="448">
        <v>57.5</v>
      </c>
      <c r="IG36" s="448">
        <v>68.7</v>
      </c>
      <c r="IH36" s="448">
        <v>30.6</v>
      </c>
      <c r="II36" s="455">
        <v>4</v>
      </c>
      <c r="IJ36" s="455">
        <v>7</v>
      </c>
      <c r="IK36" s="487">
        <v>62.2</v>
      </c>
      <c r="IL36" s="486">
        <v>0.81499999999999995</v>
      </c>
      <c r="IM36" s="485">
        <v>94.8</v>
      </c>
      <c r="IN36" s="485">
        <v>0.2</v>
      </c>
      <c r="IO36" s="485">
        <v>1.8</v>
      </c>
      <c r="IP36" s="484">
        <v>48781734</v>
      </c>
      <c r="IQ36" s="450">
        <v>50.8</v>
      </c>
      <c r="IR36" s="450">
        <v>56.1</v>
      </c>
      <c r="IS36" s="450" t="s">
        <v>534</v>
      </c>
      <c r="IT36" s="450" t="s">
        <v>534</v>
      </c>
      <c r="IU36" s="450" t="s">
        <v>534</v>
      </c>
      <c r="IV36" s="448">
        <v>27.8</v>
      </c>
      <c r="IW36" s="481">
        <v>2520</v>
      </c>
      <c r="IX36" s="448">
        <v>53.3</v>
      </c>
      <c r="IY36" s="448">
        <v>28.3</v>
      </c>
      <c r="IZ36" s="447">
        <v>62733</v>
      </c>
      <c r="JA36" s="447">
        <v>1145</v>
      </c>
      <c r="JB36" s="447">
        <v>1136</v>
      </c>
      <c r="JC36" s="447">
        <v>5097</v>
      </c>
      <c r="JD36" s="447">
        <v>6266</v>
      </c>
      <c r="JE36" s="447">
        <v>6530</v>
      </c>
      <c r="JF36" s="447">
        <v>7458</v>
      </c>
      <c r="JG36" s="447">
        <v>9855</v>
      </c>
      <c r="JH36" s="447">
        <v>8812</v>
      </c>
      <c r="JI36" s="447">
        <v>7055</v>
      </c>
      <c r="JJ36" s="447">
        <v>5612</v>
      </c>
      <c r="JK36" s="447">
        <v>4838</v>
      </c>
      <c r="JL36" s="447">
        <v>3571</v>
      </c>
      <c r="JM36" s="447">
        <v>1644</v>
      </c>
      <c r="JN36" s="447">
        <v>595</v>
      </c>
      <c r="JO36" s="447">
        <v>235</v>
      </c>
      <c r="JP36" s="447">
        <v>116</v>
      </c>
      <c r="JQ36" s="447">
        <v>7520</v>
      </c>
      <c r="JR36" s="447">
        <v>7623</v>
      </c>
      <c r="JS36" s="447">
        <v>7677</v>
      </c>
      <c r="JT36" s="447">
        <v>9032</v>
      </c>
      <c r="JU36" s="447">
        <v>10928</v>
      </c>
      <c r="JV36" s="447">
        <v>13836</v>
      </c>
      <c r="JW36" s="447">
        <v>12022</v>
      </c>
      <c r="JX36" s="447">
        <v>10033</v>
      </c>
      <c r="JY36" s="447">
        <v>9071</v>
      </c>
      <c r="JZ36" s="447">
        <v>11080</v>
      </c>
      <c r="KA36" s="447">
        <v>14778</v>
      </c>
      <c r="KB36" s="447">
        <v>13300</v>
      </c>
      <c r="KC36" s="447">
        <v>9917</v>
      </c>
      <c r="KD36" s="447">
        <v>7236</v>
      </c>
      <c r="KE36" s="447">
        <v>7221</v>
      </c>
    </row>
    <row r="37" spans="1:291" ht="12" customHeight="1">
      <c r="A37" s="3">
        <v>272108</v>
      </c>
      <c r="B37" s="2" t="s">
        <v>932</v>
      </c>
      <c r="C37" s="470">
        <v>65.12</v>
      </c>
      <c r="D37" s="447">
        <v>402608</v>
      </c>
      <c r="E37" s="448">
        <v>12.9</v>
      </c>
      <c r="F37" s="448">
        <v>59.7</v>
      </c>
      <c r="G37" s="448">
        <v>27.4</v>
      </c>
      <c r="H37" s="455">
        <v>18577</v>
      </c>
      <c r="I37" s="455">
        <v>40615</v>
      </c>
      <c r="J37" s="455">
        <v>64339</v>
      </c>
      <c r="K37" s="447">
        <v>51594</v>
      </c>
      <c r="L37" s="447">
        <v>178788</v>
      </c>
      <c r="M37" s="447">
        <v>4333</v>
      </c>
      <c r="N37" s="447">
        <v>13291</v>
      </c>
      <c r="O37" s="450">
        <v>13638</v>
      </c>
      <c r="P37" s="455">
        <v>400289</v>
      </c>
      <c r="Q37" s="447">
        <v>404152</v>
      </c>
      <c r="R37" s="447">
        <v>359078</v>
      </c>
      <c r="S37" s="447">
        <v>851188</v>
      </c>
      <c r="T37" s="447">
        <v>3442647</v>
      </c>
      <c r="U37" s="447">
        <v>930575</v>
      </c>
      <c r="V37" s="447">
        <v>1270982</v>
      </c>
      <c r="W37" s="462">
        <v>19</v>
      </c>
      <c r="X37" s="480">
        <v>45</v>
      </c>
      <c r="Y37" s="462">
        <v>45</v>
      </c>
      <c r="Z37" s="463" t="s">
        <v>534</v>
      </c>
      <c r="AA37" s="447">
        <v>1381</v>
      </c>
      <c r="AB37" s="462">
        <v>4261</v>
      </c>
      <c r="AC37" s="447">
        <v>1448</v>
      </c>
      <c r="AD37" s="447">
        <v>364112</v>
      </c>
      <c r="AE37" s="447">
        <v>1448</v>
      </c>
      <c r="AF37" s="499">
        <v>22</v>
      </c>
      <c r="AG37" s="447">
        <v>3903</v>
      </c>
      <c r="AH37" s="450">
        <v>45</v>
      </c>
      <c r="AI37" s="450">
        <v>21491</v>
      </c>
      <c r="AJ37" s="447">
        <v>1252</v>
      </c>
      <c r="AK37" s="447">
        <v>103</v>
      </c>
      <c r="AL37" s="478">
        <v>19</v>
      </c>
      <c r="AM37" s="450">
        <v>10265</v>
      </c>
      <c r="AN37" s="447">
        <v>654</v>
      </c>
      <c r="AO37" s="447">
        <v>4</v>
      </c>
      <c r="AP37" s="447">
        <v>391</v>
      </c>
      <c r="AQ37" s="447">
        <v>19</v>
      </c>
      <c r="AR37" s="447">
        <v>53</v>
      </c>
      <c r="AS37" s="448">
        <v>100</v>
      </c>
      <c r="AT37" s="448">
        <v>74</v>
      </c>
      <c r="AU37" s="448">
        <v>79.12</v>
      </c>
      <c r="AV37" s="462">
        <v>19</v>
      </c>
      <c r="AW37" s="478">
        <v>20</v>
      </c>
      <c r="AX37" s="478">
        <v>16</v>
      </c>
      <c r="AY37" s="462">
        <v>3</v>
      </c>
      <c r="AZ37" s="462">
        <v>3</v>
      </c>
      <c r="BA37" s="478">
        <v>7</v>
      </c>
      <c r="BB37" s="478">
        <v>5</v>
      </c>
      <c r="BC37" s="450">
        <v>4</v>
      </c>
      <c r="BD37" s="447">
        <v>17904</v>
      </c>
      <c r="BE37" s="450">
        <v>1</v>
      </c>
      <c r="BF37" s="447">
        <v>25462</v>
      </c>
      <c r="BG37" s="450">
        <v>4</v>
      </c>
      <c r="BH37" s="447">
        <v>37178</v>
      </c>
      <c r="BI37" s="450">
        <v>2</v>
      </c>
      <c r="BJ37" s="447">
        <v>2792</v>
      </c>
      <c r="BK37" s="448">
        <v>37.6</v>
      </c>
      <c r="BL37" s="462">
        <v>1</v>
      </c>
      <c r="BM37" s="462">
        <v>5</v>
      </c>
      <c r="BN37" s="462">
        <v>1940</v>
      </c>
      <c r="BO37" s="462">
        <v>15779</v>
      </c>
      <c r="BP37" s="448">
        <v>27.1</v>
      </c>
      <c r="BQ37" s="477">
        <v>0.84</v>
      </c>
      <c r="BR37" s="448">
        <v>32.799999999999997</v>
      </c>
      <c r="BS37" s="448">
        <v>4.7295391731062102</v>
      </c>
      <c r="BT37" s="448">
        <v>56.151875160300001</v>
      </c>
      <c r="BU37" s="450">
        <v>25</v>
      </c>
      <c r="BV37" s="447">
        <v>5592</v>
      </c>
      <c r="BW37" s="450">
        <v>289</v>
      </c>
      <c r="BX37" s="450">
        <v>1225</v>
      </c>
      <c r="BY37" s="450">
        <v>3550</v>
      </c>
      <c r="BZ37" s="450">
        <v>1081</v>
      </c>
      <c r="CA37" s="450">
        <v>244</v>
      </c>
      <c r="CB37" s="450">
        <v>603</v>
      </c>
      <c r="CC37" s="470">
        <v>1.28</v>
      </c>
      <c r="CD37" s="477" t="s">
        <v>534</v>
      </c>
      <c r="CE37" s="450">
        <v>1</v>
      </c>
      <c r="CF37" s="450">
        <v>1</v>
      </c>
      <c r="CG37" s="450">
        <v>2</v>
      </c>
      <c r="CH37" s="450">
        <v>1</v>
      </c>
      <c r="CI37" s="450">
        <v>100</v>
      </c>
      <c r="CJ37" s="450">
        <v>17</v>
      </c>
      <c r="CK37" s="447">
        <v>1168</v>
      </c>
      <c r="CL37" s="450">
        <v>9</v>
      </c>
      <c r="CM37" s="450">
        <v>973</v>
      </c>
      <c r="CN37" s="462">
        <v>34</v>
      </c>
      <c r="CO37" s="462">
        <v>461</v>
      </c>
      <c r="CP37" s="462">
        <v>10</v>
      </c>
      <c r="CQ37" s="462">
        <v>40</v>
      </c>
      <c r="CR37" s="462">
        <v>8</v>
      </c>
      <c r="CS37" s="462">
        <v>162</v>
      </c>
      <c r="CT37" s="447">
        <v>12001</v>
      </c>
      <c r="CU37" s="447">
        <v>2128</v>
      </c>
      <c r="CV37" s="463">
        <v>2029</v>
      </c>
      <c r="CW37" s="463">
        <v>1355722.52</v>
      </c>
      <c r="CX37" s="463">
        <v>288544.01299999998</v>
      </c>
      <c r="CY37" s="463">
        <v>559532.272</v>
      </c>
      <c r="CZ37" s="447">
        <v>110249</v>
      </c>
      <c r="DA37" s="450">
        <v>13</v>
      </c>
      <c r="DB37" s="463">
        <v>20737</v>
      </c>
      <c r="DC37" s="463">
        <v>2176</v>
      </c>
      <c r="DD37" s="463">
        <v>1777</v>
      </c>
      <c r="DE37" s="462">
        <v>90</v>
      </c>
      <c r="DF37" s="462">
        <v>2535</v>
      </c>
      <c r="DG37" s="447">
        <v>12859</v>
      </c>
      <c r="DH37" s="498">
        <v>15213</v>
      </c>
      <c r="DI37" s="447">
        <v>3295</v>
      </c>
      <c r="DJ37" s="447">
        <v>3592</v>
      </c>
      <c r="DK37" s="462">
        <v>338</v>
      </c>
      <c r="DL37" s="462">
        <v>194</v>
      </c>
      <c r="DM37" s="462">
        <v>5</v>
      </c>
      <c r="DN37" s="462">
        <v>1981</v>
      </c>
      <c r="DO37" s="462">
        <v>58</v>
      </c>
      <c r="DP37" s="462">
        <v>10674</v>
      </c>
      <c r="DQ37" s="492">
        <v>74</v>
      </c>
      <c r="DR37" s="450">
        <v>9117</v>
      </c>
      <c r="DS37" s="494">
        <v>9140</v>
      </c>
      <c r="DT37" s="450">
        <v>30</v>
      </c>
      <c r="DU37" s="491">
        <v>1275</v>
      </c>
      <c r="DV37" s="462">
        <v>58</v>
      </c>
      <c r="DW37" s="462">
        <v>70</v>
      </c>
      <c r="DX37" s="448">
        <v>60.8</v>
      </c>
      <c r="DY37" s="462">
        <v>52</v>
      </c>
      <c r="DZ37" s="462">
        <v>197</v>
      </c>
      <c r="EA37" s="462">
        <v>1643</v>
      </c>
      <c r="EB37" s="463">
        <v>279</v>
      </c>
      <c r="EC37" s="463">
        <v>91</v>
      </c>
      <c r="ED37" s="463">
        <v>2222</v>
      </c>
      <c r="EE37" s="450">
        <v>2814</v>
      </c>
      <c r="EF37" s="448">
        <v>96.2</v>
      </c>
      <c r="EG37" s="448">
        <v>88.2</v>
      </c>
      <c r="EH37" s="463" t="s">
        <v>534</v>
      </c>
      <c r="EI37" s="448">
        <v>19.399999999999999</v>
      </c>
      <c r="EJ37" s="463">
        <v>91012</v>
      </c>
      <c r="EK37" s="448">
        <v>33.700000000000003</v>
      </c>
      <c r="EL37" s="463">
        <v>386182</v>
      </c>
      <c r="EM37" s="448">
        <v>2.72</v>
      </c>
      <c r="EN37" s="462">
        <v>275</v>
      </c>
      <c r="EO37" s="462">
        <v>11</v>
      </c>
      <c r="EP37" s="496">
        <v>1994</v>
      </c>
      <c r="EQ37" s="462">
        <v>66</v>
      </c>
      <c r="ER37" s="462">
        <v>985</v>
      </c>
      <c r="ES37" s="448">
        <v>100</v>
      </c>
      <c r="ET37" s="447">
        <v>122150</v>
      </c>
      <c r="EU37" s="450">
        <v>1073</v>
      </c>
      <c r="EV37" s="447">
        <v>0</v>
      </c>
      <c r="EW37" s="491">
        <v>105726</v>
      </c>
      <c r="EX37" s="447">
        <v>91038</v>
      </c>
      <c r="EY37" s="447">
        <v>8171</v>
      </c>
      <c r="EZ37" s="447">
        <v>6517</v>
      </c>
      <c r="FA37" s="447">
        <v>15351</v>
      </c>
      <c r="FB37" s="495">
        <v>20.2</v>
      </c>
      <c r="FC37" s="492">
        <v>502</v>
      </c>
      <c r="FD37" s="487">
        <v>5.51</v>
      </c>
      <c r="FE37" s="494">
        <v>14792</v>
      </c>
      <c r="FF37" s="462">
        <v>0</v>
      </c>
      <c r="FG37" s="462">
        <v>1</v>
      </c>
      <c r="FH37" s="462">
        <v>15</v>
      </c>
      <c r="FI37" s="472">
        <v>27</v>
      </c>
      <c r="FJ37" s="471">
        <v>1250</v>
      </c>
      <c r="FK37" s="470">
        <v>68.062570103374057</v>
      </c>
      <c r="FL37" s="469">
        <v>100</v>
      </c>
      <c r="FM37" s="469">
        <v>92.6</v>
      </c>
      <c r="FN37" s="448">
        <v>96.1</v>
      </c>
      <c r="FO37" s="456">
        <v>33</v>
      </c>
      <c r="FP37" s="493">
        <v>114</v>
      </c>
      <c r="FQ37" s="492">
        <v>11</v>
      </c>
      <c r="FR37" s="492">
        <v>69</v>
      </c>
      <c r="FS37" s="462">
        <v>1500</v>
      </c>
      <c r="FT37" s="462">
        <v>6</v>
      </c>
      <c r="FU37" s="462">
        <v>2713</v>
      </c>
      <c r="FV37" s="462">
        <v>2878</v>
      </c>
      <c r="FW37" s="462">
        <v>6</v>
      </c>
      <c r="FX37" s="491" t="s">
        <v>534</v>
      </c>
      <c r="FY37" s="490">
        <v>450</v>
      </c>
      <c r="FZ37" s="462" t="s">
        <v>534</v>
      </c>
      <c r="GA37" s="462" t="s">
        <v>534</v>
      </c>
      <c r="GB37" s="447">
        <v>10074</v>
      </c>
      <c r="GC37" s="450">
        <v>10074</v>
      </c>
      <c r="GD37" s="450">
        <v>8</v>
      </c>
      <c r="GE37" s="450">
        <v>1330</v>
      </c>
      <c r="GF37" s="447">
        <v>120556</v>
      </c>
      <c r="GG37" s="447">
        <v>24</v>
      </c>
      <c r="GH37" s="447">
        <v>24014</v>
      </c>
      <c r="GI37" s="447">
        <v>96518</v>
      </c>
      <c r="GJ37" s="447">
        <v>249</v>
      </c>
      <c r="GK37" s="447">
        <v>2078</v>
      </c>
      <c r="GL37" s="447">
        <v>184135</v>
      </c>
      <c r="GM37" s="447">
        <v>1580</v>
      </c>
      <c r="GN37" s="447">
        <v>16494</v>
      </c>
      <c r="GO37" s="447">
        <v>319342</v>
      </c>
      <c r="GP37" s="447">
        <v>291</v>
      </c>
      <c r="GQ37" s="447">
        <v>16872</v>
      </c>
      <c r="GR37" s="447">
        <v>70016660</v>
      </c>
      <c r="GS37" s="450">
        <v>286</v>
      </c>
      <c r="GT37" s="462">
        <v>11403</v>
      </c>
      <c r="GU37" s="462">
        <v>343542</v>
      </c>
      <c r="GV37" s="464">
        <v>6</v>
      </c>
      <c r="GW37" s="462">
        <v>40</v>
      </c>
      <c r="GX37" s="450">
        <v>1224</v>
      </c>
      <c r="GY37" s="450">
        <v>460</v>
      </c>
      <c r="GZ37" s="463">
        <v>7</v>
      </c>
      <c r="HA37" s="463" t="s">
        <v>534</v>
      </c>
      <c r="HB37" s="447">
        <v>772740</v>
      </c>
      <c r="HC37" s="447">
        <v>5047637</v>
      </c>
      <c r="HD37" s="462">
        <v>643909</v>
      </c>
      <c r="HE37" s="462">
        <v>750763</v>
      </c>
      <c r="HF37" s="462">
        <v>170227</v>
      </c>
      <c r="HG37" s="462">
        <v>362</v>
      </c>
      <c r="HH37" s="462" t="s">
        <v>534</v>
      </c>
      <c r="HI37" s="462">
        <v>107610</v>
      </c>
      <c r="HJ37" s="462">
        <v>65250</v>
      </c>
      <c r="HK37" s="461">
        <v>63564</v>
      </c>
      <c r="HL37" s="461">
        <v>36904689</v>
      </c>
      <c r="HM37" s="461">
        <v>0</v>
      </c>
      <c r="HN37" s="455">
        <v>337</v>
      </c>
      <c r="HO37" s="455">
        <v>0</v>
      </c>
      <c r="HP37" s="461">
        <v>242</v>
      </c>
      <c r="HQ37" s="455">
        <v>0</v>
      </c>
      <c r="HR37" s="461" t="s">
        <v>534</v>
      </c>
      <c r="HS37" s="447">
        <v>139628</v>
      </c>
      <c r="HT37" s="455">
        <v>12300</v>
      </c>
      <c r="HU37" s="489" t="s">
        <v>534</v>
      </c>
      <c r="HV37" s="488">
        <v>40.81</v>
      </c>
      <c r="HW37" s="461">
        <v>391023</v>
      </c>
      <c r="HX37" s="457" t="s">
        <v>534</v>
      </c>
      <c r="HY37" s="456">
        <v>3.56</v>
      </c>
      <c r="HZ37" s="456">
        <v>3.56</v>
      </c>
      <c r="IA37" s="456">
        <v>562.72</v>
      </c>
      <c r="IB37" s="456">
        <v>560.92999999999995</v>
      </c>
      <c r="IC37" s="447" t="s">
        <v>534</v>
      </c>
      <c r="ID37" s="448">
        <v>69.099999999999994</v>
      </c>
      <c r="IE37" s="448">
        <v>60.9</v>
      </c>
      <c r="IF37" s="448">
        <v>45.4</v>
      </c>
      <c r="IG37" s="448">
        <v>71.900000000000006</v>
      </c>
      <c r="IH37" s="448">
        <v>21.3</v>
      </c>
      <c r="II37" s="455">
        <v>2</v>
      </c>
      <c r="IJ37" s="455">
        <v>9</v>
      </c>
      <c r="IK37" s="487">
        <v>70</v>
      </c>
      <c r="IL37" s="486">
        <v>0.80900000000000005</v>
      </c>
      <c r="IM37" s="485">
        <v>94.5</v>
      </c>
      <c r="IN37" s="485">
        <v>-0.3</v>
      </c>
      <c r="IO37" s="485">
        <v>2.2000000000000002</v>
      </c>
      <c r="IP37" s="484">
        <v>101719958</v>
      </c>
      <c r="IQ37" s="450">
        <v>48.8</v>
      </c>
      <c r="IR37" s="450">
        <v>57.6</v>
      </c>
      <c r="IS37" s="450" t="s">
        <v>534</v>
      </c>
      <c r="IT37" s="450" t="s">
        <v>534</v>
      </c>
      <c r="IU37" s="450" t="s">
        <v>534</v>
      </c>
      <c r="IV37" s="448">
        <v>27.9</v>
      </c>
      <c r="IW37" s="481">
        <v>2910</v>
      </c>
      <c r="IX37" s="448">
        <v>48</v>
      </c>
      <c r="IY37" s="448">
        <v>33.4</v>
      </c>
      <c r="IZ37" s="447">
        <v>70904</v>
      </c>
      <c r="JA37" s="447">
        <v>1352</v>
      </c>
      <c r="JB37" s="447">
        <v>1455</v>
      </c>
      <c r="JC37" s="447">
        <v>5909</v>
      </c>
      <c r="JD37" s="447">
        <v>6611</v>
      </c>
      <c r="JE37" s="447">
        <v>6768</v>
      </c>
      <c r="JF37" s="447">
        <v>7991</v>
      </c>
      <c r="JG37" s="447">
        <v>10620</v>
      </c>
      <c r="JH37" s="447">
        <v>9776</v>
      </c>
      <c r="JI37" s="447">
        <v>8480</v>
      </c>
      <c r="JJ37" s="447">
        <v>6729</v>
      </c>
      <c r="JK37" s="447">
        <v>5694</v>
      </c>
      <c r="JL37" s="447">
        <v>4175</v>
      </c>
      <c r="JM37" s="447">
        <v>1809</v>
      </c>
      <c r="JN37" s="447">
        <v>732</v>
      </c>
      <c r="JO37" s="447">
        <v>310</v>
      </c>
      <c r="JP37" s="447">
        <v>148</v>
      </c>
      <c r="JQ37" s="447">
        <v>9601</v>
      </c>
      <c r="JR37" s="447">
        <v>9231</v>
      </c>
      <c r="JS37" s="447">
        <v>8119</v>
      </c>
      <c r="JT37" s="447">
        <v>9523</v>
      </c>
      <c r="JU37" s="447">
        <v>11980</v>
      </c>
      <c r="JV37" s="447">
        <v>15185</v>
      </c>
      <c r="JW37" s="447">
        <v>13583</v>
      </c>
      <c r="JX37" s="447">
        <v>11934</v>
      </c>
      <c r="JY37" s="447">
        <v>10809</v>
      </c>
      <c r="JZ37" s="447">
        <v>13112</v>
      </c>
      <c r="KA37" s="447">
        <v>16741</v>
      </c>
      <c r="KB37" s="447">
        <v>13654</v>
      </c>
      <c r="KC37" s="447">
        <v>9666</v>
      </c>
      <c r="KD37" s="447">
        <v>6962</v>
      </c>
      <c r="KE37" s="447">
        <v>7614</v>
      </c>
    </row>
    <row r="38" spans="1:291" ht="12" customHeight="1">
      <c r="A38" s="3">
        <v>272124</v>
      </c>
      <c r="B38" s="2" t="s">
        <v>992</v>
      </c>
      <c r="C38" s="470">
        <v>41.72</v>
      </c>
      <c r="D38" s="447">
        <v>267080</v>
      </c>
      <c r="E38" s="448">
        <v>12.5</v>
      </c>
      <c r="F38" s="448">
        <v>59.5</v>
      </c>
      <c r="G38" s="448">
        <v>28</v>
      </c>
      <c r="H38" s="455">
        <v>12456</v>
      </c>
      <c r="I38" s="455">
        <v>26000</v>
      </c>
      <c r="J38" s="455">
        <v>41304</v>
      </c>
      <c r="K38" s="447">
        <v>37544</v>
      </c>
      <c r="L38" s="447">
        <v>123596</v>
      </c>
      <c r="M38" s="447">
        <v>7104</v>
      </c>
      <c r="N38" s="447">
        <v>7890</v>
      </c>
      <c r="O38" s="450">
        <v>8290</v>
      </c>
      <c r="P38" s="455">
        <v>266897</v>
      </c>
      <c r="Q38" s="447">
        <v>268800</v>
      </c>
      <c r="R38" s="447">
        <v>253886</v>
      </c>
      <c r="S38" s="447">
        <v>115086</v>
      </c>
      <c r="T38" s="447">
        <v>2064144</v>
      </c>
      <c r="U38" s="447">
        <v>829255</v>
      </c>
      <c r="V38" s="447">
        <v>714873</v>
      </c>
      <c r="W38" s="462">
        <v>0</v>
      </c>
      <c r="X38" s="480">
        <v>74</v>
      </c>
      <c r="Y38" s="462">
        <v>25</v>
      </c>
      <c r="Z38" s="463">
        <v>0</v>
      </c>
      <c r="AA38" s="447">
        <v>453</v>
      </c>
      <c r="AB38" s="462">
        <v>878</v>
      </c>
      <c r="AC38" s="447">
        <v>1440</v>
      </c>
      <c r="AD38" s="447">
        <v>396542</v>
      </c>
      <c r="AE38" s="447">
        <v>0</v>
      </c>
      <c r="AF38" s="499">
        <v>21</v>
      </c>
      <c r="AG38" s="447">
        <v>1254</v>
      </c>
      <c r="AH38" s="450">
        <v>28</v>
      </c>
      <c r="AI38" s="450">
        <v>13250</v>
      </c>
      <c r="AJ38" s="447">
        <v>840</v>
      </c>
      <c r="AK38" s="447">
        <v>58</v>
      </c>
      <c r="AL38" s="478">
        <v>15</v>
      </c>
      <c r="AM38" s="450">
        <v>6636</v>
      </c>
      <c r="AN38" s="447">
        <v>509</v>
      </c>
      <c r="AO38" s="447">
        <v>0</v>
      </c>
      <c r="AP38" s="447">
        <v>153</v>
      </c>
      <c r="AQ38" s="447">
        <v>19</v>
      </c>
      <c r="AR38" s="447">
        <v>342</v>
      </c>
      <c r="AS38" s="448">
        <v>100</v>
      </c>
      <c r="AT38" s="448">
        <v>97.9</v>
      </c>
      <c r="AU38" s="448">
        <v>145.4</v>
      </c>
      <c r="AV38" s="462">
        <v>31</v>
      </c>
      <c r="AW38" s="478">
        <v>31</v>
      </c>
      <c r="AX38" s="478">
        <v>13</v>
      </c>
      <c r="AY38" s="462">
        <v>0</v>
      </c>
      <c r="AZ38" s="462">
        <v>0</v>
      </c>
      <c r="BA38" s="478">
        <v>0</v>
      </c>
      <c r="BB38" s="478">
        <v>0</v>
      </c>
      <c r="BC38" s="450">
        <v>2</v>
      </c>
      <c r="BD38" s="447">
        <v>15775.74</v>
      </c>
      <c r="BE38" s="450">
        <v>0</v>
      </c>
      <c r="BF38" s="447">
        <v>0</v>
      </c>
      <c r="BG38" s="450">
        <v>2</v>
      </c>
      <c r="BH38" s="447">
        <v>18365</v>
      </c>
      <c r="BI38" s="450">
        <v>1</v>
      </c>
      <c r="BJ38" s="447">
        <v>453.86</v>
      </c>
      <c r="BK38" s="448">
        <v>29.9</v>
      </c>
      <c r="BL38" s="462">
        <v>0</v>
      </c>
      <c r="BM38" s="462">
        <v>1</v>
      </c>
      <c r="BN38" s="462">
        <v>0</v>
      </c>
      <c r="BO38" s="462">
        <v>3146</v>
      </c>
      <c r="BP38" s="448">
        <v>33.5</v>
      </c>
      <c r="BQ38" s="477">
        <v>1.21</v>
      </c>
      <c r="BR38" s="448">
        <v>34</v>
      </c>
      <c r="BS38" s="448">
        <v>5.8941583045342885</v>
      </c>
      <c r="BT38" s="448">
        <v>56.585147488499999</v>
      </c>
      <c r="BU38" s="450">
        <v>12</v>
      </c>
      <c r="BV38" s="447">
        <v>2489</v>
      </c>
      <c r="BW38" s="450">
        <v>219</v>
      </c>
      <c r="BX38" s="450">
        <v>504</v>
      </c>
      <c r="BY38" s="450">
        <v>2752</v>
      </c>
      <c r="BZ38" s="450">
        <v>853</v>
      </c>
      <c r="CA38" s="450">
        <v>173</v>
      </c>
      <c r="CB38" s="450">
        <v>484</v>
      </c>
      <c r="CC38" s="470">
        <v>1.36</v>
      </c>
      <c r="CD38" s="477" t="s">
        <v>534</v>
      </c>
      <c r="CE38" s="450">
        <v>2</v>
      </c>
      <c r="CF38" s="450">
        <v>45</v>
      </c>
      <c r="CG38" s="450">
        <v>2</v>
      </c>
      <c r="CH38" s="450">
        <v>1</v>
      </c>
      <c r="CI38" s="450">
        <v>50</v>
      </c>
      <c r="CJ38" s="450">
        <v>15</v>
      </c>
      <c r="CK38" s="447">
        <v>915</v>
      </c>
      <c r="CL38" s="450">
        <v>5</v>
      </c>
      <c r="CM38" s="450">
        <v>471</v>
      </c>
      <c r="CN38" s="462">
        <v>21</v>
      </c>
      <c r="CO38" s="462">
        <v>329</v>
      </c>
      <c r="CP38" s="462">
        <v>11</v>
      </c>
      <c r="CQ38" s="462">
        <v>91</v>
      </c>
      <c r="CR38" s="462">
        <v>1</v>
      </c>
      <c r="CS38" s="462">
        <v>24</v>
      </c>
      <c r="CT38" s="447">
        <v>9084</v>
      </c>
      <c r="CU38" s="447">
        <v>2061</v>
      </c>
      <c r="CV38" s="463">
        <v>1457</v>
      </c>
      <c r="CW38" s="463">
        <v>1086153.953</v>
      </c>
      <c r="CX38" s="463">
        <v>288933.321</v>
      </c>
      <c r="CY38" s="463">
        <v>402722.52899999998</v>
      </c>
      <c r="CZ38" s="447">
        <v>74664</v>
      </c>
      <c r="DA38" s="450">
        <v>15</v>
      </c>
      <c r="DB38" s="463">
        <v>16177</v>
      </c>
      <c r="DC38" s="463">
        <v>1828</v>
      </c>
      <c r="DD38" s="463">
        <v>1634</v>
      </c>
      <c r="DE38" s="462">
        <v>86</v>
      </c>
      <c r="DF38" s="462">
        <v>1712</v>
      </c>
      <c r="DG38" s="447">
        <v>7417</v>
      </c>
      <c r="DH38" s="476">
        <v>10968</v>
      </c>
      <c r="DI38" s="447">
        <v>2680</v>
      </c>
      <c r="DJ38" s="447">
        <v>2511</v>
      </c>
      <c r="DK38" s="462">
        <v>223</v>
      </c>
      <c r="DL38" s="462">
        <v>166</v>
      </c>
      <c r="DM38" s="462">
        <v>7</v>
      </c>
      <c r="DN38" s="462">
        <v>1586</v>
      </c>
      <c r="DO38" s="462">
        <v>53</v>
      </c>
      <c r="DP38" s="462">
        <v>12104</v>
      </c>
      <c r="DQ38" s="492">
        <v>52</v>
      </c>
      <c r="DR38" s="450">
        <v>6663</v>
      </c>
      <c r="DS38" s="494">
        <v>6699</v>
      </c>
      <c r="DT38" s="450">
        <v>18</v>
      </c>
      <c r="DU38" s="491">
        <v>1031</v>
      </c>
      <c r="DV38" s="462">
        <v>48</v>
      </c>
      <c r="DW38" s="462">
        <v>47</v>
      </c>
      <c r="DX38" s="448">
        <v>64.5</v>
      </c>
      <c r="DY38" s="462">
        <v>34</v>
      </c>
      <c r="DZ38" s="462">
        <v>190</v>
      </c>
      <c r="EA38" s="462">
        <v>719</v>
      </c>
      <c r="EB38" s="463">
        <v>279</v>
      </c>
      <c r="EC38" s="463">
        <v>61</v>
      </c>
      <c r="ED38" s="463">
        <v>1855</v>
      </c>
      <c r="EE38" s="450">
        <v>1979</v>
      </c>
      <c r="EF38" s="448">
        <v>96.4</v>
      </c>
      <c r="EG38" s="448">
        <v>93.9</v>
      </c>
      <c r="EH38" s="463">
        <v>197</v>
      </c>
      <c r="EI38" s="448">
        <v>29.32</v>
      </c>
      <c r="EJ38" s="463">
        <v>67597</v>
      </c>
      <c r="EK38" s="448">
        <v>32</v>
      </c>
      <c r="EL38" s="463">
        <v>375307</v>
      </c>
      <c r="EM38" s="448">
        <v>3.94</v>
      </c>
      <c r="EN38" s="462">
        <v>306</v>
      </c>
      <c r="EO38" s="462">
        <v>11</v>
      </c>
      <c r="EP38" s="501">
        <v>474</v>
      </c>
      <c r="EQ38" s="462">
        <v>216</v>
      </c>
      <c r="ER38" s="462">
        <v>4658</v>
      </c>
      <c r="ES38" s="448">
        <v>100</v>
      </c>
      <c r="ET38" s="447">
        <v>78799</v>
      </c>
      <c r="EU38" s="450">
        <v>443</v>
      </c>
      <c r="EV38" s="447">
        <v>0</v>
      </c>
      <c r="EW38" s="491">
        <v>48898</v>
      </c>
      <c r="EX38" s="447">
        <v>42139</v>
      </c>
      <c r="EY38" s="447">
        <v>4714</v>
      </c>
      <c r="EZ38" s="447">
        <v>2045</v>
      </c>
      <c r="FA38" s="447">
        <v>8487</v>
      </c>
      <c r="FB38" s="495">
        <v>15.2</v>
      </c>
      <c r="FC38" s="492">
        <v>299</v>
      </c>
      <c r="FD38" s="487">
        <v>2.77</v>
      </c>
      <c r="FE38" s="494">
        <v>6564</v>
      </c>
      <c r="FF38" s="462">
        <v>0</v>
      </c>
      <c r="FG38" s="462">
        <v>27</v>
      </c>
      <c r="FH38" s="462">
        <v>279</v>
      </c>
      <c r="FI38" s="472">
        <v>42</v>
      </c>
      <c r="FJ38" s="471">
        <v>1526</v>
      </c>
      <c r="FK38" s="470">
        <v>64.888799066665442</v>
      </c>
      <c r="FL38" s="469">
        <v>99.9</v>
      </c>
      <c r="FM38" s="469">
        <v>93.2</v>
      </c>
      <c r="FN38" s="448">
        <v>86.8</v>
      </c>
      <c r="FO38" s="456">
        <v>90.8</v>
      </c>
      <c r="FP38" s="493">
        <v>31</v>
      </c>
      <c r="FQ38" s="492">
        <v>6</v>
      </c>
      <c r="FR38" s="492">
        <v>35</v>
      </c>
      <c r="FS38" s="462">
        <v>1078</v>
      </c>
      <c r="FT38" s="462">
        <v>3</v>
      </c>
      <c r="FU38" s="462">
        <v>2936</v>
      </c>
      <c r="FV38" s="462">
        <v>1597</v>
      </c>
      <c r="FW38" s="462">
        <v>2</v>
      </c>
      <c r="FX38" s="491" t="s">
        <v>534</v>
      </c>
      <c r="FY38" s="490">
        <v>258</v>
      </c>
      <c r="FZ38" s="462" t="s">
        <v>534</v>
      </c>
      <c r="GA38" s="462" t="s">
        <v>534</v>
      </c>
      <c r="GB38" s="447">
        <v>11940</v>
      </c>
      <c r="GC38" s="450">
        <v>11940</v>
      </c>
      <c r="GD38" s="450">
        <v>18</v>
      </c>
      <c r="GE38" s="450">
        <v>3842</v>
      </c>
      <c r="GF38" s="447">
        <v>110440</v>
      </c>
      <c r="GG38" s="447">
        <v>114</v>
      </c>
      <c r="GH38" s="447">
        <v>42638</v>
      </c>
      <c r="GI38" s="447">
        <v>67688</v>
      </c>
      <c r="GJ38" s="447">
        <v>443</v>
      </c>
      <c r="GK38" s="447">
        <v>5004</v>
      </c>
      <c r="GL38" s="447">
        <v>380866</v>
      </c>
      <c r="GM38" s="447">
        <v>1398</v>
      </c>
      <c r="GN38" s="447">
        <v>12032</v>
      </c>
      <c r="GO38" s="447">
        <v>253061</v>
      </c>
      <c r="GP38" s="447">
        <v>1320</v>
      </c>
      <c r="GQ38" s="447">
        <v>28342</v>
      </c>
      <c r="GR38" s="447">
        <v>90344642</v>
      </c>
      <c r="GS38" s="450">
        <v>1312</v>
      </c>
      <c r="GT38" s="462" t="s">
        <v>534</v>
      </c>
      <c r="GU38" s="462" t="s">
        <v>534</v>
      </c>
      <c r="GV38" s="464">
        <v>4</v>
      </c>
      <c r="GW38" s="462" t="s">
        <v>534</v>
      </c>
      <c r="GX38" s="450">
        <v>975</v>
      </c>
      <c r="GY38" s="450">
        <v>272</v>
      </c>
      <c r="GZ38" s="463">
        <v>32</v>
      </c>
      <c r="HA38" s="463">
        <v>0</v>
      </c>
      <c r="HB38" s="447">
        <v>599353</v>
      </c>
      <c r="HC38" s="447">
        <v>3385236</v>
      </c>
      <c r="HD38" s="462">
        <v>468979</v>
      </c>
      <c r="HE38" s="462">
        <v>574596</v>
      </c>
      <c r="HF38" s="462">
        <v>118705</v>
      </c>
      <c r="HG38" s="462">
        <v>3734</v>
      </c>
      <c r="HH38" s="462">
        <v>0</v>
      </c>
      <c r="HI38" s="462">
        <v>79590</v>
      </c>
      <c r="HJ38" s="462">
        <f>43.64*1000</f>
        <v>43640</v>
      </c>
      <c r="HK38" s="461">
        <v>32761</v>
      </c>
      <c r="HL38" s="461" t="s">
        <v>608</v>
      </c>
      <c r="HM38" s="461" t="s">
        <v>608</v>
      </c>
      <c r="HN38" s="455">
        <v>0</v>
      </c>
      <c r="HO38" s="455">
        <v>0</v>
      </c>
      <c r="HP38" s="461">
        <v>0</v>
      </c>
      <c r="HQ38" s="455">
        <v>0</v>
      </c>
      <c r="HR38" s="461" t="s">
        <v>534</v>
      </c>
      <c r="HS38" s="447">
        <v>88688</v>
      </c>
      <c r="HT38" s="455">
        <v>0</v>
      </c>
      <c r="HU38" s="489" t="s">
        <v>534</v>
      </c>
      <c r="HV38" s="488">
        <v>31.17</v>
      </c>
      <c r="HW38" s="461">
        <v>264824</v>
      </c>
      <c r="HX38" s="457" t="s">
        <v>534</v>
      </c>
      <c r="HY38" s="456">
        <v>0</v>
      </c>
      <c r="HZ38" s="456">
        <v>0</v>
      </c>
      <c r="IA38" s="456">
        <v>211.03</v>
      </c>
      <c r="IB38" s="456">
        <v>181.58</v>
      </c>
      <c r="IC38" s="447">
        <v>70250</v>
      </c>
      <c r="ID38" s="448">
        <v>70.5</v>
      </c>
      <c r="IE38" s="448">
        <v>60</v>
      </c>
      <c r="IF38" s="448">
        <v>29.5</v>
      </c>
      <c r="IG38" s="448">
        <v>58.5</v>
      </c>
      <c r="IH38" s="448">
        <v>19.2</v>
      </c>
      <c r="II38" s="455">
        <v>1</v>
      </c>
      <c r="IJ38" s="455">
        <v>7</v>
      </c>
      <c r="IK38" s="487">
        <v>63.35</v>
      </c>
      <c r="IL38" s="486">
        <v>0.76</v>
      </c>
      <c r="IM38" s="485">
        <v>100.8</v>
      </c>
      <c r="IN38" s="485">
        <v>6.9</v>
      </c>
      <c r="IO38" s="485">
        <v>0.1</v>
      </c>
      <c r="IP38" s="484">
        <v>94938054</v>
      </c>
      <c r="IQ38" s="450">
        <v>43.5</v>
      </c>
      <c r="IR38" s="450">
        <v>55.4</v>
      </c>
      <c r="IS38" s="450" t="s">
        <v>534</v>
      </c>
      <c r="IT38" s="450" t="s">
        <v>534</v>
      </c>
      <c r="IU38" s="450">
        <v>30.5</v>
      </c>
      <c r="IV38" s="448">
        <v>36.9</v>
      </c>
      <c r="IW38" s="481">
        <v>2377</v>
      </c>
      <c r="IX38" s="448">
        <v>42</v>
      </c>
      <c r="IY38" s="448">
        <v>35.6</v>
      </c>
      <c r="IZ38" s="447">
        <v>47109</v>
      </c>
      <c r="JA38" s="447">
        <v>687</v>
      </c>
      <c r="JB38" s="447">
        <v>918</v>
      </c>
      <c r="JC38" s="447">
        <v>3783</v>
      </c>
      <c r="JD38" s="447">
        <v>4337</v>
      </c>
      <c r="JE38" s="447">
        <v>4331</v>
      </c>
      <c r="JF38" s="447">
        <v>5062</v>
      </c>
      <c r="JG38" s="447">
        <v>7096</v>
      </c>
      <c r="JH38" s="447">
        <v>6745</v>
      </c>
      <c r="JI38" s="447">
        <v>5748</v>
      </c>
      <c r="JJ38" s="447">
        <v>4214</v>
      </c>
      <c r="JK38" s="447">
        <v>3714</v>
      </c>
      <c r="JL38" s="447">
        <v>2926</v>
      </c>
      <c r="JM38" s="447">
        <v>1545</v>
      </c>
      <c r="JN38" s="447">
        <v>592</v>
      </c>
      <c r="JO38" s="447">
        <v>233</v>
      </c>
      <c r="JP38" s="447">
        <v>69</v>
      </c>
      <c r="JQ38" s="447">
        <v>5972</v>
      </c>
      <c r="JR38" s="447">
        <v>5636</v>
      </c>
      <c r="JS38" s="447">
        <v>5586</v>
      </c>
      <c r="JT38" s="447">
        <v>6272</v>
      </c>
      <c r="JU38" s="447">
        <v>7461</v>
      </c>
      <c r="JV38" s="447">
        <v>9985</v>
      </c>
      <c r="JW38" s="447">
        <v>9180</v>
      </c>
      <c r="JX38" s="447">
        <v>8060</v>
      </c>
      <c r="JY38" s="447">
        <v>6629</v>
      </c>
      <c r="JZ38" s="447">
        <v>8076</v>
      </c>
      <c r="KA38" s="447">
        <v>10660</v>
      </c>
      <c r="KB38" s="447">
        <v>10067</v>
      </c>
      <c r="KC38" s="447">
        <v>7842</v>
      </c>
      <c r="KD38" s="447">
        <v>5660</v>
      </c>
      <c r="KE38" s="447">
        <v>5486</v>
      </c>
    </row>
    <row r="39" spans="1:291" ht="12" customHeight="1">
      <c r="A39" s="3">
        <v>272159</v>
      </c>
      <c r="B39" s="2" t="s">
        <v>991</v>
      </c>
      <c r="C39" s="470">
        <v>24.7</v>
      </c>
      <c r="D39" s="447">
        <v>234851</v>
      </c>
      <c r="E39" s="448">
        <v>11.96</v>
      </c>
      <c r="F39" s="448">
        <v>59.07</v>
      </c>
      <c r="G39" s="448">
        <v>28.96</v>
      </c>
      <c r="H39" s="455">
        <v>10545</v>
      </c>
      <c r="I39" s="455">
        <v>22117</v>
      </c>
      <c r="J39" s="455">
        <v>34860</v>
      </c>
      <c r="K39" s="447">
        <v>32326</v>
      </c>
      <c r="L39" s="447">
        <v>109354</v>
      </c>
      <c r="M39" s="447">
        <v>2860</v>
      </c>
      <c r="N39" s="447">
        <v>7252</v>
      </c>
      <c r="O39" s="447">
        <v>8254</v>
      </c>
      <c r="P39" s="455">
        <v>232775</v>
      </c>
      <c r="Q39" s="447">
        <v>237518</v>
      </c>
      <c r="R39" s="447">
        <v>210924</v>
      </c>
      <c r="S39" s="447">
        <v>209705</v>
      </c>
      <c r="T39" s="447">
        <v>1093535</v>
      </c>
      <c r="U39" s="447">
        <v>351585</v>
      </c>
      <c r="V39" s="447">
        <v>531675</v>
      </c>
      <c r="W39" s="447">
        <v>36</v>
      </c>
      <c r="X39" s="447">
        <v>41</v>
      </c>
      <c r="Y39" s="462">
        <v>24</v>
      </c>
      <c r="Z39" s="463" t="s">
        <v>534</v>
      </c>
      <c r="AA39" s="447">
        <v>70.64</v>
      </c>
      <c r="AB39" s="477">
        <v>568.23</v>
      </c>
      <c r="AC39" s="447">
        <v>1203</v>
      </c>
      <c r="AD39" s="447">
        <v>339598</v>
      </c>
      <c r="AE39" s="447">
        <v>0</v>
      </c>
      <c r="AF39" s="499">
        <v>10</v>
      </c>
      <c r="AG39" s="447">
        <v>1710</v>
      </c>
      <c r="AH39" s="447">
        <v>24</v>
      </c>
      <c r="AI39" s="447">
        <v>11188</v>
      </c>
      <c r="AJ39" s="447">
        <v>682</v>
      </c>
      <c r="AK39" s="447">
        <v>32</v>
      </c>
      <c r="AL39" s="478">
        <v>12</v>
      </c>
      <c r="AM39" s="447">
        <v>5391</v>
      </c>
      <c r="AN39" s="447">
        <v>388</v>
      </c>
      <c r="AO39" s="447">
        <v>3</v>
      </c>
      <c r="AP39" s="447">
        <v>161</v>
      </c>
      <c r="AQ39" s="447">
        <v>12</v>
      </c>
      <c r="AR39" s="447">
        <v>38</v>
      </c>
      <c r="AS39" s="448">
        <v>100</v>
      </c>
      <c r="AT39" s="448">
        <v>99.8</v>
      </c>
      <c r="AU39" s="448">
        <v>98.4</v>
      </c>
      <c r="AV39" s="462">
        <v>26</v>
      </c>
      <c r="AW39" s="478">
        <v>26</v>
      </c>
      <c r="AX39" s="478">
        <v>8</v>
      </c>
      <c r="AY39" s="462">
        <v>0</v>
      </c>
      <c r="AZ39" s="462">
        <v>0</v>
      </c>
      <c r="BA39" s="478">
        <v>0</v>
      </c>
      <c r="BB39" s="478">
        <v>0</v>
      </c>
      <c r="BC39" s="450">
        <v>1</v>
      </c>
      <c r="BD39" s="447">
        <v>7239.78</v>
      </c>
      <c r="BE39" s="450">
        <v>0</v>
      </c>
      <c r="BF39" s="447">
        <v>0</v>
      </c>
      <c r="BG39" s="450">
        <v>0</v>
      </c>
      <c r="BH39" s="447">
        <v>0</v>
      </c>
      <c r="BI39" s="450">
        <v>0</v>
      </c>
      <c r="BJ39" s="447">
        <v>0</v>
      </c>
      <c r="BK39" s="448" t="s">
        <v>534</v>
      </c>
      <c r="BL39" s="462" t="s">
        <v>534</v>
      </c>
      <c r="BM39" s="462">
        <v>2</v>
      </c>
      <c r="BN39" s="462" t="s">
        <v>534</v>
      </c>
      <c r="BO39" s="462">
        <v>13561</v>
      </c>
      <c r="BP39" s="448">
        <v>30.099999999999998</v>
      </c>
      <c r="BQ39" s="477">
        <v>0.89</v>
      </c>
      <c r="BR39" s="448">
        <v>32.1</v>
      </c>
      <c r="BS39" s="448">
        <v>6.206646120613402</v>
      </c>
      <c r="BT39" s="448">
        <v>56.605195612899998</v>
      </c>
      <c r="BU39" s="450">
        <v>14</v>
      </c>
      <c r="BV39" s="447">
        <v>1990</v>
      </c>
      <c r="BW39" s="450">
        <v>182</v>
      </c>
      <c r="BX39" s="450">
        <v>373</v>
      </c>
      <c r="BY39" s="450">
        <v>2342</v>
      </c>
      <c r="BZ39" s="450">
        <v>732</v>
      </c>
      <c r="CA39" s="450">
        <v>146</v>
      </c>
      <c r="CB39" s="450">
        <v>384</v>
      </c>
      <c r="CC39" s="470">
        <v>1.36</v>
      </c>
      <c r="CD39" s="462">
        <v>28963904</v>
      </c>
      <c r="CE39" s="450">
        <v>0</v>
      </c>
      <c r="CF39" s="450">
        <v>0</v>
      </c>
      <c r="CG39" s="447">
        <v>4</v>
      </c>
      <c r="CH39" s="447">
        <v>0</v>
      </c>
      <c r="CI39" s="447">
        <v>0</v>
      </c>
      <c r="CJ39" s="447">
        <v>20</v>
      </c>
      <c r="CK39" s="447">
        <v>1069</v>
      </c>
      <c r="CL39" s="447">
        <v>4</v>
      </c>
      <c r="CM39" s="447">
        <v>400</v>
      </c>
      <c r="CN39" s="447">
        <v>20</v>
      </c>
      <c r="CO39" s="447">
        <v>348</v>
      </c>
      <c r="CP39" s="447">
        <v>5</v>
      </c>
      <c r="CQ39" s="447">
        <v>53</v>
      </c>
      <c r="CR39" s="447">
        <v>5</v>
      </c>
      <c r="CS39" s="447">
        <v>125</v>
      </c>
      <c r="CT39" s="447">
        <v>7906</v>
      </c>
      <c r="CU39" s="447">
        <v>1773</v>
      </c>
      <c r="CV39" s="463">
        <v>1290</v>
      </c>
      <c r="CW39" s="463">
        <v>856997.07200000004</v>
      </c>
      <c r="CX39" s="463">
        <v>239912.26500000001</v>
      </c>
      <c r="CY39" s="463">
        <v>345431.408</v>
      </c>
      <c r="CZ39" s="447">
        <v>68011</v>
      </c>
      <c r="DA39" s="450">
        <v>12</v>
      </c>
      <c r="DB39" s="463">
        <v>12105</v>
      </c>
      <c r="DC39" s="463">
        <v>1489</v>
      </c>
      <c r="DD39" s="463">
        <v>1162</v>
      </c>
      <c r="DE39" s="447">
        <v>55</v>
      </c>
      <c r="DF39" s="447">
        <v>1207</v>
      </c>
      <c r="DG39" s="447">
        <v>9670</v>
      </c>
      <c r="DH39" s="498">
        <v>9290</v>
      </c>
      <c r="DI39" s="447">
        <v>2441</v>
      </c>
      <c r="DJ39" s="447">
        <v>2372</v>
      </c>
      <c r="DK39" s="447">
        <v>215</v>
      </c>
      <c r="DL39" s="447">
        <v>130</v>
      </c>
      <c r="DM39" s="447">
        <v>4</v>
      </c>
      <c r="DN39" s="447">
        <v>1276</v>
      </c>
      <c r="DO39" s="447">
        <v>26</v>
      </c>
      <c r="DP39" s="447">
        <v>8994</v>
      </c>
      <c r="DQ39" s="492">
        <v>47</v>
      </c>
      <c r="DR39" s="447">
        <v>5294</v>
      </c>
      <c r="DS39" s="494">
        <v>4997</v>
      </c>
      <c r="DT39" s="447">
        <v>0</v>
      </c>
      <c r="DU39" s="491">
        <v>647</v>
      </c>
      <c r="DV39" s="462">
        <v>44</v>
      </c>
      <c r="DW39" s="462">
        <v>44</v>
      </c>
      <c r="DX39" s="448">
        <v>65</v>
      </c>
      <c r="DY39" s="462">
        <v>30</v>
      </c>
      <c r="DZ39" s="462">
        <v>90</v>
      </c>
      <c r="EA39" s="462">
        <v>862</v>
      </c>
      <c r="EB39" s="463">
        <v>118</v>
      </c>
      <c r="EC39" s="463">
        <v>26</v>
      </c>
      <c r="ED39" s="463">
        <v>1426</v>
      </c>
      <c r="EE39" s="447">
        <v>1647</v>
      </c>
      <c r="EF39" s="448">
        <v>93.1</v>
      </c>
      <c r="EG39" s="448">
        <v>88.7</v>
      </c>
      <c r="EH39" s="463">
        <v>175</v>
      </c>
      <c r="EI39" s="448">
        <v>31</v>
      </c>
      <c r="EJ39" s="463">
        <v>59450</v>
      </c>
      <c r="EK39" s="448">
        <v>36.799999999999997</v>
      </c>
      <c r="EL39" s="463">
        <v>375679</v>
      </c>
      <c r="EM39" s="448">
        <v>2.0099999999999998</v>
      </c>
      <c r="EN39" s="462">
        <v>260</v>
      </c>
      <c r="EO39" s="462">
        <v>15</v>
      </c>
      <c r="EP39" s="501">
        <v>1010</v>
      </c>
      <c r="EQ39" s="447">
        <v>83</v>
      </c>
      <c r="ER39" s="447">
        <v>476</v>
      </c>
      <c r="ES39" s="448">
        <v>100</v>
      </c>
      <c r="ET39" s="447">
        <v>72445</v>
      </c>
      <c r="EU39" s="447">
        <v>2437</v>
      </c>
      <c r="EV39" s="447">
        <v>48</v>
      </c>
      <c r="EW39" s="491">
        <v>63989</v>
      </c>
      <c r="EX39" s="447">
        <v>50522</v>
      </c>
      <c r="EY39" s="447">
        <v>10060</v>
      </c>
      <c r="EZ39" s="447">
        <v>3407</v>
      </c>
      <c r="FA39" s="447">
        <v>6019</v>
      </c>
      <c r="FB39" s="495">
        <v>21.1</v>
      </c>
      <c r="FC39" s="492">
        <v>77</v>
      </c>
      <c r="FD39" s="487">
        <v>5.5</v>
      </c>
      <c r="FE39" s="494">
        <v>8617</v>
      </c>
      <c r="FF39" s="462">
        <v>135</v>
      </c>
      <c r="FG39" s="462">
        <v>0</v>
      </c>
      <c r="FH39" s="462">
        <v>0</v>
      </c>
      <c r="FI39" s="472">
        <v>13</v>
      </c>
      <c r="FJ39" s="471">
        <v>515</v>
      </c>
      <c r="FK39" s="470">
        <v>63.702997437578212</v>
      </c>
      <c r="FL39" s="469">
        <v>100</v>
      </c>
      <c r="FM39" s="469">
        <v>98</v>
      </c>
      <c r="FN39" s="448">
        <v>99.7</v>
      </c>
      <c r="FO39" s="456">
        <v>33.6</v>
      </c>
      <c r="FP39" s="493">
        <v>74</v>
      </c>
      <c r="FQ39" s="492">
        <v>7</v>
      </c>
      <c r="FR39" s="492">
        <v>16</v>
      </c>
      <c r="FS39" s="462">
        <v>966</v>
      </c>
      <c r="FT39" s="462">
        <v>6</v>
      </c>
      <c r="FU39" s="462">
        <v>2215</v>
      </c>
      <c r="FV39" s="462">
        <v>2047</v>
      </c>
      <c r="FW39" s="462">
        <v>4</v>
      </c>
      <c r="FX39" s="491" t="s">
        <v>534</v>
      </c>
      <c r="FY39" s="490">
        <v>286</v>
      </c>
      <c r="FZ39" s="462" t="s">
        <v>534</v>
      </c>
      <c r="GA39" s="462" t="s">
        <v>534</v>
      </c>
      <c r="GB39" s="447">
        <v>7096</v>
      </c>
      <c r="GC39" s="450">
        <v>7096</v>
      </c>
      <c r="GD39" s="450">
        <v>4</v>
      </c>
      <c r="GE39" s="450">
        <v>1101</v>
      </c>
      <c r="GF39" s="447">
        <v>69396</v>
      </c>
      <c r="GG39" s="447">
        <v>14</v>
      </c>
      <c r="GH39" s="447">
        <v>12804</v>
      </c>
      <c r="GI39" s="447">
        <v>56578</v>
      </c>
      <c r="GJ39" s="447">
        <v>211</v>
      </c>
      <c r="GK39" s="447">
        <v>2093</v>
      </c>
      <c r="GL39" s="447">
        <v>195499</v>
      </c>
      <c r="GM39" s="447">
        <v>1090</v>
      </c>
      <c r="GN39" s="447">
        <v>10260</v>
      </c>
      <c r="GO39" s="447">
        <v>191958</v>
      </c>
      <c r="GP39" s="447">
        <v>228</v>
      </c>
      <c r="GQ39" s="447">
        <v>7835</v>
      </c>
      <c r="GR39" s="447">
        <v>18587931</v>
      </c>
      <c r="GS39" s="450">
        <v>225</v>
      </c>
      <c r="GT39" s="462">
        <v>5356</v>
      </c>
      <c r="GU39" s="462">
        <v>130024</v>
      </c>
      <c r="GV39" s="464">
        <v>2</v>
      </c>
      <c r="GW39" s="462">
        <v>0</v>
      </c>
      <c r="GX39" s="450">
        <v>450</v>
      </c>
      <c r="GY39" s="450">
        <v>140</v>
      </c>
      <c r="GZ39" s="463">
        <v>4</v>
      </c>
      <c r="HA39" s="463">
        <v>0</v>
      </c>
      <c r="HB39" s="447">
        <v>306043</v>
      </c>
      <c r="HC39" s="447">
        <v>1931980</v>
      </c>
      <c r="HD39" s="462">
        <v>244096</v>
      </c>
      <c r="HE39" s="462">
        <v>304379</v>
      </c>
      <c r="HF39" s="462">
        <v>79989</v>
      </c>
      <c r="HG39" s="462">
        <v>0</v>
      </c>
      <c r="HH39" s="462">
        <v>0</v>
      </c>
      <c r="HI39" s="462">
        <v>53680</v>
      </c>
      <c r="HJ39" s="462">
        <v>41130</v>
      </c>
      <c r="HK39" s="461">
        <v>29625</v>
      </c>
      <c r="HL39" s="461">
        <v>17410500</v>
      </c>
      <c r="HM39" s="461">
        <v>0</v>
      </c>
      <c r="HN39" s="455">
        <v>225</v>
      </c>
      <c r="HO39" s="455">
        <v>0</v>
      </c>
      <c r="HP39" s="461">
        <v>147</v>
      </c>
      <c r="HQ39" s="455">
        <v>0</v>
      </c>
      <c r="HR39" s="461">
        <v>72939</v>
      </c>
      <c r="HS39" s="447">
        <v>73685</v>
      </c>
      <c r="HT39" s="455">
        <v>0</v>
      </c>
      <c r="HU39" s="489">
        <v>0</v>
      </c>
      <c r="HV39" s="540">
        <v>19.32</v>
      </c>
      <c r="HW39" s="539">
        <v>231360</v>
      </c>
      <c r="HX39" s="457" t="s">
        <v>534</v>
      </c>
      <c r="HY39" s="456">
        <v>6.2</v>
      </c>
      <c r="HZ39" s="456">
        <v>6.2</v>
      </c>
      <c r="IA39" s="456">
        <v>43.7</v>
      </c>
      <c r="IB39" s="456">
        <v>41.2</v>
      </c>
      <c r="IC39" s="447">
        <v>61333</v>
      </c>
      <c r="ID39" s="448">
        <v>64.599999999999994</v>
      </c>
      <c r="IE39" s="448">
        <v>63.7</v>
      </c>
      <c r="IF39" s="448">
        <v>43.8</v>
      </c>
      <c r="IG39" s="448">
        <v>68.2</v>
      </c>
      <c r="IH39" s="448">
        <v>24.4</v>
      </c>
      <c r="II39" s="455">
        <v>2</v>
      </c>
      <c r="IJ39" s="455">
        <v>7</v>
      </c>
      <c r="IK39" s="492">
        <v>88.1</v>
      </c>
      <c r="IL39" s="486">
        <v>0.68</v>
      </c>
      <c r="IM39" s="485">
        <v>93.6</v>
      </c>
      <c r="IN39" s="485">
        <v>1.7</v>
      </c>
      <c r="IO39" s="485">
        <v>3.5</v>
      </c>
      <c r="IP39" s="484">
        <v>63476126</v>
      </c>
      <c r="IQ39" s="450">
        <v>38.299999999999997</v>
      </c>
      <c r="IR39" s="450">
        <v>54.4</v>
      </c>
      <c r="IS39" s="450" t="s">
        <v>534</v>
      </c>
      <c r="IT39" s="450" t="s">
        <v>534</v>
      </c>
      <c r="IU39" s="450" t="s">
        <v>534</v>
      </c>
      <c r="IV39" s="448">
        <v>29.5</v>
      </c>
      <c r="IW39" s="481">
        <v>1141</v>
      </c>
      <c r="IX39" s="448">
        <v>46.3</v>
      </c>
      <c r="IY39" s="448">
        <v>26.2</v>
      </c>
      <c r="IZ39" s="447">
        <v>39799</v>
      </c>
      <c r="JA39" s="447">
        <v>780</v>
      </c>
      <c r="JB39" s="447">
        <v>924</v>
      </c>
      <c r="JC39" s="447">
        <v>3122</v>
      </c>
      <c r="JD39" s="447">
        <v>3683</v>
      </c>
      <c r="JE39" s="447">
        <v>3792</v>
      </c>
      <c r="JF39" s="447">
        <v>4647</v>
      </c>
      <c r="JG39" s="447">
        <v>6563</v>
      </c>
      <c r="JH39" s="447">
        <v>5983</v>
      </c>
      <c r="JI39" s="447">
        <v>4865</v>
      </c>
      <c r="JJ39" s="447">
        <v>3794</v>
      </c>
      <c r="JK39" s="447">
        <v>3562</v>
      </c>
      <c r="JL39" s="447">
        <v>3006</v>
      </c>
      <c r="JM39" s="447">
        <v>1488</v>
      </c>
      <c r="JN39" s="447">
        <v>545</v>
      </c>
      <c r="JO39" s="447">
        <v>204</v>
      </c>
      <c r="JP39" s="447">
        <v>80</v>
      </c>
      <c r="JQ39" s="447">
        <v>5048</v>
      </c>
      <c r="JR39" s="447">
        <v>4591</v>
      </c>
      <c r="JS39" s="447">
        <v>4711</v>
      </c>
      <c r="JT39" s="447">
        <v>5491</v>
      </c>
      <c r="JU39" s="447">
        <v>6782</v>
      </c>
      <c r="JV39" s="447">
        <v>8890</v>
      </c>
      <c r="JW39" s="447">
        <v>8024</v>
      </c>
      <c r="JX39" s="447">
        <v>6936</v>
      </c>
      <c r="JY39" s="447">
        <v>6077</v>
      </c>
      <c r="JZ39" s="447">
        <v>7835</v>
      </c>
      <c r="KA39" s="447">
        <v>10659</v>
      </c>
      <c r="KB39" s="447">
        <v>9482</v>
      </c>
      <c r="KC39" s="447">
        <v>6674</v>
      </c>
      <c r="KD39" s="447">
        <v>4436</v>
      </c>
      <c r="KE39" s="447">
        <v>3985</v>
      </c>
    </row>
    <row r="40" spans="1:291" ht="12" customHeight="1">
      <c r="A40" s="3">
        <v>272272</v>
      </c>
      <c r="B40" s="2" t="s">
        <v>933</v>
      </c>
      <c r="C40" s="470">
        <v>61.78</v>
      </c>
      <c r="D40" s="447">
        <v>491002</v>
      </c>
      <c r="E40" s="448">
        <v>11.64</v>
      </c>
      <c r="F40" s="448">
        <v>60.5</v>
      </c>
      <c r="G40" s="448">
        <v>27.86</v>
      </c>
      <c r="H40" s="538">
        <v>20855</v>
      </c>
      <c r="I40" s="537">
        <v>44463</v>
      </c>
      <c r="J40" s="507">
        <v>71317</v>
      </c>
      <c r="K40" s="507">
        <v>67317</v>
      </c>
      <c r="L40" s="447">
        <v>236979</v>
      </c>
      <c r="M40" s="447">
        <v>17486</v>
      </c>
      <c r="N40" s="447">
        <v>16546</v>
      </c>
      <c r="O40" s="450">
        <v>15649</v>
      </c>
      <c r="P40" s="536">
        <v>496720</v>
      </c>
      <c r="Q40" s="447">
        <v>502784</v>
      </c>
      <c r="R40" s="447">
        <v>522051</v>
      </c>
      <c r="S40" s="447">
        <v>433168</v>
      </c>
      <c r="T40" s="447">
        <v>2028650</v>
      </c>
      <c r="U40" s="447">
        <v>691273</v>
      </c>
      <c r="V40" s="447">
        <v>782212</v>
      </c>
      <c r="W40" s="462">
        <v>25</v>
      </c>
      <c r="X40" s="480">
        <v>60</v>
      </c>
      <c r="Y40" s="462">
        <v>0</v>
      </c>
      <c r="Z40" s="463">
        <v>39438</v>
      </c>
      <c r="AA40" s="447">
        <v>565</v>
      </c>
      <c r="AB40" s="462">
        <v>2698</v>
      </c>
      <c r="AC40" s="447">
        <v>0</v>
      </c>
      <c r="AD40" s="447" t="s">
        <v>534</v>
      </c>
      <c r="AE40" s="447">
        <v>0</v>
      </c>
      <c r="AF40" s="499">
        <v>22</v>
      </c>
      <c r="AG40" s="447">
        <v>2520</v>
      </c>
      <c r="AH40" s="450">
        <v>51</v>
      </c>
      <c r="AI40" s="450">
        <v>22737</v>
      </c>
      <c r="AJ40" s="447">
        <v>1448</v>
      </c>
      <c r="AK40" s="447">
        <v>171</v>
      </c>
      <c r="AL40" s="478">
        <v>25</v>
      </c>
      <c r="AM40" s="450">
        <v>11191</v>
      </c>
      <c r="AN40" s="447">
        <v>899</v>
      </c>
      <c r="AO40" s="447">
        <v>4</v>
      </c>
      <c r="AP40" s="447">
        <v>482</v>
      </c>
      <c r="AQ40" s="447">
        <v>26</v>
      </c>
      <c r="AR40" s="447">
        <v>329</v>
      </c>
      <c r="AS40" s="448">
        <v>100</v>
      </c>
      <c r="AT40" s="448">
        <v>78</v>
      </c>
      <c r="AU40" s="448">
        <v>71.599999999999994</v>
      </c>
      <c r="AV40" s="462">
        <v>19</v>
      </c>
      <c r="AW40" s="478">
        <v>21</v>
      </c>
      <c r="AX40" s="478">
        <v>17</v>
      </c>
      <c r="AY40" s="462">
        <v>3</v>
      </c>
      <c r="AZ40" s="462">
        <v>3</v>
      </c>
      <c r="BA40" s="478">
        <v>8</v>
      </c>
      <c r="BB40" s="478">
        <v>6</v>
      </c>
      <c r="BC40" s="450">
        <v>2</v>
      </c>
      <c r="BD40" s="447">
        <v>16393</v>
      </c>
      <c r="BE40" s="450">
        <v>1</v>
      </c>
      <c r="BF40" s="447">
        <v>13500</v>
      </c>
      <c r="BG40" s="450">
        <v>6</v>
      </c>
      <c r="BH40" s="447">
        <v>46820</v>
      </c>
      <c r="BI40" s="450">
        <v>1</v>
      </c>
      <c r="BJ40" s="447">
        <v>803</v>
      </c>
      <c r="BK40" s="448">
        <v>42.1</v>
      </c>
      <c r="BL40" s="462">
        <v>2</v>
      </c>
      <c r="BM40" s="462">
        <v>4</v>
      </c>
      <c r="BN40" s="462">
        <v>372</v>
      </c>
      <c r="BO40" s="462">
        <v>31604</v>
      </c>
      <c r="BP40" s="448">
        <v>47.699999999999996</v>
      </c>
      <c r="BQ40" s="477">
        <v>1.21</v>
      </c>
      <c r="BR40" s="448">
        <v>34</v>
      </c>
      <c r="BS40" s="448">
        <v>5.3264436716797547</v>
      </c>
      <c r="BT40" s="448">
        <v>59.3815685239</v>
      </c>
      <c r="BU40" s="450">
        <v>23</v>
      </c>
      <c r="BV40" s="447">
        <v>4636</v>
      </c>
      <c r="BW40" s="450">
        <v>408</v>
      </c>
      <c r="BX40" s="450">
        <v>827</v>
      </c>
      <c r="BY40" s="450">
        <v>5012</v>
      </c>
      <c r="BZ40" s="450">
        <v>1564</v>
      </c>
      <c r="CA40" s="450">
        <v>336</v>
      </c>
      <c r="CB40" s="450">
        <v>874</v>
      </c>
      <c r="CC40" s="470">
        <v>1.25</v>
      </c>
      <c r="CD40" s="477" t="s">
        <v>534</v>
      </c>
      <c r="CE40" s="450">
        <v>3</v>
      </c>
      <c r="CF40" s="450">
        <v>27</v>
      </c>
      <c r="CG40" s="450">
        <v>6</v>
      </c>
      <c r="CH40" s="450">
        <v>1</v>
      </c>
      <c r="CI40" s="450">
        <v>80</v>
      </c>
      <c r="CJ40" s="450">
        <v>26</v>
      </c>
      <c r="CK40" s="447">
        <v>1856</v>
      </c>
      <c r="CL40" s="450">
        <v>12</v>
      </c>
      <c r="CM40" s="450">
        <v>1161</v>
      </c>
      <c r="CN40" s="462">
        <v>44</v>
      </c>
      <c r="CO40" s="462">
        <v>667</v>
      </c>
      <c r="CP40" s="462">
        <v>21</v>
      </c>
      <c r="CQ40" s="462">
        <v>180</v>
      </c>
      <c r="CR40" s="462">
        <v>6</v>
      </c>
      <c r="CS40" s="462">
        <v>149</v>
      </c>
      <c r="CT40" s="447">
        <v>18146</v>
      </c>
      <c r="CU40" s="447">
        <v>3600</v>
      </c>
      <c r="CV40" s="463">
        <v>3144</v>
      </c>
      <c r="CW40" s="463">
        <v>1959062.3019999999</v>
      </c>
      <c r="CX40" s="463">
        <v>419062.90500000003</v>
      </c>
      <c r="CY40" s="463">
        <v>858398.45400000003</v>
      </c>
      <c r="CZ40" s="447">
        <v>136784</v>
      </c>
      <c r="DA40" s="450">
        <v>22</v>
      </c>
      <c r="DB40" s="463">
        <v>29983</v>
      </c>
      <c r="DC40" s="463">
        <v>3190</v>
      </c>
      <c r="DD40" s="463">
        <v>2700</v>
      </c>
      <c r="DE40" s="462">
        <v>161</v>
      </c>
      <c r="DF40" s="462">
        <v>1618</v>
      </c>
      <c r="DG40" s="447">
        <v>32583</v>
      </c>
      <c r="DH40" s="476">
        <v>27015</v>
      </c>
      <c r="DI40" s="455">
        <v>5209</v>
      </c>
      <c r="DJ40" s="476">
        <v>4590</v>
      </c>
      <c r="DK40" s="462">
        <v>589</v>
      </c>
      <c r="DL40" s="462">
        <v>253</v>
      </c>
      <c r="DM40" s="462">
        <v>7</v>
      </c>
      <c r="DN40" s="462">
        <v>2366</v>
      </c>
      <c r="DO40" s="462">
        <v>35</v>
      </c>
      <c r="DP40" s="462">
        <v>11879</v>
      </c>
      <c r="DQ40" s="492">
        <v>98</v>
      </c>
      <c r="DR40" s="450">
        <v>11525</v>
      </c>
      <c r="DS40" s="494">
        <v>10969</v>
      </c>
      <c r="DT40" s="450">
        <v>80</v>
      </c>
      <c r="DU40" s="491">
        <v>1413</v>
      </c>
      <c r="DV40" s="462">
        <v>92</v>
      </c>
      <c r="DW40" s="462">
        <v>92</v>
      </c>
      <c r="DX40" s="448">
        <v>70.400000000000006</v>
      </c>
      <c r="DY40" s="462">
        <v>98</v>
      </c>
      <c r="DZ40" s="462">
        <v>519</v>
      </c>
      <c r="EA40" s="462">
        <v>275</v>
      </c>
      <c r="EB40" s="463">
        <v>121</v>
      </c>
      <c r="EC40" s="463">
        <v>10</v>
      </c>
      <c r="ED40" s="463">
        <v>3200</v>
      </c>
      <c r="EE40" s="450">
        <v>3371</v>
      </c>
      <c r="EF40" s="448">
        <v>96.7</v>
      </c>
      <c r="EG40" s="448">
        <v>95.9</v>
      </c>
      <c r="EH40" s="463">
        <v>262</v>
      </c>
      <c r="EI40" s="448">
        <v>38.57</v>
      </c>
      <c r="EJ40" s="463">
        <v>121793</v>
      </c>
      <c r="EK40" s="448">
        <v>28.6</v>
      </c>
      <c r="EL40" s="463">
        <v>389008.5</v>
      </c>
      <c r="EM40" s="448">
        <v>3.37</v>
      </c>
      <c r="EN40" s="462">
        <v>302</v>
      </c>
      <c r="EO40" s="462">
        <v>4</v>
      </c>
      <c r="EP40" s="501">
        <v>2498</v>
      </c>
      <c r="EQ40" s="462">
        <v>237</v>
      </c>
      <c r="ER40" s="462">
        <v>18810</v>
      </c>
      <c r="ES40" s="448">
        <v>87.5</v>
      </c>
      <c r="ET40" s="447">
        <v>189045</v>
      </c>
      <c r="EU40" s="450">
        <v>4437</v>
      </c>
      <c r="EV40" s="447">
        <v>0</v>
      </c>
      <c r="EW40" s="491">
        <v>173430</v>
      </c>
      <c r="EX40" s="447" t="s">
        <v>984</v>
      </c>
      <c r="EY40" s="447">
        <v>7173</v>
      </c>
      <c r="EZ40" s="447">
        <v>166257</v>
      </c>
      <c r="FA40" s="447">
        <v>11178</v>
      </c>
      <c r="FB40" s="495">
        <v>10</v>
      </c>
      <c r="FC40" s="492">
        <v>257</v>
      </c>
      <c r="FD40" s="487">
        <v>2.73</v>
      </c>
      <c r="FE40" s="494">
        <v>10866</v>
      </c>
      <c r="FF40" s="462">
        <v>15</v>
      </c>
      <c r="FG40" s="462">
        <v>64</v>
      </c>
      <c r="FH40" s="462">
        <v>296</v>
      </c>
      <c r="FI40" s="472">
        <v>51</v>
      </c>
      <c r="FJ40" s="471">
        <v>1693</v>
      </c>
      <c r="FK40" s="470">
        <v>58.668446898549412</v>
      </c>
      <c r="FL40" s="469">
        <v>99.9</v>
      </c>
      <c r="FM40" s="469">
        <v>94.32</v>
      </c>
      <c r="FN40" s="448">
        <v>98.8</v>
      </c>
      <c r="FO40" s="456">
        <v>92</v>
      </c>
      <c r="FP40" s="493">
        <v>126</v>
      </c>
      <c r="FQ40" s="492">
        <v>15</v>
      </c>
      <c r="FR40" s="492">
        <v>64</v>
      </c>
      <c r="FS40" s="462">
        <v>2087</v>
      </c>
      <c r="FT40" s="462">
        <v>12</v>
      </c>
      <c r="FU40" s="507">
        <v>6807</v>
      </c>
      <c r="FV40" s="462">
        <v>3449</v>
      </c>
      <c r="FW40" s="462">
        <v>6</v>
      </c>
      <c r="FX40" s="491" t="s">
        <v>534</v>
      </c>
      <c r="FY40" s="490">
        <v>1115</v>
      </c>
      <c r="FZ40" s="462" t="s">
        <v>534</v>
      </c>
      <c r="GA40" s="462" t="s">
        <v>534</v>
      </c>
      <c r="GB40" s="447">
        <v>24644</v>
      </c>
      <c r="GC40" s="450">
        <v>24644</v>
      </c>
      <c r="GD40" s="450">
        <v>11</v>
      </c>
      <c r="GE40" s="450">
        <v>7445</v>
      </c>
      <c r="GF40" s="447">
        <v>231607</v>
      </c>
      <c r="GG40" s="447">
        <v>66</v>
      </c>
      <c r="GH40" s="447">
        <v>72467</v>
      </c>
      <c r="GI40" s="447">
        <v>159074</v>
      </c>
      <c r="GJ40" s="447">
        <v>1697</v>
      </c>
      <c r="GK40" s="447">
        <v>20419</v>
      </c>
      <c r="GL40" s="447">
        <v>1392283</v>
      </c>
      <c r="GM40" s="447">
        <v>2593</v>
      </c>
      <c r="GN40" s="447">
        <v>21349</v>
      </c>
      <c r="GO40" s="447">
        <v>405137</v>
      </c>
      <c r="GP40" s="447">
        <v>2332</v>
      </c>
      <c r="GQ40" s="447">
        <v>47531</v>
      </c>
      <c r="GR40" s="447">
        <v>104886976</v>
      </c>
      <c r="GS40" s="450">
        <v>2323</v>
      </c>
      <c r="GT40" s="462">
        <v>42574</v>
      </c>
      <c r="GU40" s="462">
        <v>813157</v>
      </c>
      <c r="GV40" s="464">
        <v>204</v>
      </c>
      <c r="GW40" s="462" t="s">
        <v>534</v>
      </c>
      <c r="GX40" s="450">
        <v>556</v>
      </c>
      <c r="GY40" s="450">
        <v>131</v>
      </c>
      <c r="GZ40" s="463">
        <v>2</v>
      </c>
      <c r="HA40" s="463">
        <v>0</v>
      </c>
      <c r="HB40" s="447">
        <v>866974</v>
      </c>
      <c r="HC40" s="447">
        <v>5381401</v>
      </c>
      <c r="HD40" s="462">
        <v>590471.94999999995</v>
      </c>
      <c r="HE40" s="462">
        <v>855079.76</v>
      </c>
      <c r="HF40" s="462">
        <v>155207.99</v>
      </c>
      <c r="HG40" s="462">
        <v>620.20000000000005</v>
      </c>
      <c r="HH40" s="462" t="s">
        <v>534</v>
      </c>
      <c r="HI40" s="462">
        <v>114610</v>
      </c>
      <c r="HJ40" s="462">
        <v>75200</v>
      </c>
      <c r="HK40" s="497">
        <v>82552</v>
      </c>
      <c r="HL40" s="461">
        <v>20407460</v>
      </c>
      <c r="HM40" s="461">
        <v>0</v>
      </c>
      <c r="HN40" s="455">
        <v>260</v>
      </c>
      <c r="HO40" s="455">
        <v>0</v>
      </c>
      <c r="HP40" s="461">
        <v>142</v>
      </c>
      <c r="HQ40" s="455">
        <v>0</v>
      </c>
      <c r="HR40" s="461">
        <v>0</v>
      </c>
      <c r="HS40" s="447">
        <v>155685</v>
      </c>
      <c r="HT40" s="455">
        <v>6900</v>
      </c>
      <c r="HU40" s="489">
        <v>0</v>
      </c>
      <c r="HV40" s="488">
        <v>49.5</v>
      </c>
      <c r="HW40" s="461">
        <v>501649</v>
      </c>
      <c r="HX40" s="457" t="s">
        <v>534</v>
      </c>
      <c r="HY40" s="456">
        <v>4.0999999999999996</v>
      </c>
      <c r="HZ40" s="456">
        <v>4.0999999999999996</v>
      </c>
      <c r="IA40" s="456">
        <v>873</v>
      </c>
      <c r="IB40" s="456">
        <v>873</v>
      </c>
      <c r="IC40" s="447">
        <v>55820</v>
      </c>
      <c r="ID40" s="448">
        <v>69.8</v>
      </c>
      <c r="IE40" s="448">
        <v>58.9</v>
      </c>
      <c r="IF40" s="448">
        <v>40.200000000000003</v>
      </c>
      <c r="IG40" s="448">
        <v>56.1</v>
      </c>
      <c r="IH40" s="448">
        <v>20.3</v>
      </c>
      <c r="II40" s="455">
        <v>1</v>
      </c>
      <c r="IJ40" s="455">
        <v>5</v>
      </c>
      <c r="IK40" s="487">
        <v>70.87</v>
      </c>
      <c r="IL40" s="486">
        <v>0.75917999999999997</v>
      </c>
      <c r="IM40" s="485">
        <v>95</v>
      </c>
      <c r="IN40" s="485">
        <v>4.4000000000000004</v>
      </c>
      <c r="IO40" s="485">
        <v>1.9</v>
      </c>
      <c r="IP40" s="484">
        <v>190510688</v>
      </c>
      <c r="IQ40" s="450">
        <v>45.4</v>
      </c>
      <c r="IR40" s="450">
        <v>59.8</v>
      </c>
      <c r="IS40" s="450" t="s">
        <v>534</v>
      </c>
      <c r="IT40" s="450" t="s">
        <v>534</v>
      </c>
      <c r="IU40" s="450">
        <v>8.6999999999999993</v>
      </c>
      <c r="IV40" s="448">
        <v>34.799999999999997</v>
      </c>
      <c r="IW40" s="481">
        <v>2995</v>
      </c>
      <c r="IX40" s="448">
        <v>14</v>
      </c>
      <c r="IY40" s="448">
        <v>31.9</v>
      </c>
      <c r="IZ40" s="447">
        <v>86610</v>
      </c>
      <c r="JA40" s="447">
        <v>1518</v>
      </c>
      <c r="JB40" s="447">
        <v>1891</v>
      </c>
      <c r="JC40" s="447">
        <v>7313</v>
      </c>
      <c r="JD40" s="447">
        <v>8018</v>
      </c>
      <c r="JE40" s="447">
        <v>7679</v>
      </c>
      <c r="JF40" s="447">
        <v>9023</v>
      </c>
      <c r="JG40" s="447">
        <v>12904</v>
      </c>
      <c r="JH40" s="447">
        <v>12364</v>
      </c>
      <c r="JI40" s="447">
        <v>10395</v>
      </c>
      <c r="JJ40" s="447">
        <v>7880</v>
      </c>
      <c r="JK40" s="447">
        <v>7219</v>
      </c>
      <c r="JL40" s="447">
        <v>6459</v>
      </c>
      <c r="JM40" s="447">
        <v>3440</v>
      </c>
      <c r="JN40" s="447">
        <v>1461</v>
      </c>
      <c r="JO40" s="447">
        <v>598</v>
      </c>
      <c r="JP40" s="447">
        <v>287</v>
      </c>
      <c r="JQ40" s="447">
        <v>11045</v>
      </c>
      <c r="JR40" s="447">
        <v>10914</v>
      </c>
      <c r="JS40" s="447">
        <v>10117</v>
      </c>
      <c r="JT40" s="447">
        <v>10922</v>
      </c>
      <c r="JU40" s="447">
        <v>13019</v>
      </c>
      <c r="JV40" s="447">
        <v>17899</v>
      </c>
      <c r="JW40" s="447">
        <v>16590</v>
      </c>
      <c r="JX40" s="447">
        <v>14374</v>
      </c>
      <c r="JY40" s="447">
        <v>11989</v>
      </c>
      <c r="JZ40" s="447">
        <v>14217</v>
      </c>
      <c r="KA40" s="447">
        <v>19066</v>
      </c>
      <c r="KB40" s="447">
        <v>16833</v>
      </c>
      <c r="KC40" s="447">
        <v>13028</v>
      </c>
      <c r="KD40" s="447">
        <v>9128</v>
      </c>
      <c r="KE40" s="447">
        <v>8863</v>
      </c>
    </row>
    <row r="41" spans="1:291" ht="12" customHeight="1">
      <c r="A41" s="3">
        <v>282014</v>
      </c>
      <c r="B41" s="2" t="s">
        <v>934</v>
      </c>
      <c r="C41" s="470">
        <v>534.48</v>
      </c>
      <c r="D41" s="447">
        <v>537409</v>
      </c>
      <c r="E41" s="448">
        <v>13.616816986689839</v>
      </c>
      <c r="F41" s="448">
        <v>60.322957002953061</v>
      </c>
      <c r="G41" s="448">
        <v>26.060226010357102</v>
      </c>
      <c r="H41" s="455">
        <v>27524</v>
      </c>
      <c r="I41" s="455">
        <v>57698</v>
      </c>
      <c r="J41" s="455">
        <v>89970</v>
      </c>
      <c r="K41" s="447">
        <v>68166</v>
      </c>
      <c r="L41" s="447">
        <v>235836</v>
      </c>
      <c r="M41" s="447">
        <v>10682</v>
      </c>
      <c r="N41" s="447">
        <v>14517</v>
      </c>
      <c r="O41" s="450">
        <v>14953</v>
      </c>
      <c r="P41" s="455">
        <v>531526</v>
      </c>
      <c r="Q41" s="447">
        <v>535664</v>
      </c>
      <c r="R41" s="447">
        <v>538513</v>
      </c>
      <c r="S41" s="447">
        <v>1021539</v>
      </c>
      <c r="T41" s="447">
        <v>2239876</v>
      </c>
      <c r="U41" s="535">
        <v>744940</v>
      </c>
      <c r="V41" s="447">
        <v>1328379</v>
      </c>
      <c r="W41" s="462">
        <v>0</v>
      </c>
      <c r="X41" s="480">
        <v>128</v>
      </c>
      <c r="Y41" s="462">
        <v>1</v>
      </c>
      <c r="Z41" s="463">
        <v>133427</v>
      </c>
      <c r="AA41" s="447">
        <v>204</v>
      </c>
      <c r="AB41" s="462">
        <v>2066</v>
      </c>
      <c r="AC41" s="447">
        <v>0</v>
      </c>
      <c r="AD41" s="447">
        <v>228674</v>
      </c>
      <c r="AE41" s="447">
        <v>730</v>
      </c>
      <c r="AF41" s="499">
        <v>43</v>
      </c>
      <c r="AG41" s="447">
        <v>2833</v>
      </c>
      <c r="AH41" s="450">
        <v>68</v>
      </c>
      <c r="AI41" s="450">
        <v>29111</v>
      </c>
      <c r="AJ41" s="447">
        <v>1767</v>
      </c>
      <c r="AK41" s="447">
        <v>183</v>
      </c>
      <c r="AL41" s="478">
        <v>34</v>
      </c>
      <c r="AM41" s="450">
        <v>13964</v>
      </c>
      <c r="AN41" s="447">
        <v>1037</v>
      </c>
      <c r="AO41" s="447">
        <v>3</v>
      </c>
      <c r="AP41" s="447">
        <v>640</v>
      </c>
      <c r="AQ41" s="447">
        <v>18</v>
      </c>
      <c r="AR41" s="447">
        <v>286</v>
      </c>
      <c r="AS41" s="448">
        <v>100</v>
      </c>
      <c r="AT41" s="448">
        <v>103.6</v>
      </c>
      <c r="AU41" s="448">
        <v>108.3</v>
      </c>
      <c r="AV41" s="462">
        <v>39</v>
      </c>
      <c r="AW41" s="478">
        <v>39</v>
      </c>
      <c r="AX41" s="478">
        <v>36</v>
      </c>
      <c r="AY41" s="462">
        <v>3</v>
      </c>
      <c r="AZ41" s="462">
        <v>3</v>
      </c>
      <c r="BA41" s="478">
        <v>7</v>
      </c>
      <c r="BB41" s="478">
        <v>6</v>
      </c>
      <c r="BC41" s="450">
        <v>7</v>
      </c>
      <c r="BD41" s="447">
        <v>32518</v>
      </c>
      <c r="BE41" s="450">
        <v>1</v>
      </c>
      <c r="BF41" s="447">
        <v>39600</v>
      </c>
      <c r="BG41" s="450">
        <v>8</v>
      </c>
      <c r="BH41" s="447">
        <v>127755</v>
      </c>
      <c r="BI41" s="450">
        <v>5</v>
      </c>
      <c r="BJ41" s="447">
        <v>2079</v>
      </c>
      <c r="BK41" s="448">
        <v>41.6</v>
      </c>
      <c r="BL41" s="462">
        <v>1</v>
      </c>
      <c r="BM41" s="462">
        <v>3</v>
      </c>
      <c r="BN41" s="462">
        <v>114</v>
      </c>
      <c r="BO41" s="462">
        <v>5366</v>
      </c>
      <c r="BP41" s="448">
        <v>41.199999999999996</v>
      </c>
      <c r="BQ41" s="477">
        <v>1.62</v>
      </c>
      <c r="BR41" s="448">
        <v>35.4</v>
      </c>
      <c r="BS41" s="448">
        <v>4.5015614487444244</v>
      </c>
      <c r="BT41" s="448">
        <v>58.408520961699999</v>
      </c>
      <c r="BU41" s="450">
        <v>35</v>
      </c>
      <c r="BV41" s="447">
        <v>6449</v>
      </c>
      <c r="BW41" s="450">
        <v>415</v>
      </c>
      <c r="BX41" s="450">
        <v>1160</v>
      </c>
      <c r="BY41" s="450">
        <v>5448</v>
      </c>
      <c r="BZ41" s="450">
        <v>1546</v>
      </c>
      <c r="CA41" s="450">
        <v>485</v>
      </c>
      <c r="CB41" s="450">
        <v>933</v>
      </c>
      <c r="CC41" s="470">
        <v>1.55</v>
      </c>
      <c r="CD41" s="455" t="s">
        <v>534</v>
      </c>
      <c r="CE41" s="450">
        <v>5</v>
      </c>
      <c r="CF41" s="450">
        <v>80</v>
      </c>
      <c r="CG41" s="450">
        <v>4</v>
      </c>
      <c r="CH41" s="450">
        <v>3</v>
      </c>
      <c r="CI41" s="450">
        <v>250</v>
      </c>
      <c r="CJ41" s="450">
        <v>34</v>
      </c>
      <c r="CK41" s="447">
        <v>2108</v>
      </c>
      <c r="CL41" s="450">
        <v>11</v>
      </c>
      <c r="CM41" s="450">
        <v>968</v>
      </c>
      <c r="CN41" s="462">
        <v>32</v>
      </c>
      <c r="CO41" s="462">
        <v>564</v>
      </c>
      <c r="CP41" s="462">
        <v>3</v>
      </c>
      <c r="CQ41" s="462">
        <v>33</v>
      </c>
      <c r="CR41" s="462">
        <v>25</v>
      </c>
      <c r="CS41" s="462">
        <v>717</v>
      </c>
      <c r="CT41" s="447">
        <v>17659</v>
      </c>
      <c r="CU41" s="447">
        <v>3473</v>
      </c>
      <c r="CV41" s="463">
        <v>3335</v>
      </c>
      <c r="CW41" s="463">
        <v>1696292.7150000001</v>
      </c>
      <c r="CX41" s="463">
        <v>489830.96799999999</v>
      </c>
      <c r="CY41" s="463">
        <v>882184.00300000003</v>
      </c>
      <c r="CZ41" s="447">
        <v>139939</v>
      </c>
      <c r="DA41" s="450">
        <v>24</v>
      </c>
      <c r="DB41" s="463">
        <v>30212</v>
      </c>
      <c r="DC41" s="463">
        <v>3238</v>
      </c>
      <c r="DD41" s="463">
        <v>2395</v>
      </c>
      <c r="DE41" s="462">
        <v>197</v>
      </c>
      <c r="DF41" s="462">
        <v>2737</v>
      </c>
      <c r="DG41" s="447">
        <v>48174</v>
      </c>
      <c r="DH41" s="476">
        <v>22296</v>
      </c>
      <c r="DI41" s="447">
        <v>4670</v>
      </c>
      <c r="DJ41" s="447">
        <v>3522</v>
      </c>
      <c r="DK41" s="462">
        <v>240</v>
      </c>
      <c r="DL41" s="462">
        <v>546</v>
      </c>
      <c r="DM41" s="462">
        <v>3</v>
      </c>
      <c r="DN41" s="462">
        <v>2455</v>
      </c>
      <c r="DO41" s="462">
        <v>67</v>
      </c>
      <c r="DP41" s="462" t="s">
        <v>534</v>
      </c>
      <c r="DQ41" s="492">
        <v>108</v>
      </c>
      <c r="DR41" s="450">
        <v>14722</v>
      </c>
      <c r="DS41" s="494">
        <v>13921</v>
      </c>
      <c r="DT41" s="450">
        <v>185</v>
      </c>
      <c r="DU41" s="491">
        <v>1183</v>
      </c>
      <c r="DV41" s="462">
        <v>87</v>
      </c>
      <c r="DW41" s="462">
        <v>103</v>
      </c>
      <c r="DX41" s="448">
        <v>75.2</v>
      </c>
      <c r="DY41" s="462">
        <v>61</v>
      </c>
      <c r="DZ41" s="462">
        <v>127</v>
      </c>
      <c r="EA41" s="462">
        <v>1384</v>
      </c>
      <c r="EB41" s="463">
        <v>620</v>
      </c>
      <c r="EC41" s="463">
        <v>203</v>
      </c>
      <c r="ED41" s="463">
        <v>4326</v>
      </c>
      <c r="EE41" s="450">
        <v>4343</v>
      </c>
      <c r="EF41" s="448">
        <v>97.1</v>
      </c>
      <c r="EG41" s="448">
        <v>98.1</v>
      </c>
      <c r="EH41" s="463">
        <v>721</v>
      </c>
      <c r="EI41" s="448">
        <v>16.329999999999998</v>
      </c>
      <c r="EJ41" s="463">
        <v>120530</v>
      </c>
      <c r="EK41" s="448">
        <v>35.6</v>
      </c>
      <c r="EL41" s="463">
        <v>368035</v>
      </c>
      <c r="EM41" s="448">
        <v>2.74</v>
      </c>
      <c r="EN41" s="462">
        <v>591</v>
      </c>
      <c r="EO41" s="462">
        <v>18</v>
      </c>
      <c r="EP41" s="447">
        <v>5625</v>
      </c>
      <c r="EQ41" s="462">
        <v>179</v>
      </c>
      <c r="ER41" s="462">
        <v>3486</v>
      </c>
      <c r="ES41" s="448">
        <v>100</v>
      </c>
      <c r="ET41" s="447">
        <v>185944</v>
      </c>
      <c r="EU41" s="450">
        <v>21428</v>
      </c>
      <c r="EV41" s="447">
        <v>12</v>
      </c>
      <c r="EW41" s="491">
        <v>159677</v>
      </c>
      <c r="EX41" s="447">
        <v>140449</v>
      </c>
      <c r="EY41" s="447">
        <v>10223</v>
      </c>
      <c r="EZ41" s="447">
        <v>9005</v>
      </c>
      <c r="FA41" s="447">
        <v>4839</v>
      </c>
      <c r="FB41" s="495">
        <v>16.300999999999998</v>
      </c>
      <c r="FC41" s="492">
        <v>898</v>
      </c>
      <c r="FD41" s="487">
        <v>8.8000000000000007</v>
      </c>
      <c r="FE41" s="494">
        <v>11973</v>
      </c>
      <c r="FF41" s="462">
        <v>134</v>
      </c>
      <c r="FG41" s="462">
        <v>185</v>
      </c>
      <c r="FH41" s="462">
        <v>367</v>
      </c>
      <c r="FI41" s="472">
        <v>46</v>
      </c>
      <c r="FJ41" s="471">
        <v>1597</v>
      </c>
      <c r="FK41" s="470">
        <v>66.126828426366728</v>
      </c>
      <c r="FL41" s="469">
        <v>99.6</v>
      </c>
      <c r="FM41" s="469">
        <v>90.9</v>
      </c>
      <c r="FN41" s="448">
        <v>91.7</v>
      </c>
      <c r="FO41" s="456">
        <v>36.9</v>
      </c>
      <c r="FP41" s="493">
        <v>187</v>
      </c>
      <c r="FQ41" s="492">
        <v>20</v>
      </c>
      <c r="FR41" s="492">
        <v>84</v>
      </c>
      <c r="FS41" s="462">
        <v>3689</v>
      </c>
      <c r="FT41" s="462">
        <v>14</v>
      </c>
      <c r="FU41" s="462">
        <v>5803</v>
      </c>
      <c r="FV41" s="462">
        <v>3528</v>
      </c>
      <c r="FW41" s="462">
        <v>8</v>
      </c>
      <c r="FX41" s="491">
        <v>9962216</v>
      </c>
      <c r="FY41" s="490">
        <v>5965</v>
      </c>
      <c r="FZ41" s="462" t="s">
        <v>534</v>
      </c>
      <c r="GA41" s="462">
        <v>17924446</v>
      </c>
      <c r="GB41" s="447">
        <v>23660</v>
      </c>
      <c r="GC41" s="450">
        <v>23660</v>
      </c>
      <c r="GD41" s="450">
        <v>65</v>
      </c>
      <c r="GE41" s="450">
        <v>4170</v>
      </c>
      <c r="GF41" s="447">
        <v>244970</v>
      </c>
      <c r="GG41" s="447">
        <v>877</v>
      </c>
      <c r="GH41" s="447">
        <v>66955</v>
      </c>
      <c r="GI41" s="447">
        <v>177138</v>
      </c>
      <c r="GJ41" s="447">
        <v>1356</v>
      </c>
      <c r="GK41" s="447">
        <v>12341</v>
      </c>
      <c r="GL41" s="447">
        <v>1104318</v>
      </c>
      <c r="GM41" s="447">
        <v>3688</v>
      </c>
      <c r="GN41" s="447">
        <v>28489</v>
      </c>
      <c r="GO41" s="447">
        <v>578040</v>
      </c>
      <c r="GP41" s="447">
        <v>992</v>
      </c>
      <c r="GQ41" s="447">
        <v>46842</v>
      </c>
      <c r="GR41" s="447">
        <v>223319948</v>
      </c>
      <c r="GS41" s="450">
        <v>968</v>
      </c>
      <c r="GT41" s="462">
        <v>26207</v>
      </c>
      <c r="GU41" s="462">
        <v>797443</v>
      </c>
      <c r="GV41" s="464">
        <v>51</v>
      </c>
      <c r="GW41" s="462">
        <v>2070</v>
      </c>
      <c r="GX41" s="450">
        <v>7144</v>
      </c>
      <c r="GY41" s="450">
        <v>2514</v>
      </c>
      <c r="GZ41" s="463">
        <v>51</v>
      </c>
      <c r="HA41" s="463">
        <v>8</v>
      </c>
      <c r="HB41" s="447">
        <v>2477350</v>
      </c>
      <c r="HC41" s="447">
        <v>16903902</v>
      </c>
      <c r="HD41" s="462">
        <v>1691243</v>
      </c>
      <c r="HE41" s="462">
        <v>2452497</v>
      </c>
      <c r="HF41" s="462">
        <v>457317</v>
      </c>
      <c r="HG41" s="462">
        <v>29578</v>
      </c>
      <c r="HH41" s="462">
        <v>36714</v>
      </c>
      <c r="HI41" s="462">
        <v>297290</v>
      </c>
      <c r="HJ41" s="462">
        <v>207270</v>
      </c>
      <c r="HK41" s="461">
        <v>45856</v>
      </c>
      <c r="HL41" s="461">
        <v>14549489</v>
      </c>
      <c r="HM41" s="461">
        <v>0</v>
      </c>
      <c r="HN41" s="455">
        <v>207</v>
      </c>
      <c r="HO41" s="455">
        <v>0</v>
      </c>
      <c r="HP41" s="461">
        <v>77</v>
      </c>
      <c r="HQ41" s="455">
        <v>0</v>
      </c>
      <c r="HR41" s="461">
        <v>251623</v>
      </c>
      <c r="HS41" s="447">
        <v>287463</v>
      </c>
      <c r="HT41" s="455">
        <v>3720</v>
      </c>
      <c r="HU41" s="522">
        <v>3500</v>
      </c>
      <c r="HV41" s="488">
        <v>93.42</v>
      </c>
      <c r="HW41" s="461">
        <v>390211</v>
      </c>
      <c r="HX41" s="457">
        <v>9.5399999999999991</v>
      </c>
      <c r="HY41" s="504">
        <v>2.41</v>
      </c>
      <c r="HZ41" s="504">
        <v>2.41</v>
      </c>
      <c r="IA41" s="456">
        <v>2886.1</v>
      </c>
      <c r="IB41" s="456">
        <v>2814.8824</v>
      </c>
      <c r="IC41" s="447">
        <v>99000</v>
      </c>
      <c r="ID41" s="448">
        <v>74.3</v>
      </c>
      <c r="IE41" s="448">
        <v>58.3</v>
      </c>
      <c r="IF41" s="448">
        <v>42.8</v>
      </c>
      <c r="IG41" s="448">
        <v>64.599999999999994</v>
      </c>
      <c r="IH41" s="448">
        <v>19.2</v>
      </c>
      <c r="II41" s="455">
        <v>0</v>
      </c>
      <c r="IJ41" s="455">
        <v>9</v>
      </c>
      <c r="IK41" s="487">
        <v>83.3</v>
      </c>
      <c r="IL41" s="486">
        <v>0.88200000000000001</v>
      </c>
      <c r="IM41" s="485">
        <v>86.1</v>
      </c>
      <c r="IN41" s="485">
        <v>4.2</v>
      </c>
      <c r="IO41" s="485">
        <v>5.0999999999999996</v>
      </c>
      <c r="IP41" s="484">
        <v>198810386</v>
      </c>
      <c r="IQ41" s="450">
        <v>55.8</v>
      </c>
      <c r="IR41" s="450">
        <v>51.4</v>
      </c>
      <c r="IS41" s="450" t="s">
        <v>534</v>
      </c>
      <c r="IT41" s="450" t="s">
        <v>534</v>
      </c>
      <c r="IU41" s="450">
        <v>3.7</v>
      </c>
      <c r="IV41" s="448">
        <v>31.2</v>
      </c>
      <c r="IW41" s="481">
        <v>3872</v>
      </c>
      <c r="IX41" s="448">
        <v>26</v>
      </c>
      <c r="IY41" s="448">
        <v>29.5</v>
      </c>
      <c r="IZ41" s="447">
        <v>104597</v>
      </c>
      <c r="JA41" s="447">
        <v>1885</v>
      </c>
      <c r="JB41" s="447">
        <v>1979</v>
      </c>
      <c r="JC41" s="447">
        <v>8259</v>
      </c>
      <c r="JD41" s="447">
        <v>9490</v>
      </c>
      <c r="JE41" s="447">
        <v>9730</v>
      </c>
      <c r="JF41" s="447">
        <v>11540</v>
      </c>
      <c r="JG41" s="447">
        <v>15419</v>
      </c>
      <c r="JH41" s="447">
        <v>13612</v>
      </c>
      <c r="JI41" s="447">
        <v>12265</v>
      </c>
      <c r="JJ41" s="447">
        <v>9521</v>
      </c>
      <c r="JK41" s="447">
        <v>7723</v>
      </c>
      <c r="JL41" s="447">
        <v>5808</v>
      </c>
      <c r="JM41" s="447">
        <v>2711</v>
      </c>
      <c r="JN41" s="447">
        <v>1116</v>
      </c>
      <c r="JO41" s="447">
        <v>516</v>
      </c>
      <c r="JP41" s="447">
        <v>194</v>
      </c>
      <c r="JQ41" s="447">
        <v>13500</v>
      </c>
      <c r="JR41" s="447">
        <v>11813</v>
      </c>
      <c r="JS41" s="447">
        <v>12401</v>
      </c>
      <c r="JT41" s="447">
        <v>14251</v>
      </c>
      <c r="JU41" s="447">
        <v>16675</v>
      </c>
      <c r="JV41" s="447">
        <v>20840</v>
      </c>
      <c r="JW41" s="447">
        <v>18079</v>
      </c>
      <c r="JX41" s="447">
        <v>16725</v>
      </c>
      <c r="JY41" s="447">
        <v>14881</v>
      </c>
      <c r="JZ41" s="447">
        <v>16765</v>
      </c>
      <c r="KA41" s="447">
        <v>20670</v>
      </c>
      <c r="KB41" s="447">
        <v>17680</v>
      </c>
      <c r="KC41" s="447">
        <v>13754</v>
      </c>
      <c r="KD41" s="447">
        <v>11386</v>
      </c>
      <c r="KE41" s="447">
        <v>11996</v>
      </c>
    </row>
    <row r="42" spans="1:291" ht="12" customHeight="1">
      <c r="A42" s="3">
        <v>282022</v>
      </c>
      <c r="B42" s="2" t="s">
        <v>935</v>
      </c>
      <c r="C42" s="529">
        <v>50.72</v>
      </c>
      <c r="D42" s="525">
        <v>462476</v>
      </c>
      <c r="E42" s="526">
        <v>11.8</v>
      </c>
      <c r="F42" s="526">
        <v>60.8</v>
      </c>
      <c r="G42" s="526">
        <v>27.4</v>
      </c>
      <c r="H42" s="455">
        <v>21709</v>
      </c>
      <c r="I42" s="455">
        <v>43624</v>
      </c>
      <c r="J42" s="455">
        <v>66182</v>
      </c>
      <c r="K42" s="447">
        <v>63315</v>
      </c>
      <c r="L42" s="525">
        <v>231729</v>
      </c>
      <c r="M42" s="525">
        <v>11108</v>
      </c>
      <c r="N42" s="525">
        <v>19533</v>
      </c>
      <c r="O42" s="489">
        <v>18600</v>
      </c>
      <c r="P42" s="455">
        <v>450721</v>
      </c>
      <c r="Q42" s="525">
        <v>452563</v>
      </c>
      <c r="R42" s="525">
        <v>435641</v>
      </c>
      <c r="S42" s="534">
        <v>286697</v>
      </c>
      <c r="T42" s="525">
        <v>1561645</v>
      </c>
      <c r="U42" s="447">
        <v>791747</v>
      </c>
      <c r="V42" s="525">
        <v>762614</v>
      </c>
      <c r="W42" s="462">
        <v>18</v>
      </c>
      <c r="X42" s="480">
        <v>71</v>
      </c>
      <c r="Y42" s="462">
        <v>41</v>
      </c>
      <c r="Z42" s="463" t="s">
        <v>534</v>
      </c>
      <c r="AA42" s="533">
        <v>744</v>
      </c>
      <c r="AB42" s="532">
        <v>1052</v>
      </c>
      <c r="AC42" s="525">
        <v>250</v>
      </c>
      <c r="AD42" s="447">
        <f>395482+133155</f>
        <v>528637</v>
      </c>
      <c r="AE42" s="463">
        <v>0</v>
      </c>
      <c r="AF42" s="499">
        <v>24</v>
      </c>
      <c r="AG42" s="525">
        <v>3383</v>
      </c>
      <c r="AH42" s="489">
        <v>41</v>
      </c>
      <c r="AI42" s="489">
        <v>21347</v>
      </c>
      <c r="AJ42" s="447">
        <v>1155</v>
      </c>
      <c r="AK42" s="447">
        <v>184</v>
      </c>
      <c r="AL42" s="531">
        <v>18</v>
      </c>
      <c r="AM42" s="489">
        <v>9476</v>
      </c>
      <c r="AN42" s="447">
        <v>609</v>
      </c>
      <c r="AO42" s="447">
        <v>4</v>
      </c>
      <c r="AP42" s="447">
        <v>490</v>
      </c>
      <c r="AQ42" s="447">
        <v>10</v>
      </c>
      <c r="AR42" s="447">
        <v>43</v>
      </c>
      <c r="AS42" s="526">
        <v>99.677419354838719</v>
      </c>
      <c r="AT42" s="448">
        <v>119.7</v>
      </c>
      <c r="AU42" s="448">
        <v>113.9</v>
      </c>
      <c r="AV42" s="462">
        <v>41</v>
      </c>
      <c r="AW42" s="478">
        <v>41</v>
      </c>
      <c r="AX42" s="478">
        <v>20</v>
      </c>
      <c r="AY42" s="462">
        <v>0</v>
      </c>
      <c r="AZ42" s="462">
        <v>0</v>
      </c>
      <c r="BA42" s="478">
        <v>0</v>
      </c>
      <c r="BB42" s="478">
        <v>0</v>
      </c>
      <c r="BC42" s="489">
        <v>7</v>
      </c>
      <c r="BD42" s="525">
        <v>20013</v>
      </c>
      <c r="BE42" s="489">
        <v>1</v>
      </c>
      <c r="BF42" s="525">
        <v>30830</v>
      </c>
      <c r="BG42" s="489">
        <v>6</v>
      </c>
      <c r="BH42" s="525">
        <v>61160</v>
      </c>
      <c r="BI42" s="489">
        <v>3</v>
      </c>
      <c r="BJ42" s="525">
        <v>3534</v>
      </c>
      <c r="BK42" s="448">
        <v>54.8</v>
      </c>
      <c r="BL42" s="462">
        <v>2</v>
      </c>
      <c r="BM42" s="462">
        <v>2</v>
      </c>
      <c r="BN42" s="462">
        <v>756</v>
      </c>
      <c r="BO42" s="462">
        <v>2361</v>
      </c>
      <c r="BP42" s="526">
        <v>51.9</v>
      </c>
      <c r="BQ42" s="477">
        <v>1.42</v>
      </c>
      <c r="BR42" s="448">
        <v>29.4</v>
      </c>
      <c r="BS42" s="526">
        <v>5.6430799668947147</v>
      </c>
      <c r="BT42" s="526">
        <v>58.068414811399997</v>
      </c>
      <c r="BU42" s="489">
        <v>25</v>
      </c>
      <c r="BV42" s="525">
        <v>4133</v>
      </c>
      <c r="BW42" s="489">
        <v>499</v>
      </c>
      <c r="BX42" s="489">
        <v>1200</v>
      </c>
      <c r="BY42" s="489">
        <v>5006</v>
      </c>
      <c r="BZ42" s="489">
        <v>1517</v>
      </c>
      <c r="CA42" s="489">
        <v>424</v>
      </c>
      <c r="CB42" s="489">
        <v>672</v>
      </c>
      <c r="CC42" s="529">
        <v>1.43</v>
      </c>
      <c r="CD42" s="463" t="s">
        <v>534</v>
      </c>
      <c r="CE42" s="489">
        <v>3</v>
      </c>
      <c r="CF42" s="489">
        <v>39</v>
      </c>
      <c r="CG42" s="489">
        <v>5</v>
      </c>
      <c r="CH42" s="489">
        <v>1</v>
      </c>
      <c r="CI42" s="489">
        <v>50</v>
      </c>
      <c r="CJ42" s="489">
        <v>21</v>
      </c>
      <c r="CK42" s="525">
        <v>1484</v>
      </c>
      <c r="CL42" s="489">
        <v>13</v>
      </c>
      <c r="CM42" s="489">
        <v>1154</v>
      </c>
      <c r="CN42" s="462">
        <v>26</v>
      </c>
      <c r="CO42" s="462">
        <v>467</v>
      </c>
      <c r="CP42" s="462">
        <v>13</v>
      </c>
      <c r="CQ42" s="462">
        <v>150</v>
      </c>
      <c r="CR42" s="462">
        <v>15</v>
      </c>
      <c r="CS42" s="462">
        <v>377</v>
      </c>
      <c r="CT42" s="525">
        <v>16511</v>
      </c>
      <c r="CU42" s="525">
        <v>3077</v>
      </c>
      <c r="CV42" s="530">
        <v>2775</v>
      </c>
      <c r="CW42" s="530">
        <v>1804211.067</v>
      </c>
      <c r="CX42" s="530">
        <v>373914.17</v>
      </c>
      <c r="CY42" s="530">
        <v>736996.47</v>
      </c>
      <c r="CZ42" s="525">
        <v>126999</v>
      </c>
      <c r="DA42" s="489">
        <v>12</v>
      </c>
      <c r="DB42" s="530">
        <v>27312</v>
      </c>
      <c r="DC42" s="530">
        <v>2884</v>
      </c>
      <c r="DD42" s="530">
        <v>2346</v>
      </c>
      <c r="DE42" s="462">
        <v>206</v>
      </c>
      <c r="DF42" s="462">
        <v>4568</v>
      </c>
      <c r="DG42" s="525">
        <v>17960</v>
      </c>
      <c r="DH42" s="476">
        <v>22941</v>
      </c>
      <c r="DI42" s="455">
        <v>4833</v>
      </c>
      <c r="DJ42" s="447">
        <v>5177</v>
      </c>
      <c r="DK42" s="462">
        <v>291</v>
      </c>
      <c r="DL42" s="462">
        <v>393</v>
      </c>
      <c r="DM42" s="462">
        <v>6</v>
      </c>
      <c r="DN42" s="462">
        <v>2379</v>
      </c>
      <c r="DO42" s="462">
        <v>30</v>
      </c>
      <c r="DP42" s="477" t="s">
        <v>534</v>
      </c>
      <c r="DQ42" s="492">
        <v>117</v>
      </c>
      <c r="DR42" s="450">
        <v>10628</v>
      </c>
      <c r="DS42" s="494">
        <v>10465</v>
      </c>
      <c r="DT42" s="489">
        <v>571</v>
      </c>
      <c r="DU42" s="491">
        <v>1288</v>
      </c>
      <c r="DV42" s="462">
        <v>111</v>
      </c>
      <c r="DW42" s="462">
        <v>92</v>
      </c>
      <c r="DX42" s="448">
        <v>59.7</v>
      </c>
      <c r="DY42" s="462">
        <v>58</v>
      </c>
      <c r="DZ42" s="462">
        <v>169</v>
      </c>
      <c r="EA42" s="462">
        <v>1471</v>
      </c>
      <c r="EB42" s="463">
        <v>379</v>
      </c>
      <c r="EC42" s="463">
        <v>79</v>
      </c>
      <c r="ED42" s="463">
        <v>3661</v>
      </c>
      <c r="EE42" s="489">
        <v>3796</v>
      </c>
      <c r="EF42" s="448">
        <v>95.5</v>
      </c>
      <c r="EG42" s="448">
        <v>94.7</v>
      </c>
      <c r="EH42" s="463">
        <v>2321</v>
      </c>
      <c r="EI42" s="526">
        <v>40.4</v>
      </c>
      <c r="EJ42" s="463">
        <v>105751</v>
      </c>
      <c r="EK42" s="448">
        <v>38.6</v>
      </c>
      <c r="EL42" s="463">
        <v>376513</v>
      </c>
      <c r="EM42" s="448">
        <v>1</v>
      </c>
      <c r="EN42" s="462">
        <v>210</v>
      </c>
      <c r="EO42" s="462">
        <v>48</v>
      </c>
      <c r="EP42" s="501">
        <v>434</v>
      </c>
      <c r="EQ42" s="462">
        <v>231</v>
      </c>
      <c r="ER42" s="462">
        <v>1443</v>
      </c>
      <c r="ES42" s="448">
        <v>100</v>
      </c>
      <c r="ET42" s="525">
        <v>154949</v>
      </c>
      <c r="EU42" s="489">
        <v>7829</v>
      </c>
      <c r="EV42" s="525">
        <v>5</v>
      </c>
      <c r="EW42" s="491">
        <v>140689</v>
      </c>
      <c r="EX42" s="525">
        <v>122057</v>
      </c>
      <c r="EY42" s="525">
        <v>14473</v>
      </c>
      <c r="EZ42" s="525">
        <v>4159</v>
      </c>
      <c r="FA42" s="525">
        <v>6431</v>
      </c>
      <c r="FB42" s="495">
        <v>13.2</v>
      </c>
      <c r="FC42" s="492">
        <v>345</v>
      </c>
      <c r="FD42" s="487">
        <v>4.5</v>
      </c>
      <c r="FE42" s="494">
        <v>16979</v>
      </c>
      <c r="FF42" s="463" t="s">
        <v>534</v>
      </c>
      <c r="FG42" s="462">
        <v>285</v>
      </c>
      <c r="FH42" s="462">
        <v>1568</v>
      </c>
      <c r="FI42" s="472">
        <v>41</v>
      </c>
      <c r="FJ42" s="471">
        <v>1357</v>
      </c>
      <c r="FK42" s="529">
        <v>51.184311144237192</v>
      </c>
      <c r="FL42" s="469">
        <v>100</v>
      </c>
      <c r="FM42" s="469">
        <v>92.08</v>
      </c>
      <c r="FN42" s="528">
        <v>99.9</v>
      </c>
      <c r="FO42" s="456">
        <v>99.27</v>
      </c>
      <c r="FP42" s="493">
        <v>120</v>
      </c>
      <c r="FQ42" s="492">
        <v>10</v>
      </c>
      <c r="FR42" s="492">
        <v>52</v>
      </c>
      <c r="FS42" s="462">
        <v>2120</v>
      </c>
      <c r="FT42" s="462">
        <v>13</v>
      </c>
      <c r="FU42" s="462">
        <v>6543</v>
      </c>
      <c r="FV42" s="462">
        <v>3036</v>
      </c>
      <c r="FW42" s="462">
        <v>5</v>
      </c>
      <c r="FX42" s="491">
        <v>2281707</v>
      </c>
      <c r="FY42" s="490">
        <v>1812</v>
      </c>
      <c r="FZ42" s="463" t="s">
        <v>534</v>
      </c>
      <c r="GA42" s="463" t="s">
        <v>534</v>
      </c>
      <c r="GB42" s="525">
        <v>17333</v>
      </c>
      <c r="GC42" s="489">
        <v>17333</v>
      </c>
      <c r="GD42" s="489">
        <v>14</v>
      </c>
      <c r="GE42" s="489">
        <v>3094</v>
      </c>
      <c r="GF42" s="525">
        <v>191556</v>
      </c>
      <c r="GG42" s="525">
        <v>348</v>
      </c>
      <c r="GH42" s="525">
        <v>52713</v>
      </c>
      <c r="GI42" s="525">
        <v>138495</v>
      </c>
      <c r="GJ42" s="525">
        <v>692</v>
      </c>
      <c r="GK42" s="525">
        <v>7340</v>
      </c>
      <c r="GL42" s="525">
        <v>679355</v>
      </c>
      <c r="GM42" s="525">
        <v>2389</v>
      </c>
      <c r="GN42" s="525">
        <v>19590</v>
      </c>
      <c r="GO42" s="525">
        <v>358025</v>
      </c>
      <c r="GP42" s="525">
        <v>732</v>
      </c>
      <c r="GQ42" s="525">
        <v>33261</v>
      </c>
      <c r="GR42" s="525">
        <v>136198298</v>
      </c>
      <c r="GS42" s="489">
        <v>714</v>
      </c>
      <c r="GT42" s="462">
        <v>20632</v>
      </c>
      <c r="GU42" s="462">
        <v>731901</v>
      </c>
      <c r="GV42" s="464">
        <v>1</v>
      </c>
      <c r="GW42" s="462">
        <v>0</v>
      </c>
      <c r="GX42" s="489">
        <v>294</v>
      </c>
      <c r="GY42" s="489">
        <v>127</v>
      </c>
      <c r="GZ42" s="463">
        <v>0</v>
      </c>
      <c r="HA42" s="463">
        <v>1</v>
      </c>
      <c r="HB42" s="525">
        <v>837001</v>
      </c>
      <c r="HC42" s="525">
        <v>5682966</v>
      </c>
      <c r="HD42" s="523">
        <v>675946.3</v>
      </c>
      <c r="HE42" s="523">
        <v>814546.3</v>
      </c>
      <c r="HF42" s="462">
        <v>283261</v>
      </c>
      <c r="HG42" s="462">
        <v>12910</v>
      </c>
      <c r="HH42" s="462">
        <v>13260</v>
      </c>
      <c r="HI42" s="462">
        <v>167400</v>
      </c>
      <c r="HJ42" s="462">
        <v>149020</v>
      </c>
      <c r="HK42" s="461">
        <v>83906</v>
      </c>
      <c r="HL42" s="463" t="s">
        <v>987</v>
      </c>
      <c r="HM42" s="463" t="s">
        <v>987</v>
      </c>
      <c r="HN42" s="447">
        <v>0</v>
      </c>
      <c r="HO42" s="447">
        <v>0</v>
      </c>
      <c r="HP42" s="463">
        <v>0</v>
      </c>
      <c r="HQ42" s="447">
        <v>0</v>
      </c>
      <c r="HR42" s="461">
        <v>199772</v>
      </c>
      <c r="HS42" s="525">
        <v>124439</v>
      </c>
      <c r="HT42" s="455">
        <v>7280</v>
      </c>
      <c r="HU42" s="463" t="s">
        <v>534</v>
      </c>
      <c r="HV42" s="488">
        <v>50.72</v>
      </c>
      <c r="HW42" s="461">
        <v>452563</v>
      </c>
      <c r="HX42" s="457" t="s">
        <v>534</v>
      </c>
      <c r="HY42" s="456">
        <v>16</v>
      </c>
      <c r="HZ42" s="456">
        <v>16</v>
      </c>
      <c r="IA42" s="456">
        <v>2587.1</v>
      </c>
      <c r="IB42" s="456">
        <v>2587.1</v>
      </c>
      <c r="IC42" s="447">
        <v>187300</v>
      </c>
      <c r="ID42" s="526">
        <v>73.5</v>
      </c>
      <c r="IE42" s="526">
        <v>53.1</v>
      </c>
      <c r="IF42" s="526">
        <v>40.9</v>
      </c>
      <c r="IG42" s="526">
        <v>57.2</v>
      </c>
      <c r="IH42" s="526">
        <v>20.2</v>
      </c>
      <c r="II42" s="455">
        <v>2</v>
      </c>
      <c r="IJ42" s="455">
        <v>5</v>
      </c>
      <c r="IK42" s="487">
        <v>47</v>
      </c>
      <c r="IL42" s="486">
        <v>0.82699999999999996</v>
      </c>
      <c r="IM42" s="485">
        <v>99.4</v>
      </c>
      <c r="IN42" s="485">
        <v>13.5</v>
      </c>
      <c r="IO42" s="485">
        <v>0.2</v>
      </c>
      <c r="IP42" s="484">
        <v>251449177</v>
      </c>
      <c r="IQ42" s="448">
        <v>50.1</v>
      </c>
      <c r="IR42" s="448">
        <v>64.3</v>
      </c>
      <c r="IS42" s="463" t="s">
        <v>534</v>
      </c>
      <c r="IT42" s="463" t="s">
        <v>534</v>
      </c>
      <c r="IU42" s="520">
        <v>102.6</v>
      </c>
      <c r="IV42" s="527">
        <v>34</v>
      </c>
      <c r="IW42" s="481">
        <v>3217</v>
      </c>
      <c r="IX42" s="448">
        <v>26</v>
      </c>
      <c r="IY42" s="526">
        <v>37.1</v>
      </c>
      <c r="IZ42" s="525">
        <v>77278</v>
      </c>
      <c r="JA42" s="525">
        <v>1250</v>
      </c>
      <c r="JB42" s="525">
        <v>1427</v>
      </c>
      <c r="JC42" s="525">
        <v>6322</v>
      </c>
      <c r="JD42" s="525">
        <v>8065</v>
      </c>
      <c r="JE42" s="525">
        <v>8098</v>
      </c>
      <c r="JF42" s="525">
        <v>9117</v>
      </c>
      <c r="JG42" s="525">
        <v>11726</v>
      </c>
      <c r="JH42" s="525">
        <v>11014</v>
      </c>
      <c r="JI42" s="525">
        <v>9607</v>
      </c>
      <c r="JJ42" s="525">
        <v>7596</v>
      </c>
      <c r="JK42" s="525">
        <v>6536</v>
      </c>
      <c r="JL42" s="525">
        <v>5368</v>
      </c>
      <c r="JM42" s="525">
        <v>2516</v>
      </c>
      <c r="JN42" s="525">
        <v>1080</v>
      </c>
      <c r="JO42" s="525">
        <v>415</v>
      </c>
      <c r="JP42" s="525">
        <v>197</v>
      </c>
      <c r="JQ42" s="525">
        <v>8510</v>
      </c>
      <c r="JR42" s="525">
        <v>9070</v>
      </c>
      <c r="JS42" s="525">
        <v>10127</v>
      </c>
      <c r="JT42" s="525">
        <v>11506</v>
      </c>
      <c r="JU42" s="525">
        <v>13185</v>
      </c>
      <c r="JV42" s="525">
        <v>16158</v>
      </c>
      <c r="JW42" s="525">
        <v>14504</v>
      </c>
      <c r="JX42" s="525">
        <v>12976</v>
      </c>
      <c r="JY42" s="525">
        <v>11260</v>
      </c>
      <c r="JZ42" s="525">
        <v>13402</v>
      </c>
      <c r="KA42" s="525">
        <v>17436</v>
      </c>
      <c r="KB42" s="525">
        <v>15270</v>
      </c>
      <c r="KC42" s="525">
        <v>12832</v>
      </c>
      <c r="KD42" s="525">
        <v>9945</v>
      </c>
      <c r="KE42" s="525">
        <v>9821</v>
      </c>
    </row>
    <row r="43" spans="1:291" ht="12" customHeight="1">
      <c r="A43" s="3">
        <v>282031</v>
      </c>
      <c r="B43" s="2" t="s">
        <v>990</v>
      </c>
      <c r="C43" s="470">
        <v>49.42</v>
      </c>
      <c r="D43" s="447">
        <v>301199</v>
      </c>
      <c r="E43" s="448">
        <v>13.6</v>
      </c>
      <c r="F43" s="448">
        <v>60.6</v>
      </c>
      <c r="G43" s="448">
        <v>25.8</v>
      </c>
      <c r="H43" s="455">
        <v>16745</v>
      </c>
      <c r="I43" s="455">
        <v>32960</v>
      </c>
      <c r="J43" s="455">
        <v>49560</v>
      </c>
      <c r="K43" s="447">
        <v>37535</v>
      </c>
      <c r="L43" s="447">
        <v>135993</v>
      </c>
      <c r="M43" s="447">
        <v>3164</v>
      </c>
      <c r="N43" s="447">
        <v>12479</v>
      </c>
      <c r="O43" s="450">
        <v>10065</v>
      </c>
      <c r="P43" s="455">
        <v>296633</v>
      </c>
      <c r="Q43" s="447">
        <v>293409</v>
      </c>
      <c r="R43" s="447">
        <v>262799</v>
      </c>
      <c r="S43" s="447">
        <v>226159</v>
      </c>
      <c r="T43" s="447">
        <v>2466126</v>
      </c>
      <c r="U43" s="447">
        <v>908009</v>
      </c>
      <c r="V43" s="447">
        <v>566243</v>
      </c>
      <c r="W43" s="462">
        <v>42</v>
      </c>
      <c r="X43" s="480">
        <v>29</v>
      </c>
      <c r="Y43" s="462">
        <v>10</v>
      </c>
      <c r="Z43" s="463" t="s">
        <v>534</v>
      </c>
      <c r="AA43" s="447">
        <v>1034.5899999999999</v>
      </c>
      <c r="AB43" s="462">
        <v>862.74</v>
      </c>
      <c r="AC43" s="447">
        <v>1280</v>
      </c>
      <c r="AD43" s="447">
        <v>361399</v>
      </c>
      <c r="AE43" s="447">
        <v>0</v>
      </c>
      <c r="AF43" s="499">
        <v>29</v>
      </c>
      <c r="AG43" s="447">
        <v>2530</v>
      </c>
      <c r="AH43" s="450">
        <v>28</v>
      </c>
      <c r="AI43" s="450">
        <v>15886</v>
      </c>
      <c r="AJ43" s="447">
        <v>946</v>
      </c>
      <c r="AK43" s="447">
        <v>74</v>
      </c>
      <c r="AL43" s="478">
        <v>13</v>
      </c>
      <c r="AM43" s="450">
        <v>7454</v>
      </c>
      <c r="AN43" s="447">
        <v>526</v>
      </c>
      <c r="AO43" s="447">
        <v>4</v>
      </c>
      <c r="AP43" s="447">
        <v>340</v>
      </c>
      <c r="AQ43" s="447">
        <v>0</v>
      </c>
      <c r="AR43" s="447">
        <v>21</v>
      </c>
      <c r="AS43" s="448">
        <v>100</v>
      </c>
      <c r="AT43" s="448">
        <v>114.5</v>
      </c>
      <c r="AU43" s="448">
        <v>117.8</v>
      </c>
      <c r="AV43" s="462">
        <v>32</v>
      </c>
      <c r="AW43" s="478">
        <v>37</v>
      </c>
      <c r="AX43" s="478">
        <v>22</v>
      </c>
      <c r="AY43" s="462">
        <v>2</v>
      </c>
      <c r="AZ43" s="462">
        <v>0</v>
      </c>
      <c r="BA43" s="478">
        <v>7</v>
      </c>
      <c r="BB43" s="478">
        <v>5</v>
      </c>
      <c r="BC43" s="450">
        <v>2</v>
      </c>
      <c r="BD43" s="447">
        <v>9204</v>
      </c>
      <c r="BE43" s="450">
        <v>0</v>
      </c>
      <c r="BF43" s="447">
        <v>0</v>
      </c>
      <c r="BG43" s="450">
        <v>0</v>
      </c>
      <c r="BH43" s="447">
        <v>0</v>
      </c>
      <c r="BI43" s="450">
        <v>1</v>
      </c>
      <c r="BJ43" s="447">
        <v>2102</v>
      </c>
      <c r="BK43" s="448">
        <v>41.2</v>
      </c>
      <c r="BL43" s="462" t="s">
        <v>534</v>
      </c>
      <c r="BM43" s="462" t="s">
        <v>534</v>
      </c>
      <c r="BN43" s="462" t="s">
        <v>534</v>
      </c>
      <c r="BO43" s="462" t="s">
        <v>534</v>
      </c>
      <c r="BP43" s="448">
        <v>51.9</v>
      </c>
      <c r="BQ43" s="477">
        <v>0.95</v>
      </c>
      <c r="BR43" s="448">
        <v>31.35</v>
      </c>
      <c r="BS43" s="448">
        <v>4.8627083193771448</v>
      </c>
      <c r="BT43" s="448">
        <v>57.430791853999999</v>
      </c>
      <c r="BU43" s="450">
        <v>21</v>
      </c>
      <c r="BV43" s="447">
        <v>3875</v>
      </c>
      <c r="BW43" s="450">
        <v>254</v>
      </c>
      <c r="BX43" s="450">
        <v>726</v>
      </c>
      <c r="BY43" s="450">
        <v>2727</v>
      </c>
      <c r="BZ43" s="450">
        <v>851</v>
      </c>
      <c r="CA43" s="450">
        <v>272</v>
      </c>
      <c r="CB43" s="450">
        <v>371</v>
      </c>
      <c r="CC43" s="470">
        <v>1.64</v>
      </c>
      <c r="CD43" s="462">
        <v>7648000</v>
      </c>
      <c r="CE43" s="450">
        <v>1</v>
      </c>
      <c r="CF43" s="450">
        <v>48</v>
      </c>
      <c r="CG43" s="450">
        <v>4</v>
      </c>
      <c r="CH43" s="450">
        <v>2</v>
      </c>
      <c r="CI43" s="450">
        <v>180</v>
      </c>
      <c r="CJ43" s="450">
        <v>15</v>
      </c>
      <c r="CK43" s="447">
        <v>1120</v>
      </c>
      <c r="CL43" s="450">
        <v>6</v>
      </c>
      <c r="CM43" s="450">
        <v>596</v>
      </c>
      <c r="CN43" s="462">
        <v>21</v>
      </c>
      <c r="CO43" s="462">
        <v>330</v>
      </c>
      <c r="CP43" s="462">
        <v>11</v>
      </c>
      <c r="CQ43" s="462">
        <v>108</v>
      </c>
      <c r="CR43" s="462">
        <v>13</v>
      </c>
      <c r="CS43" s="462">
        <v>318</v>
      </c>
      <c r="CT43" s="447">
        <v>8113</v>
      </c>
      <c r="CU43" s="447">
        <v>1484</v>
      </c>
      <c r="CV43" s="463">
        <v>1898</v>
      </c>
      <c r="CW43" s="463">
        <v>798409.19400000002</v>
      </c>
      <c r="CX43" s="463">
        <v>212127.39300000001</v>
      </c>
      <c r="CY43" s="463">
        <v>510777.76</v>
      </c>
      <c r="CZ43" s="447">
        <v>77853</v>
      </c>
      <c r="DA43" s="450">
        <v>6</v>
      </c>
      <c r="DB43" s="463">
        <v>14044</v>
      </c>
      <c r="DC43" s="463">
        <v>1641</v>
      </c>
      <c r="DD43" s="463">
        <v>1263</v>
      </c>
      <c r="DE43" s="462">
        <v>98</v>
      </c>
      <c r="DF43" s="462">
        <v>1419</v>
      </c>
      <c r="DG43" s="447">
        <v>8629</v>
      </c>
      <c r="DH43" s="498">
        <v>11642</v>
      </c>
      <c r="DI43" s="447">
        <v>2658</v>
      </c>
      <c r="DJ43" s="447">
        <v>2449</v>
      </c>
      <c r="DK43" s="462">
        <v>120</v>
      </c>
      <c r="DL43" s="462">
        <v>235</v>
      </c>
      <c r="DM43" s="462">
        <v>6</v>
      </c>
      <c r="DN43" s="462">
        <v>1586</v>
      </c>
      <c r="DO43" s="462">
        <v>38</v>
      </c>
      <c r="DP43" s="462">
        <v>11000</v>
      </c>
      <c r="DQ43" s="492">
        <v>77</v>
      </c>
      <c r="DR43" s="450">
        <v>5964</v>
      </c>
      <c r="DS43" s="494">
        <v>6229</v>
      </c>
      <c r="DT43" s="450">
        <v>413</v>
      </c>
      <c r="DU43" s="491">
        <v>847</v>
      </c>
      <c r="DV43" s="462">
        <v>76</v>
      </c>
      <c r="DW43" s="462">
        <v>66</v>
      </c>
      <c r="DX43" s="448">
        <v>60.82</v>
      </c>
      <c r="DY43" s="462">
        <v>49</v>
      </c>
      <c r="DZ43" s="462">
        <v>252</v>
      </c>
      <c r="EA43" s="462">
        <v>1065</v>
      </c>
      <c r="EB43" s="463">
        <v>340</v>
      </c>
      <c r="EC43" s="463">
        <v>80</v>
      </c>
      <c r="ED43" s="463">
        <v>2757</v>
      </c>
      <c r="EE43" s="450">
        <v>2730</v>
      </c>
      <c r="EF43" s="448">
        <v>97.5</v>
      </c>
      <c r="EG43" s="448">
        <v>94.6</v>
      </c>
      <c r="EH43" s="463">
        <v>234</v>
      </c>
      <c r="EI43" s="448">
        <v>17.5</v>
      </c>
      <c r="EJ43" s="463">
        <v>63146</v>
      </c>
      <c r="EK43" s="448">
        <v>28</v>
      </c>
      <c r="EL43" s="463">
        <v>388630</v>
      </c>
      <c r="EM43" s="448">
        <v>2.83</v>
      </c>
      <c r="EN43" s="462">
        <v>321</v>
      </c>
      <c r="EO43" s="462">
        <v>14</v>
      </c>
      <c r="EP43" s="496">
        <v>1010</v>
      </c>
      <c r="EQ43" s="462">
        <v>71</v>
      </c>
      <c r="ER43" s="462">
        <v>703</v>
      </c>
      <c r="ES43" s="448">
        <v>100</v>
      </c>
      <c r="ET43" s="447">
        <v>103186</v>
      </c>
      <c r="EU43" s="450">
        <v>5741</v>
      </c>
      <c r="EV43" s="447">
        <v>0</v>
      </c>
      <c r="EW43" s="491">
        <v>91231</v>
      </c>
      <c r="EX43" s="447">
        <v>82447</v>
      </c>
      <c r="EY43" s="447">
        <v>4618</v>
      </c>
      <c r="EZ43" s="447">
        <v>4166</v>
      </c>
      <c r="FA43" s="447">
        <v>6214</v>
      </c>
      <c r="FB43" s="495">
        <v>11.38</v>
      </c>
      <c r="FC43" s="492">
        <v>422</v>
      </c>
      <c r="FD43" s="487">
        <v>6.96</v>
      </c>
      <c r="FE43" s="494">
        <v>10329</v>
      </c>
      <c r="FF43" s="462">
        <v>9</v>
      </c>
      <c r="FG43" s="462">
        <v>45</v>
      </c>
      <c r="FH43" s="462">
        <v>165</v>
      </c>
      <c r="FI43" s="472">
        <v>23</v>
      </c>
      <c r="FJ43" s="471">
        <v>910</v>
      </c>
      <c r="FK43" s="470">
        <v>67.266905098561097</v>
      </c>
      <c r="FL43" s="469">
        <v>99.991</v>
      </c>
      <c r="FM43" s="469">
        <v>98.4</v>
      </c>
      <c r="FN43" s="448">
        <v>99.5</v>
      </c>
      <c r="FO43" s="456">
        <v>49.6</v>
      </c>
      <c r="FP43" s="493">
        <v>66</v>
      </c>
      <c r="FQ43" s="492">
        <v>7</v>
      </c>
      <c r="FR43" s="492">
        <v>40</v>
      </c>
      <c r="FS43" s="462">
        <v>1492</v>
      </c>
      <c r="FT43" s="462">
        <v>4</v>
      </c>
      <c r="FU43" s="462">
        <v>2805</v>
      </c>
      <c r="FV43" s="462">
        <v>1813</v>
      </c>
      <c r="FW43" s="462">
        <v>6</v>
      </c>
      <c r="FX43" s="491">
        <v>5556626</v>
      </c>
      <c r="FY43" s="490">
        <v>1385</v>
      </c>
      <c r="FZ43" s="462" t="s">
        <v>534</v>
      </c>
      <c r="GA43" s="462" t="s">
        <v>534</v>
      </c>
      <c r="GB43" s="447">
        <v>8937</v>
      </c>
      <c r="GC43" s="450">
        <v>8937</v>
      </c>
      <c r="GD43" s="450">
        <v>9</v>
      </c>
      <c r="GE43" s="450">
        <v>1112</v>
      </c>
      <c r="GF43" s="447">
        <v>100301</v>
      </c>
      <c r="GG43" s="447">
        <v>54</v>
      </c>
      <c r="GH43" s="447">
        <v>25941</v>
      </c>
      <c r="GI43" s="447">
        <v>74306</v>
      </c>
      <c r="GJ43" s="447">
        <v>360</v>
      </c>
      <c r="GK43" s="447">
        <v>3052</v>
      </c>
      <c r="GL43" s="447">
        <v>409183</v>
      </c>
      <c r="GM43" s="447">
        <v>1428</v>
      </c>
      <c r="GN43" s="447">
        <v>12371</v>
      </c>
      <c r="GO43" s="447">
        <v>214988</v>
      </c>
      <c r="GP43" s="447">
        <v>307</v>
      </c>
      <c r="GQ43" s="447">
        <v>24230</v>
      </c>
      <c r="GR43" s="447">
        <v>114968003</v>
      </c>
      <c r="GS43" s="450">
        <v>294</v>
      </c>
      <c r="GT43" s="462">
        <v>11144</v>
      </c>
      <c r="GU43" s="462">
        <v>256505</v>
      </c>
      <c r="GV43" s="464">
        <v>5.94</v>
      </c>
      <c r="GW43" s="462">
        <v>199.5</v>
      </c>
      <c r="GX43" s="450">
        <v>1044</v>
      </c>
      <c r="GY43" s="450">
        <v>499</v>
      </c>
      <c r="GZ43" s="463">
        <v>34</v>
      </c>
      <c r="HA43" s="463">
        <v>69</v>
      </c>
      <c r="HB43" s="447">
        <v>616055</v>
      </c>
      <c r="HC43" s="447">
        <v>4391604</v>
      </c>
      <c r="HD43" s="462">
        <v>490214</v>
      </c>
      <c r="HE43" s="462">
        <v>627795</v>
      </c>
      <c r="HF43" s="462">
        <v>194739</v>
      </c>
      <c r="HG43" s="462">
        <v>4200</v>
      </c>
      <c r="HH43" s="462">
        <v>4200</v>
      </c>
      <c r="HI43" s="462">
        <v>108960</v>
      </c>
      <c r="HJ43" s="462">
        <v>70840</v>
      </c>
      <c r="HK43" s="461">
        <v>67906</v>
      </c>
      <c r="HL43" s="461">
        <v>34211000</v>
      </c>
      <c r="HM43" s="461">
        <v>0</v>
      </c>
      <c r="HN43" s="455">
        <v>198</v>
      </c>
      <c r="HO43" s="455">
        <v>0</v>
      </c>
      <c r="HP43" s="461">
        <v>69</v>
      </c>
      <c r="HQ43" s="455">
        <v>0</v>
      </c>
      <c r="HR43" s="461">
        <v>126</v>
      </c>
      <c r="HS43" s="447">
        <v>116194</v>
      </c>
      <c r="HT43" s="455">
        <v>0</v>
      </c>
      <c r="HU43" s="522">
        <v>1290</v>
      </c>
      <c r="HV43" s="488">
        <v>37.049999999999997</v>
      </c>
      <c r="HW43" s="461">
        <v>279870</v>
      </c>
      <c r="HX43" s="457">
        <v>0.44</v>
      </c>
      <c r="HY43" s="504">
        <v>3.86</v>
      </c>
      <c r="HZ43" s="504">
        <v>3.86</v>
      </c>
      <c r="IA43" s="456">
        <v>826.8</v>
      </c>
      <c r="IB43" s="456">
        <v>819.6</v>
      </c>
      <c r="IC43" s="447">
        <v>15761</v>
      </c>
      <c r="ID43" s="448">
        <v>67.8</v>
      </c>
      <c r="IE43" s="448">
        <v>65</v>
      </c>
      <c r="IF43" s="448">
        <v>39.700000000000003</v>
      </c>
      <c r="IG43" s="448">
        <v>71.3</v>
      </c>
      <c r="IH43" s="448">
        <v>21.7</v>
      </c>
      <c r="II43" s="455">
        <v>1</v>
      </c>
      <c r="IJ43" s="455">
        <v>6</v>
      </c>
      <c r="IK43" s="487">
        <v>73</v>
      </c>
      <c r="IL43" s="486">
        <v>0.79</v>
      </c>
      <c r="IM43" s="485">
        <v>94.2</v>
      </c>
      <c r="IN43" s="485">
        <v>2.9</v>
      </c>
      <c r="IO43" s="485">
        <v>1.6</v>
      </c>
      <c r="IP43" s="484">
        <v>119565840</v>
      </c>
      <c r="IQ43" s="482">
        <v>48</v>
      </c>
      <c r="IR43" s="450">
        <v>58.1</v>
      </c>
      <c r="IS43" s="450" t="s">
        <v>534</v>
      </c>
      <c r="IT43" s="450" t="s">
        <v>534</v>
      </c>
      <c r="IU43" s="450">
        <v>41.5</v>
      </c>
      <c r="IV43" s="448">
        <v>28.1</v>
      </c>
      <c r="IW43" s="481">
        <v>1994</v>
      </c>
      <c r="IX43" s="448">
        <v>12</v>
      </c>
      <c r="IY43" s="448">
        <v>31.03</v>
      </c>
      <c r="IZ43" s="447">
        <v>54684</v>
      </c>
      <c r="JA43" s="447">
        <v>987</v>
      </c>
      <c r="JB43" s="447">
        <v>913</v>
      </c>
      <c r="JC43" s="447">
        <v>4287</v>
      </c>
      <c r="JD43" s="447">
        <v>5222</v>
      </c>
      <c r="JE43" s="447">
        <v>5350</v>
      </c>
      <c r="JF43" s="447">
        <v>5900</v>
      </c>
      <c r="JG43" s="447">
        <v>7838</v>
      </c>
      <c r="JH43" s="447">
        <v>7464</v>
      </c>
      <c r="JI43" s="447">
        <v>6561</v>
      </c>
      <c r="JJ43" s="447">
        <v>4894</v>
      </c>
      <c r="JK43" s="447">
        <v>3839</v>
      </c>
      <c r="JL43" s="447">
        <v>2758</v>
      </c>
      <c r="JM43" s="447">
        <v>1288</v>
      </c>
      <c r="JN43" s="447">
        <v>491</v>
      </c>
      <c r="JO43" s="447">
        <v>229</v>
      </c>
      <c r="JP43" s="447">
        <v>127</v>
      </c>
      <c r="JQ43" s="447">
        <v>6480</v>
      </c>
      <c r="JR43" s="447">
        <v>6176</v>
      </c>
      <c r="JS43" s="447">
        <v>6661</v>
      </c>
      <c r="JT43" s="447">
        <v>8103</v>
      </c>
      <c r="JU43" s="447">
        <v>9103</v>
      </c>
      <c r="JV43" s="447">
        <v>11081</v>
      </c>
      <c r="JW43" s="447">
        <v>9975</v>
      </c>
      <c r="JX43" s="447">
        <v>9076</v>
      </c>
      <c r="JY43" s="447">
        <v>7822</v>
      </c>
      <c r="JZ43" s="447">
        <v>9037</v>
      </c>
      <c r="KA43" s="447">
        <v>11234</v>
      </c>
      <c r="KB43" s="447">
        <v>9334</v>
      </c>
      <c r="KC43" s="447">
        <v>7035</v>
      </c>
      <c r="KD43" s="447">
        <v>5474</v>
      </c>
      <c r="KE43" s="447">
        <v>5934</v>
      </c>
    </row>
    <row r="44" spans="1:291" ht="12" customHeight="1">
      <c r="A44" s="3">
        <v>282049</v>
      </c>
      <c r="B44" s="2" t="s">
        <v>936</v>
      </c>
      <c r="C44" s="470">
        <v>100.18</v>
      </c>
      <c r="D44" s="447">
        <v>484152</v>
      </c>
      <c r="E44" s="448">
        <v>14.2</v>
      </c>
      <c r="F44" s="448">
        <v>62.4</v>
      </c>
      <c r="G44" s="448">
        <v>23.5</v>
      </c>
      <c r="H44" s="455">
        <v>25762</v>
      </c>
      <c r="I44" s="455">
        <v>53948</v>
      </c>
      <c r="J44" s="455">
        <v>83828</v>
      </c>
      <c r="K44" s="447">
        <v>55445</v>
      </c>
      <c r="L44" s="447">
        <v>220123</v>
      </c>
      <c r="M44" s="447">
        <v>6508</v>
      </c>
      <c r="N44" s="447">
        <v>21213</v>
      </c>
      <c r="O44" s="450">
        <v>22149</v>
      </c>
      <c r="P44" s="455">
        <v>487206</v>
      </c>
      <c r="Q44" s="447">
        <v>487850</v>
      </c>
      <c r="R44" s="447">
        <v>439258</v>
      </c>
      <c r="S44" s="447">
        <v>1038536</v>
      </c>
      <c r="T44" s="447">
        <v>3436829</v>
      </c>
      <c r="U44" s="447">
        <v>1465600</v>
      </c>
      <c r="V44" s="447">
        <v>1061692</v>
      </c>
      <c r="W44" s="462">
        <v>61</v>
      </c>
      <c r="X44" s="480">
        <v>70</v>
      </c>
      <c r="Y44" s="462">
        <v>54</v>
      </c>
      <c r="Z44" s="462" t="s">
        <v>534</v>
      </c>
      <c r="AA44" s="447">
        <v>308.10000000000002</v>
      </c>
      <c r="AB44" s="462">
        <v>500.92</v>
      </c>
      <c r="AC44" s="447">
        <v>3181</v>
      </c>
      <c r="AD44" s="447">
        <v>251499</v>
      </c>
      <c r="AE44" s="447">
        <v>2121</v>
      </c>
      <c r="AF44" s="499">
        <v>61</v>
      </c>
      <c r="AG44" s="447">
        <v>8086</v>
      </c>
      <c r="AH44" s="450">
        <v>41</v>
      </c>
      <c r="AI44" s="450">
        <v>27320</v>
      </c>
      <c r="AJ44" s="447">
        <v>1310</v>
      </c>
      <c r="AK44" s="447">
        <v>157</v>
      </c>
      <c r="AL44" s="478">
        <v>20</v>
      </c>
      <c r="AM44" s="450">
        <v>11378</v>
      </c>
      <c r="AN44" s="447">
        <v>854</v>
      </c>
      <c r="AO44" s="447">
        <v>9</v>
      </c>
      <c r="AP44" s="447">
        <v>397</v>
      </c>
      <c r="AQ44" s="447">
        <v>11</v>
      </c>
      <c r="AR44" s="447">
        <v>33</v>
      </c>
      <c r="AS44" s="448">
        <v>100</v>
      </c>
      <c r="AT44" s="448">
        <v>137.19999999999999</v>
      </c>
      <c r="AU44" s="448">
        <v>118</v>
      </c>
      <c r="AV44" s="462">
        <v>42</v>
      </c>
      <c r="AW44" s="478">
        <v>42</v>
      </c>
      <c r="AX44" s="478">
        <v>42</v>
      </c>
      <c r="AY44" s="462">
        <v>0</v>
      </c>
      <c r="AZ44" s="462">
        <v>0</v>
      </c>
      <c r="BA44" s="478">
        <v>0</v>
      </c>
      <c r="BB44" s="478">
        <v>0</v>
      </c>
      <c r="BC44" s="450">
        <v>9</v>
      </c>
      <c r="BD44" s="447">
        <v>19685</v>
      </c>
      <c r="BE44" s="450">
        <v>1</v>
      </c>
      <c r="BF44" s="447">
        <v>20355</v>
      </c>
      <c r="BG44" s="450">
        <v>6</v>
      </c>
      <c r="BH44" s="447">
        <v>93924</v>
      </c>
      <c r="BI44" s="450">
        <v>1</v>
      </c>
      <c r="BJ44" s="447">
        <v>1242</v>
      </c>
      <c r="BK44" s="448">
        <v>47.1</v>
      </c>
      <c r="BL44" s="462">
        <v>3</v>
      </c>
      <c r="BM44" s="462">
        <v>6</v>
      </c>
      <c r="BN44" s="462">
        <v>2038</v>
      </c>
      <c r="BO44" s="462">
        <v>32910</v>
      </c>
      <c r="BP44" s="448">
        <v>38.299999999999997</v>
      </c>
      <c r="BQ44" s="477">
        <v>1.1100000000000001</v>
      </c>
      <c r="BR44" s="448">
        <v>26.9</v>
      </c>
      <c r="BS44" s="448">
        <v>4.105227567293424</v>
      </c>
      <c r="BT44" s="448">
        <v>57.907059588099997</v>
      </c>
      <c r="BU44" s="450">
        <v>25</v>
      </c>
      <c r="BV44" s="447">
        <v>5347</v>
      </c>
      <c r="BW44" s="450">
        <v>522</v>
      </c>
      <c r="BX44" s="450">
        <v>1679</v>
      </c>
      <c r="BY44" s="450">
        <v>3932</v>
      </c>
      <c r="BZ44" s="450">
        <v>1217</v>
      </c>
      <c r="CA44" s="450">
        <v>314</v>
      </c>
      <c r="CB44" s="450">
        <v>544</v>
      </c>
      <c r="CC44" s="470">
        <v>1.42</v>
      </c>
      <c r="CD44" s="477" t="s">
        <v>534</v>
      </c>
      <c r="CE44" s="450">
        <v>3</v>
      </c>
      <c r="CF44" s="450">
        <v>27</v>
      </c>
      <c r="CG44" s="450">
        <v>2</v>
      </c>
      <c r="CH44" s="450">
        <v>1</v>
      </c>
      <c r="CI44" s="450">
        <v>100</v>
      </c>
      <c r="CJ44" s="450">
        <v>18</v>
      </c>
      <c r="CK44" s="447">
        <v>1686</v>
      </c>
      <c r="CL44" s="450">
        <v>9</v>
      </c>
      <c r="CM44" s="450">
        <v>876</v>
      </c>
      <c r="CN44" s="462">
        <v>20</v>
      </c>
      <c r="CO44" s="462">
        <v>372</v>
      </c>
      <c r="CP44" s="462">
        <v>10</v>
      </c>
      <c r="CQ44" s="462">
        <v>121</v>
      </c>
      <c r="CR44" s="462">
        <v>3</v>
      </c>
      <c r="CS44" s="462">
        <v>77</v>
      </c>
      <c r="CT44" s="447">
        <v>11767</v>
      </c>
      <c r="CU44" s="447">
        <v>2140</v>
      </c>
      <c r="CV44" s="463">
        <v>2562</v>
      </c>
      <c r="CW44" s="463">
        <v>1290999.4550000001</v>
      </c>
      <c r="CX44" s="463">
        <v>257266.22099999999</v>
      </c>
      <c r="CY44" s="463">
        <v>690738.42099999997</v>
      </c>
      <c r="CZ44" s="447">
        <v>114086</v>
      </c>
      <c r="DA44" s="450">
        <v>15</v>
      </c>
      <c r="DB44" s="463">
        <v>20404</v>
      </c>
      <c r="DC44" s="463">
        <v>1787</v>
      </c>
      <c r="DD44" s="463">
        <v>1684</v>
      </c>
      <c r="DE44" s="462">
        <v>79</v>
      </c>
      <c r="DF44" s="462">
        <v>2264</v>
      </c>
      <c r="DG44" s="447">
        <v>18501</v>
      </c>
      <c r="DH44" s="498">
        <v>15991</v>
      </c>
      <c r="DI44" s="447">
        <v>3801</v>
      </c>
      <c r="DJ44" s="447">
        <v>3501</v>
      </c>
      <c r="DK44" s="462">
        <v>268</v>
      </c>
      <c r="DL44" s="462">
        <v>245</v>
      </c>
      <c r="DM44" s="462">
        <v>6</v>
      </c>
      <c r="DN44" s="462">
        <v>1865</v>
      </c>
      <c r="DO44" s="462">
        <v>67</v>
      </c>
      <c r="DP44" s="462">
        <v>16484</v>
      </c>
      <c r="DQ44" s="492">
        <v>133</v>
      </c>
      <c r="DR44" s="450">
        <v>7480</v>
      </c>
      <c r="DS44" s="494">
        <v>7790</v>
      </c>
      <c r="DT44" s="450">
        <v>155</v>
      </c>
      <c r="DU44" s="491">
        <v>1145</v>
      </c>
      <c r="DV44" s="462">
        <v>131</v>
      </c>
      <c r="DW44" s="462">
        <v>111</v>
      </c>
      <c r="DX44" s="448">
        <v>77.099999999999994</v>
      </c>
      <c r="DY44" s="462">
        <v>60</v>
      </c>
      <c r="DZ44" s="462">
        <v>150</v>
      </c>
      <c r="EA44" s="462">
        <v>3098</v>
      </c>
      <c r="EB44" s="463">
        <v>791</v>
      </c>
      <c r="EC44" s="463">
        <v>114</v>
      </c>
      <c r="ED44" s="463">
        <v>3791</v>
      </c>
      <c r="EE44" s="450">
        <v>4143</v>
      </c>
      <c r="EF44" s="448">
        <v>97.2</v>
      </c>
      <c r="EG44" s="448">
        <v>94.3</v>
      </c>
      <c r="EH44" s="463">
        <v>645</v>
      </c>
      <c r="EI44" s="448">
        <v>16.57</v>
      </c>
      <c r="EJ44" s="463">
        <v>94146</v>
      </c>
      <c r="EK44" s="448">
        <v>36.299999999999997</v>
      </c>
      <c r="EL44" s="463">
        <v>373034</v>
      </c>
      <c r="EM44" s="448">
        <v>1.78</v>
      </c>
      <c r="EN44" s="462">
        <v>548</v>
      </c>
      <c r="EO44" s="462">
        <v>36</v>
      </c>
      <c r="EP44" s="501">
        <v>2127</v>
      </c>
      <c r="EQ44" s="462">
        <v>76</v>
      </c>
      <c r="ER44" s="462">
        <v>1073</v>
      </c>
      <c r="ES44" s="448">
        <v>100</v>
      </c>
      <c r="ET44" s="447">
        <v>172035</v>
      </c>
      <c r="EU44" s="450">
        <v>14052</v>
      </c>
      <c r="EV44" s="447">
        <v>0</v>
      </c>
      <c r="EW44" s="491">
        <v>146606</v>
      </c>
      <c r="EX44" s="447">
        <v>128813</v>
      </c>
      <c r="EY44" s="447">
        <v>8626</v>
      </c>
      <c r="EZ44" s="447">
        <v>9167</v>
      </c>
      <c r="FA44" s="447">
        <v>11377</v>
      </c>
      <c r="FB44" s="495">
        <v>14.2</v>
      </c>
      <c r="FC44" s="492">
        <v>495</v>
      </c>
      <c r="FD44" s="487">
        <v>9.32</v>
      </c>
      <c r="FE44" s="494">
        <v>24512</v>
      </c>
      <c r="FF44" s="462">
        <v>0</v>
      </c>
      <c r="FG44" s="462">
        <v>134</v>
      </c>
      <c r="FH44" s="462">
        <v>1939</v>
      </c>
      <c r="FI44" s="472">
        <v>21</v>
      </c>
      <c r="FJ44" s="471">
        <v>1029</v>
      </c>
      <c r="FK44" s="470">
        <v>56.951469913278743</v>
      </c>
      <c r="FL44" s="469">
        <v>99.9</v>
      </c>
      <c r="FM44" s="469">
        <v>94.2</v>
      </c>
      <c r="FN44" s="448">
        <v>99.9</v>
      </c>
      <c r="FO44" s="456">
        <v>94.7</v>
      </c>
      <c r="FP44" s="493">
        <v>96</v>
      </c>
      <c r="FQ44" s="492">
        <v>8</v>
      </c>
      <c r="FR44" s="492">
        <v>71</v>
      </c>
      <c r="FS44" s="462">
        <v>1709</v>
      </c>
      <c r="FT44" s="462">
        <v>3</v>
      </c>
      <c r="FU44" s="462">
        <v>3897</v>
      </c>
      <c r="FV44" s="462">
        <v>4302</v>
      </c>
      <c r="FW44" s="462">
        <v>6</v>
      </c>
      <c r="FX44" s="491">
        <v>12132491</v>
      </c>
      <c r="FY44" s="490">
        <v>779</v>
      </c>
      <c r="FZ44" s="462" t="s">
        <v>534</v>
      </c>
      <c r="GA44" s="462" t="s">
        <v>534</v>
      </c>
      <c r="GB44" s="447">
        <v>13895</v>
      </c>
      <c r="GC44" s="450">
        <v>13895</v>
      </c>
      <c r="GD44" s="450">
        <v>16</v>
      </c>
      <c r="GE44" s="450">
        <v>1171</v>
      </c>
      <c r="GF44" s="447">
        <v>150119</v>
      </c>
      <c r="GG44" s="447">
        <v>98</v>
      </c>
      <c r="GH44" s="447">
        <v>17667</v>
      </c>
      <c r="GI44" s="447">
        <v>132354</v>
      </c>
      <c r="GJ44" s="447">
        <v>450</v>
      </c>
      <c r="GK44" s="447">
        <v>5152</v>
      </c>
      <c r="GL44" s="447">
        <v>1082985</v>
      </c>
      <c r="GM44" s="447">
        <v>2059</v>
      </c>
      <c r="GN44" s="447">
        <v>21274</v>
      </c>
      <c r="GO44" s="447">
        <v>441892</v>
      </c>
      <c r="GP44" s="447">
        <v>177</v>
      </c>
      <c r="GQ44" s="447">
        <v>9676</v>
      </c>
      <c r="GR44" s="447">
        <v>31086813</v>
      </c>
      <c r="GS44" s="450">
        <v>169</v>
      </c>
      <c r="GT44" s="462">
        <v>5942</v>
      </c>
      <c r="GU44" s="462" t="s">
        <v>534</v>
      </c>
      <c r="GV44" s="464">
        <v>1.69</v>
      </c>
      <c r="GW44" s="462">
        <v>0</v>
      </c>
      <c r="GX44" s="450">
        <v>359</v>
      </c>
      <c r="GY44" s="450">
        <v>172</v>
      </c>
      <c r="GZ44" s="463">
        <v>0</v>
      </c>
      <c r="HA44" s="463">
        <v>4</v>
      </c>
      <c r="HB44" s="447">
        <v>957417</v>
      </c>
      <c r="HC44" s="447">
        <v>7398328</v>
      </c>
      <c r="HD44" s="462">
        <v>820500</v>
      </c>
      <c r="HE44" s="462">
        <v>944775</v>
      </c>
      <c r="HF44" s="462">
        <v>217979</v>
      </c>
      <c r="HG44" s="462">
        <v>17760</v>
      </c>
      <c r="HH44" s="462">
        <v>19940</v>
      </c>
      <c r="HI44" s="462">
        <v>182200</v>
      </c>
      <c r="HJ44" s="462">
        <v>152280</v>
      </c>
      <c r="HK44" s="461">
        <v>111598</v>
      </c>
      <c r="HL44" s="461">
        <v>18528000</v>
      </c>
      <c r="HM44" s="461">
        <v>0</v>
      </c>
      <c r="HN44" s="455">
        <v>145</v>
      </c>
      <c r="HO44" s="455">
        <v>0</v>
      </c>
      <c r="HP44" s="461">
        <v>69</v>
      </c>
      <c r="HQ44" s="455">
        <v>0</v>
      </c>
      <c r="HR44" s="461">
        <v>33734</v>
      </c>
      <c r="HS44" s="447">
        <v>147017</v>
      </c>
      <c r="HT44" s="455">
        <v>11110</v>
      </c>
      <c r="HU44" s="489">
        <v>3324</v>
      </c>
      <c r="HV44" s="488">
        <v>39.75</v>
      </c>
      <c r="HW44" s="461">
        <v>451372</v>
      </c>
      <c r="HX44" s="457" t="s">
        <v>534</v>
      </c>
      <c r="HY44" s="456">
        <v>13.1</v>
      </c>
      <c r="HZ44" s="456">
        <v>13.1</v>
      </c>
      <c r="IA44" s="456">
        <v>1184</v>
      </c>
      <c r="IB44" s="456">
        <v>1182.8</v>
      </c>
      <c r="IC44" s="447">
        <v>38190</v>
      </c>
      <c r="ID44" s="448">
        <v>70.900000000000006</v>
      </c>
      <c r="IE44" s="448">
        <v>62.3</v>
      </c>
      <c r="IF44" s="448">
        <v>46.3</v>
      </c>
      <c r="IG44" s="448">
        <v>68.7</v>
      </c>
      <c r="IH44" s="448">
        <v>34.200000000000003</v>
      </c>
      <c r="II44" s="455">
        <v>3</v>
      </c>
      <c r="IJ44" s="455">
        <v>8</v>
      </c>
      <c r="IK44" s="487">
        <v>72</v>
      </c>
      <c r="IL44" s="486">
        <v>0.92800000000000005</v>
      </c>
      <c r="IM44" s="485">
        <v>96.3</v>
      </c>
      <c r="IN44" s="485">
        <v>3.2</v>
      </c>
      <c r="IO44" s="485">
        <v>2.52</v>
      </c>
      <c r="IP44" s="484">
        <v>141794781</v>
      </c>
      <c r="IQ44" s="450">
        <v>61.5</v>
      </c>
      <c r="IR44" s="450">
        <v>58.1</v>
      </c>
      <c r="IS44" s="450" t="s">
        <v>534</v>
      </c>
      <c r="IT44" s="450" t="s">
        <v>534</v>
      </c>
      <c r="IU44" s="450">
        <v>18.899999999999999</v>
      </c>
      <c r="IV44" s="448">
        <v>29.6</v>
      </c>
      <c r="IW44" s="481">
        <v>3787</v>
      </c>
      <c r="IX44" s="448">
        <v>8</v>
      </c>
      <c r="IY44" s="448">
        <v>32.5</v>
      </c>
      <c r="IZ44" s="447">
        <v>86249</v>
      </c>
      <c r="JA44" s="447">
        <v>1415</v>
      </c>
      <c r="JB44" s="447">
        <v>1455</v>
      </c>
      <c r="JC44" s="447">
        <v>7014</v>
      </c>
      <c r="JD44" s="447">
        <v>8231</v>
      </c>
      <c r="JE44" s="447">
        <v>8671</v>
      </c>
      <c r="JF44" s="447">
        <v>10006</v>
      </c>
      <c r="JG44" s="447">
        <v>13201</v>
      </c>
      <c r="JH44" s="447">
        <v>12571</v>
      </c>
      <c r="JI44" s="447">
        <v>10607</v>
      </c>
      <c r="JJ44" s="447">
        <v>8098</v>
      </c>
      <c r="JK44" s="447">
        <v>6301</v>
      </c>
      <c r="JL44" s="447">
        <v>4622</v>
      </c>
      <c r="JM44" s="447">
        <v>2055</v>
      </c>
      <c r="JN44" s="447">
        <v>917</v>
      </c>
      <c r="JO44" s="447">
        <v>427</v>
      </c>
      <c r="JP44" s="447">
        <v>223</v>
      </c>
      <c r="JQ44" s="447">
        <v>11306</v>
      </c>
      <c r="JR44" s="447">
        <v>11373</v>
      </c>
      <c r="JS44" s="447">
        <v>10207</v>
      </c>
      <c r="JT44" s="447">
        <v>12776</v>
      </c>
      <c r="JU44" s="447">
        <v>15792</v>
      </c>
      <c r="JV44" s="447">
        <v>19855</v>
      </c>
      <c r="JW44" s="447">
        <v>17834</v>
      </c>
      <c r="JX44" s="447">
        <v>14958</v>
      </c>
      <c r="JY44" s="447">
        <v>12762</v>
      </c>
      <c r="JZ44" s="447">
        <v>13704</v>
      </c>
      <c r="KA44" s="447">
        <v>16759</v>
      </c>
      <c r="KB44" s="447">
        <v>13386</v>
      </c>
      <c r="KC44" s="447">
        <v>10841</v>
      </c>
      <c r="KD44" s="447">
        <v>8732</v>
      </c>
      <c r="KE44" s="447">
        <v>9453</v>
      </c>
    </row>
    <row r="45" spans="1:291" ht="12" customHeight="1">
      <c r="A45" s="3">
        <v>292010</v>
      </c>
      <c r="B45" s="2" t="s">
        <v>937</v>
      </c>
      <c r="C45" s="470">
        <v>276.94</v>
      </c>
      <c r="D45" s="447">
        <v>358155</v>
      </c>
      <c r="E45" s="448">
        <v>11.7</v>
      </c>
      <c r="F45" s="448">
        <v>58.3</v>
      </c>
      <c r="G45" s="448">
        <v>30</v>
      </c>
      <c r="H45" s="455">
        <v>15333</v>
      </c>
      <c r="I45" s="455">
        <v>32643</v>
      </c>
      <c r="J45" s="455">
        <v>51866</v>
      </c>
      <c r="K45" s="447">
        <v>53163</v>
      </c>
      <c r="L45" s="447">
        <v>161392</v>
      </c>
      <c r="M45" s="447">
        <v>3126</v>
      </c>
      <c r="N45" s="447">
        <v>12661</v>
      </c>
      <c r="O45" s="450">
        <v>12940</v>
      </c>
      <c r="P45" s="455">
        <v>356352</v>
      </c>
      <c r="Q45" s="447">
        <v>360310</v>
      </c>
      <c r="R45" s="447">
        <v>341656</v>
      </c>
      <c r="S45" s="447">
        <v>610304</v>
      </c>
      <c r="T45" s="447">
        <v>1156386</v>
      </c>
      <c r="U45" s="447">
        <v>511350</v>
      </c>
      <c r="V45" s="447">
        <v>625499</v>
      </c>
      <c r="W45" s="462">
        <v>64</v>
      </c>
      <c r="X45" s="480">
        <v>48</v>
      </c>
      <c r="Y45" s="462">
        <v>43</v>
      </c>
      <c r="Z45" s="463">
        <v>79245</v>
      </c>
      <c r="AA45" s="447">
        <v>290</v>
      </c>
      <c r="AB45" s="462">
        <v>1648</v>
      </c>
      <c r="AC45" s="447">
        <v>1496</v>
      </c>
      <c r="AD45" s="447">
        <v>600317</v>
      </c>
      <c r="AE45" s="447">
        <v>1313</v>
      </c>
      <c r="AF45" s="499">
        <v>37</v>
      </c>
      <c r="AG45" s="447">
        <v>3019</v>
      </c>
      <c r="AH45" s="450">
        <v>43</v>
      </c>
      <c r="AI45" s="450">
        <v>15671</v>
      </c>
      <c r="AJ45" s="447">
        <v>1077</v>
      </c>
      <c r="AK45" s="447">
        <v>92</v>
      </c>
      <c r="AL45" s="478">
        <v>21</v>
      </c>
      <c r="AM45" s="450">
        <v>7436</v>
      </c>
      <c r="AN45" s="447">
        <v>573</v>
      </c>
      <c r="AO45" s="447">
        <v>5</v>
      </c>
      <c r="AP45" s="447">
        <v>250</v>
      </c>
      <c r="AQ45" s="447">
        <v>2</v>
      </c>
      <c r="AR45" s="447">
        <v>41</v>
      </c>
      <c r="AS45" s="448">
        <v>99.210526315789465</v>
      </c>
      <c r="AT45" s="448">
        <v>103.2</v>
      </c>
      <c r="AU45" s="448">
        <v>95</v>
      </c>
      <c r="AV45" s="462">
        <v>24</v>
      </c>
      <c r="AW45" s="478">
        <v>24</v>
      </c>
      <c r="AX45" s="478">
        <v>6</v>
      </c>
      <c r="AY45" s="462">
        <v>2</v>
      </c>
      <c r="AZ45" s="462">
        <v>2</v>
      </c>
      <c r="BA45" s="478">
        <v>2</v>
      </c>
      <c r="BB45" s="478">
        <v>1</v>
      </c>
      <c r="BC45" s="450">
        <v>11</v>
      </c>
      <c r="BD45" s="447">
        <v>19640</v>
      </c>
      <c r="BE45" s="450">
        <v>1</v>
      </c>
      <c r="BF45" s="447">
        <v>77091</v>
      </c>
      <c r="BG45" s="450">
        <v>2</v>
      </c>
      <c r="BH45" s="447">
        <v>61800</v>
      </c>
      <c r="BI45" s="450">
        <v>4</v>
      </c>
      <c r="BJ45" s="447">
        <v>1681</v>
      </c>
      <c r="BK45" s="448">
        <v>37.700000000000003</v>
      </c>
      <c r="BL45" s="462">
        <v>2</v>
      </c>
      <c r="BM45" s="462">
        <v>6</v>
      </c>
      <c r="BN45" s="462">
        <v>413</v>
      </c>
      <c r="BO45" s="462">
        <v>14916</v>
      </c>
      <c r="BP45" s="448">
        <v>27.1</v>
      </c>
      <c r="BQ45" s="477">
        <v>1.53</v>
      </c>
      <c r="BR45" s="448">
        <v>33.1</v>
      </c>
      <c r="BS45" s="448">
        <v>4.5247754541704888</v>
      </c>
      <c r="BT45" s="448">
        <v>54.219167748700002</v>
      </c>
      <c r="BU45" s="450">
        <v>23</v>
      </c>
      <c r="BV45" s="447">
        <v>4382</v>
      </c>
      <c r="BW45" s="450">
        <v>392</v>
      </c>
      <c r="BX45" s="450">
        <v>945</v>
      </c>
      <c r="BY45" s="450">
        <v>3662</v>
      </c>
      <c r="BZ45" s="450">
        <v>1062</v>
      </c>
      <c r="CA45" s="450">
        <v>264</v>
      </c>
      <c r="CB45" s="450">
        <v>571</v>
      </c>
      <c r="CC45" s="470">
        <v>1.23</v>
      </c>
      <c r="CD45" s="477" t="s">
        <v>534</v>
      </c>
      <c r="CE45" s="450">
        <v>2</v>
      </c>
      <c r="CF45" s="450">
        <v>53</v>
      </c>
      <c r="CG45" s="450">
        <v>4</v>
      </c>
      <c r="CH45" s="450">
        <v>1</v>
      </c>
      <c r="CI45" s="450">
        <v>150</v>
      </c>
      <c r="CJ45" s="450">
        <v>24</v>
      </c>
      <c r="CK45" s="447">
        <v>1652</v>
      </c>
      <c r="CL45" s="450">
        <v>11</v>
      </c>
      <c r="CM45" s="450">
        <v>1098</v>
      </c>
      <c r="CN45" s="462">
        <v>35</v>
      </c>
      <c r="CO45" s="462">
        <v>552</v>
      </c>
      <c r="CP45" s="462">
        <v>14</v>
      </c>
      <c r="CQ45" s="462">
        <v>148</v>
      </c>
      <c r="CR45" s="462">
        <v>12</v>
      </c>
      <c r="CS45" s="462">
        <v>323</v>
      </c>
      <c r="CT45" s="447">
        <v>12346</v>
      </c>
      <c r="CU45" s="447">
        <v>2514</v>
      </c>
      <c r="CV45" s="463">
        <v>2302</v>
      </c>
      <c r="CW45" s="463">
        <v>1230961.872</v>
      </c>
      <c r="CX45" s="463">
        <v>330221.49800000002</v>
      </c>
      <c r="CY45" s="463">
        <v>596852.16899999999</v>
      </c>
      <c r="CZ45" s="447">
        <v>107519</v>
      </c>
      <c r="DA45" s="450">
        <v>13</v>
      </c>
      <c r="DB45" s="463">
        <v>19969</v>
      </c>
      <c r="DC45" s="463">
        <v>2257</v>
      </c>
      <c r="DD45" s="463">
        <v>1507</v>
      </c>
      <c r="DE45" s="462">
        <v>157</v>
      </c>
      <c r="DF45" s="462">
        <v>1548</v>
      </c>
      <c r="DG45" s="447">
        <v>14641</v>
      </c>
      <c r="DH45" s="498">
        <v>14139</v>
      </c>
      <c r="DI45" s="447">
        <v>2774</v>
      </c>
      <c r="DJ45" s="447">
        <v>3038</v>
      </c>
      <c r="DK45" s="462">
        <v>209</v>
      </c>
      <c r="DL45" s="462">
        <v>330</v>
      </c>
      <c r="DM45" s="462">
        <v>8</v>
      </c>
      <c r="DN45" s="462">
        <v>1835</v>
      </c>
      <c r="DO45" s="462">
        <v>48</v>
      </c>
      <c r="DP45" s="462">
        <v>16864</v>
      </c>
      <c r="DQ45" s="492">
        <v>60</v>
      </c>
      <c r="DR45" s="450">
        <v>8174</v>
      </c>
      <c r="DS45" s="494">
        <v>6967</v>
      </c>
      <c r="DT45" s="450">
        <v>76</v>
      </c>
      <c r="DU45" s="491">
        <v>1011</v>
      </c>
      <c r="DV45" s="462">
        <v>49</v>
      </c>
      <c r="DW45" s="462">
        <v>53</v>
      </c>
      <c r="DX45" s="448">
        <v>62.8</v>
      </c>
      <c r="DY45" s="462">
        <v>46</v>
      </c>
      <c r="DZ45" s="462">
        <v>180</v>
      </c>
      <c r="EA45" s="462">
        <v>1562</v>
      </c>
      <c r="EB45" s="463">
        <v>358</v>
      </c>
      <c r="EC45" s="463">
        <v>104</v>
      </c>
      <c r="ED45" s="463">
        <v>1597</v>
      </c>
      <c r="EE45" s="450">
        <v>2331</v>
      </c>
      <c r="EF45" s="448">
        <v>95.6</v>
      </c>
      <c r="EG45" s="448">
        <v>92.8</v>
      </c>
      <c r="EH45" s="463">
        <v>817</v>
      </c>
      <c r="EI45" s="448">
        <v>20.9</v>
      </c>
      <c r="EJ45" s="463">
        <v>82942</v>
      </c>
      <c r="EK45" s="448">
        <v>29.7</v>
      </c>
      <c r="EL45" s="463">
        <v>359686</v>
      </c>
      <c r="EM45" s="448">
        <v>2.21</v>
      </c>
      <c r="EN45" s="462">
        <v>478</v>
      </c>
      <c r="EO45" s="462">
        <v>80</v>
      </c>
      <c r="EP45" s="501">
        <v>6749</v>
      </c>
      <c r="EQ45" s="462">
        <v>78</v>
      </c>
      <c r="ER45" s="462">
        <v>965</v>
      </c>
      <c r="ES45" s="448">
        <v>100</v>
      </c>
      <c r="ET45" s="447">
        <v>97095</v>
      </c>
      <c r="EU45" s="450">
        <v>7754</v>
      </c>
      <c r="EV45" s="447">
        <v>582</v>
      </c>
      <c r="EW45" s="491">
        <v>89341</v>
      </c>
      <c r="EX45" s="447">
        <v>76235</v>
      </c>
      <c r="EY45" s="447">
        <v>5898</v>
      </c>
      <c r="EZ45" s="447">
        <v>7208</v>
      </c>
      <c r="FA45" s="447">
        <v>13493</v>
      </c>
      <c r="FB45" s="495">
        <v>16.899999999999999</v>
      </c>
      <c r="FC45" s="492">
        <v>574</v>
      </c>
      <c r="FD45" s="487">
        <v>21.9</v>
      </c>
      <c r="FE45" s="494">
        <v>15385</v>
      </c>
      <c r="FF45" s="462">
        <v>14</v>
      </c>
      <c r="FG45" s="462">
        <v>27</v>
      </c>
      <c r="FH45" s="462">
        <v>492</v>
      </c>
      <c r="FI45" s="472">
        <v>24</v>
      </c>
      <c r="FJ45" s="471">
        <v>900</v>
      </c>
      <c r="FK45" s="470">
        <v>66.557036876296905</v>
      </c>
      <c r="FL45" s="469">
        <v>99.8</v>
      </c>
      <c r="FM45" s="469">
        <v>90.4</v>
      </c>
      <c r="FN45" s="448">
        <v>91.3</v>
      </c>
      <c r="FO45" s="456">
        <v>46.4</v>
      </c>
      <c r="FP45" s="493">
        <v>67</v>
      </c>
      <c r="FQ45" s="492">
        <v>11</v>
      </c>
      <c r="FR45" s="492">
        <v>79</v>
      </c>
      <c r="FS45" s="462">
        <v>1169</v>
      </c>
      <c r="FT45" s="462">
        <v>13</v>
      </c>
      <c r="FU45" s="462">
        <v>2547</v>
      </c>
      <c r="FV45" s="462">
        <v>2155</v>
      </c>
      <c r="FW45" s="462">
        <v>5</v>
      </c>
      <c r="FX45" s="491">
        <v>16315000</v>
      </c>
      <c r="FY45" s="490">
        <v>4468</v>
      </c>
      <c r="FZ45" s="462" t="s">
        <v>534</v>
      </c>
      <c r="GA45" s="462" t="s">
        <v>534</v>
      </c>
      <c r="GB45" s="447">
        <v>12015</v>
      </c>
      <c r="GC45" s="450">
        <v>12015</v>
      </c>
      <c r="GD45" s="450">
        <v>19</v>
      </c>
      <c r="GE45" s="450">
        <v>1279</v>
      </c>
      <c r="GF45" s="447">
        <v>123876</v>
      </c>
      <c r="GG45" s="447">
        <v>170</v>
      </c>
      <c r="GH45" s="447">
        <v>12867</v>
      </c>
      <c r="GI45" s="447">
        <v>110839</v>
      </c>
      <c r="GJ45" s="447">
        <v>374</v>
      </c>
      <c r="GK45" s="447">
        <v>3390</v>
      </c>
      <c r="GL45" s="447">
        <v>262518</v>
      </c>
      <c r="GM45" s="447">
        <v>1880</v>
      </c>
      <c r="GN45" s="447">
        <v>16989</v>
      </c>
      <c r="GO45" s="447">
        <v>340177</v>
      </c>
      <c r="GP45" s="447">
        <v>205</v>
      </c>
      <c r="GQ45" s="447">
        <v>5466</v>
      </c>
      <c r="GR45" s="447">
        <v>19036333</v>
      </c>
      <c r="GS45" s="450">
        <v>205</v>
      </c>
      <c r="GT45" s="462">
        <v>5448</v>
      </c>
      <c r="GU45" s="462">
        <v>207547</v>
      </c>
      <c r="GV45" s="464">
        <v>42.08</v>
      </c>
      <c r="GW45" s="462">
        <v>964</v>
      </c>
      <c r="GX45" s="450">
        <v>3216</v>
      </c>
      <c r="GY45" s="450">
        <v>1798</v>
      </c>
      <c r="GZ45" s="463">
        <v>126</v>
      </c>
      <c r="HA45" s="463">
        <v>51</v>
      </c>
      <c r="HB45" s="447">
        <v>1570569</v>
      </c>
      <c r="HC45" s="447">
        <v>9969432</v>
      </c>
      <c r="HD45" s="462">
        <v>1003135</v>
      </c>
      <c r="HE45" s="462">
        <v>1450135</v>
      </c>
      <c r="HF45" s="462">
        <v>178268</v>
      </c>
      <c r="HG45" s="462">
        <v>3360</v>
      </c>
      <c r="HH45" s="462">
        <v>6961</v>
      </c>
      <c r="HI45" s="462">
        <v>160561</v>
      </c>
      <c r="HJ45" s="462">
        <v>88747</v>
      </c>
      <c r="HK45" s="461">
        <v>56234</v>
      </c>
      <c r="HL45" s="461">
        <v>33956174</v>
      </c>
      <c r="HM45" s="461">
        <v>0</v>
      </c>
      <c r="HN45" s="455">
        <v>314</v>
      </c>
      <c r="HO45" s="455">
        <v>0</v>
      </c>
      <c r="HP45" s="461">
        <v>172</v>
      </c>
      <c r="HQ45" s="455">
        <v>0</v>
      </c>
      <c r="HR45" s="461">
        <v>9722</v>
      </c>
      <c r="HS45" s="447">
        <v>154817</v>
      </c>
      <c r="HT45" s="455">
        <v>580</v>
      </c>
      <c r="HU45" s="489">
        <v>0</v>
      </c>
      <c r="HV45" s="488">
        <v>45.68</v>
      </c>
      <c r="HW45" s="461">
        <v>308006</v>
      </c>
      <c r="HX45" s="457" t="s">
        <v>989</v>
      </c>
      <c r="HY45" s="456">
        <v>1.8</v>
      </c>
      <c r="HZ45" s="456">
        <v>1.8</v>
      </c>
      <c r="IA45" s="456">
        <v>778.74</v>
      </c>
      <c r="IB45" s="456">
        <v>763.56</v>
      </c>
      <c r="IC45" s="447">
        <v>70218</v>
      </c>
      <c r="ID45" s="448">
        <v>67.8</v>
      </c>
      <c r="IE45" s="448">
        <v>60.8</v>
      </c>
      <c r="IF45" s="448">
        <v>48.2</v>
      </c>
      <c r="IG45" s="448">
        <v>66.900000000000006</v>
      </c>
      <c r="IH45" s="448">
        <v>29.7</v>
      </c>
      <c r="II45" s="455">
        <v>1</v>
      </c>
      <c r="IJ45" s="455">
        <v>8</v>
      </c>
      <c r="IK45" s="487">
        <v>73</v>
      </c>
      <c r="IL45" s="486">
        <v>0.76500000000000001</v>
      </c>
      <c r="IM45" s="485">
        <v>100.7</v>
      </c>
      <c r="IN45" s="485">
        <v>12.7</v>
      </c>
      <c r="IO45" s="485">
        <v>0.6</v>
      </c>
      <c r="IP45" s="484">
        <v>205174778</v>
      </c>
      <c r="IQ45" s="450">
        <v>48.9</v>
      </c>
      <c r="IR45" s="450">
        <v>57.7</v>
      </c>
      <c r="IS45" s="450" t="s">
        <v>534</v>
      </c>
      <c r="IT45" s="450" t="s">
        <v>534</v>
      </c>
      <c r="IU45" s="450">
        <v>161.1</v>
      </c>
      <c r="IV45" s="448">
        <v>30.2</v>
      </c>
      <c r="IW45" s="481">
        <v>2800</v>
      </c>
      <c r="IX45" s="448">
        <v>32</v>
      </c>
      <c r="IY45" s="448">
        <v>35.700000000000003</v>
      </c>
      <c r="IZ45" s="447">
        <v>65197</v>
      </c>
      <c r="JA45" s="447">
        <v>1723</v>
      </c>
      <c r="JB45" s="447">
        <v>1274</v>
      </c>
      <c r="JC45" s="447">
        <v>5568</v>
      </c>
      <c r="JD45" s="447">
        <v>6338</v>
      </c>
      <c r="JE45" s="447">
        <v>6180</v>
      </c>
      <c r="JF45" s="447">
        <v>6719</v>
      </c>
      <c r="JG45" s="447">
        <v>9182</v>
      </c>
      <c r="JH45" s="447">
        <v>9124</v>
      </c>
      <c r="JI45" s="447">
        <v>8147</v>
      </c>
      <c r="JJ45" s="447">
        <v>6808</v>
      </c>
      <c r="JK45" s="447">
        <v>5507</v>
      </c>
      <c r="JL45" s="447">
        <v>4012</v>
      </c>
      <c r="JM45" s="447">
        <v>1880</v>
      </c>
      <c r="JN45" s="447">
        <v>859</v>
      </c>
      <c r="JO45" s="447">
        <v>389</v>
      </c>
      <c r="JP45" s="447">
        <v>199</v>
      </c>
      <c r="JQ45" s="447">
        <v>8475</v>
      </c>
      <c r="JR45" s="447">
        <v>8977</v>
      </c>
      <c r="JS45" s="447">
        <v>7771</v>
      </c>
      <c r="JT45" s="447">
        <v>8827</v>
      </c>
      <c r="JU45" s="447">
        <v>10218</v>
      </c>
      <c r="JV45" s="447">
        <v>13276</v>
      </c>
      <c r="JW45" s="447">
        <v>12605</v>
      </c>
      <c r="JX45" s="447">
        <v>11666</v>
      </c>
      <c r="JY45" s="447">
        <v>11053</v>
      </c>
      <c r="JZ45" s="447">
        <v>12910</v>
      </c>
      <c r="KA45" s="447">
        <v>15716</v>
      </c>
      <c r="KB45" s="447">
        <v>13093</v>
      </c>
      <c r="KC45" s="447">
        <v>10066</v>
      </c>
      <c r="KD45" s="447">
        <v>8119</v>
      </c>
      <c r="KE45" s="447">
        <v>9809</v>
      </c>
    </row>
    <row r="46" spans="1:291" ht="12" customHeight="1">
      <c r="A46" s="3">
        <v>302015</v>
      </c>
      <c r="B46" s="2" t="s">
        <v>938</v>
      </c>
      <c r="C46" s="470">
        <v>208.84</v>
      </c>
      <c r="D46" s="447">
        <v>369861</v>
      </c>
      <c r="E46" s="448">
        <v>12.11</v>
      </c>
      <c r="F46" s="448">
        <v>58.09</v>
      </c>
      <c r="G46" s="448">
        <v>29.79</v>
      </c>
      <c r="H46" s="455">
        <v>17256</v>
      </c>
      <c r="I46" s="455">
        <v>35521</v>
      </c>
      <c r="J46" s="455">
        <v>55018</v>
      </c>
      <c r="K46" s="447">
        <v>56166</v>
      </c>
      <c r="L46" s="447">
        <v>173075</v>
      </c>
      <c r="M46" s="447">
        <v>3315</v>
      </c>
      <c r="N46" s="447">
        <v>8587</v>
      </c>
      <c r="O46" s="450">
        <v>8909</v>
      </c>
      <c r="P46" s="455">
        <v>358473</v>
      </c>
      <c r="Q46" s="447">
        <v>364154</v>
      </c>
      <c r="R46" s="447">
        <v>380419</v>
      </c>
      <c r="S46" s="447">
        <v>628583</v>
      </c>
      <c r="T46" s="447">
        <v>795373</v>
      </c>
      <c r="U46" s="447">
        <v>313041</v>
      </c>
      <c r="V46" s="447">
        <v>480418</v>
      </c>
      <c r="W46" s="462">
        <v>6</v>
      </c>
      <c r="X46" s="480">
        <v>105</v>
      </c>
      <c r="Y46" s="462">
        <v>0</v>
      </c>
      <c r="Z46" s="463" t="s">
        <v>534</v>
      </c>
      <c r="AA46" s="447">
        <v>3616</v>
      </c>
      <c r="AB46" s="462">
        <v>2034</v>
      </c>
      <c r="AC46" s="447">
        <v>1406</v>
      </c>
      <c r="AD46" s="447">
        <v>229634</v>
      </c>
      <c r="AE46" s="447">
        <v>2000</v>
      </c>
      <c r="AF46" s="499">
        <v>28</v>
      </c>
      <c r="AG46" s="447">
        <v>3544</v>
      </c>
      <c r="AH46" s="450">
        <v>50</v>
      </c>
      <c r="AI46" s="450">
        <v>16720</v>
      </c>
      <c r="AJ46" s="447">
        <v>1114</v>
      </c>
      <c r="AK46" s="447">
        <v>103</v>
      </c>
      <c r="AL46" s="478">
        <v>17</v>
      </c>
      <c r="AM46" s="450">
        <v>7077</v>
      </c>
      <c r="AN46" s="447">
        <v>520</v>
      </c>
      <c r="AO46" s="447">
        <v>3</v>
      </c>
      <c r="AP46" s="447">
        <v>324</v>
      </c>
      <c r="AQ46" s="447">
        <v>7</v>
      </c>
      <c r="AR46" s="447">
        <v>14</v>
      </c>
      <c r="AS46" s="448">
        <v>100</v>
      </c>
      <c r="AT46" s="448">
        <v>118.9</v>
      </c>
      <c r="AU46" s="448">
        <v>134</v>
      </c>
      <c r="AV46" s="462">
        <v>30</v>
      </c>
      <c r="AW46" s="478">
        <v>30</v>
      </c>
      <c r="AX46" s="478">
        <v>9</v>
      </c>
      <c r="AY46" s="462">
        <v>2</v>
      </c>
      <c r="AZ46" s="462">
        <v>2</v>
      </c>
      <c r="BA46" s="478">
        <v>3</v>
      </c>
      <c r="BB46" s="478">
        <v>2</v>
      </c>
      <c r="BC46" s="450">
        <v>4</v>
      </c>
      <c r="BD46" s="447">
        <v>11860</v>
      </c>
      <c r="BE46" s="450">
        <v>1</v>
      </c>
      <c r="BF46" s="447">
        <v>14300</v>
      </c>
      <c r="BG46" s="450">
        <v>6</v>
      </c>
      <c r="BH46" s="447">
        <v>129208</v>
      </c>
      <c r="BI46" s="450">
        <v>1</v>
      </c>
      <c r="BJ46" s="447">
        <v>415</v>
      </c>
      <c r="BK46" s="448">
        <v>51.7</v>
      </c>
      <c r="BL46" s="462">
        <v>1</v>
      </c>
      <c r="BM46" s="462">
        <v>2</v>
      </c>
      <c r="BN46" s="462">
        <v>402</v>
      </c>
      <c r="BO46" s="462">
        <v>6356</v>
      </c>
      <c r="BP46" s="448">
        <v>26.5</v>
      </c>
      <c r="BQ46" s="477">
        <v>1.31</v>
      </c>
      <c r="BR46" s="448">
        <v>39.200000000000003</v>
      </c>
      <c r="BS46" s="448">
        <v>4.7609288817584581</v>
      </c>
      <c r="BT46" s="448">
        <v>56.404481023000002</v>
      </c>
      <c r="BU46" s="450">
        <v>37</v>
      </c>
      <c r="BV46" s="447">
        <v>5817</v>
      </c>
      <c r="BW46" s="450">
        <v>445</v>
      </c>
      <c r="BX46" s="450">
        <v>1616</v>
      </c>
      <c r="BY46" s="450">
        <v>4449</v>
      </c>
      <c r="BZ46" s="450">
        <v>1165</v>
      </c>
      <c r="CA46" s="450">
        <v>301</v>
      </c>
      <c r="CB46" s="450">
        <v>768</v>
      </c>
      <c r="CC46" s="470">
        <v>1.51</v>
      </c>
      <c r="CD46" s="520" t="s">
        <v>534</v>
      </c>
      <c r="CE46" s="450">
        <v>3</v>
      </c>
      <c r="CF46" s="450">
        <v>11</v>
      </c>
      <c r="CG46" s="450">
        <v>0</v>
      </c>
      <c r="CH46" s="450">
        <v>3</v>
      </c>
      <c r="CI46" s="450">
        <v>210</v>
      </c>
      <c r="CJ46" s="450">
        <v>21</v>
      </c>
      <c r="CK46" s="447">
        <v>1339</v>
      </c>
      <c r="CL46" s="450">
        <v>13</v>
      </c>
      <c r="CM46" s="450">
        <v>1069</v>
      </c>
      <c r="CN46" s="462">
        <v>56</v>
      </c>
      <c r="CO46" s="462">
        <v>906</v>
      </c>
      <c r="CP46" s="462">
        <v>18</v>
      </c>
      <c r="CQ46" s="462">
        <v>160</v>
      </c>
      <c r="CR46" s="462">
        <v>21</v>
      </c>
      <c r="CS46" s="462">
        <v>572</v>
      </c>
      <c r="CT46" s="447">
        <v>14774</v>
      </c>
      <c r="CU46" s="447">
        <v>3899</v>
      </c>
      <c r="CV46" s="463">
        <v>2158</v>
      </c>
      <c r="CW46" s="463">
        <v>1617196.135</v>
      </c>
      <c r="CX46" s="463">
        <v>603935.20400000003</v>
      </c>
      <c r="CY46" s="463">
        <v>564017.54500000004</v>
      </c>
      <c r="CZ46" s="447">
        <v>109999</v>
      </c>
      <c r="DA46" s="450">
        <v>15</v>
      </c>
      <c r="DB46" s="463">
        <v>25650</v>
      </c>
      <c r="DC46" s="463">
        <v>2721</v>
      </c>
      <c r="DD46" s="463">
        <v>2279</v>
      </c>
      <c r="DE46" s="462">
        <v>53</v>
      </c>
      <c r="DF46" s="462">
        <v>654</v>
      </c>
      <c r="DG46" s="447">
        <v>14450</v>
      </c>
      <c r="DH46" s="498">
        <v>17657</v>
      </c>
      <c r="DI46" s="447">
        <v>3391</v>
      </c>
      <c r="DJ46" s="447">
        <v>2585</v>
      </c>
      <c r="DK46" s="462">
        <v>297</v>
      </c>
      <c r="DL46" s="462">
        <v>401</v>
      </c>
      <c r="DM46" s="462">
        <v>7</v>
      </c>
      <c r="DN46" s="462">
        <v>2009</v>
      </c>
      <c r="DO46" s="462">
        <v>25</v>
      </c>
      <c r="DP46" s="462">
        <v>15110</v>
      </c>
      <c r="DQ46" s="492">
        <v>62</v>
      </c>
      <c r="DR46" s="450">
        <v>8493</v>
      </c>
      <c r="DS46" s="494">
        <v>7565</v>
      </c>
      <c r="DT46" s="450">
        <v>12</v>
      </c>
      <c r="DU46" s="491">
        <v>867</v>
      </c>
      <c r="DV46" s="462">
        <v>51</v>
      </c>
      <c r="DW46" s="462">
        <v>51</v>
      </c>
      <c r="DX46" s="448">
        <v>77.2</v>
      </c>
      <c r="DY46" s="462">
        <v>62</v>
      </c>
      <c r="DZ46" s="462">
        <v>35</v>
      </c>
      <c r="EA46" s="462">
        <v>928</v>
      </c>
      <c r="EB46" s="463">
        <v>441</v>
      </c>
      <c r="EC46" s="463">
        <v>102</v>
      </c>
      <c r="ED46" s="463">
        <v>1860</v>
      </c>
      <c r="EE46" s="450">
        <v>2727</v>
      </c>
      <c r="EF46" s="448">
        <v>97.4</v>
      </c>
      <c r="EG46" s="448">
        <v>93.5</v>
      </c>
      <c r="EH46" s="463">
        <v>639</v>
      </c>
      <c r="EI46" s="448">
        <v>26</v>
      </c>
      <c r="EJ46" s="463">
        <v>88362</v>
      </c>
      <c r="EK46" s="448">
        <v>34.6</v>
      </c>
      <c r="EL46" s="463">
        <v>381378</v>
      </c>
      <c r="EM46" s="448">
        <v>1.84</v>
      </c>
      <c r="EN46" s="462">
        <v>324</v>
      </c>
      <c r="EO46" s="462">
        <v>38</v>
      </c>
      <c r="EP46" s="501" t="s">
        <v>534</v>
      </c>
      <c r="EQ46" s="462">
        <v>32</v>
      </c>
      <c r="ER46" s="462">
        <v>1954</v>
      </c>
      <c r="ES46" s="448">
        <v>88.9</v>
      </c>
      <c r="ET46" s="447">
        <v>127450</v>
      </c>
      <c r="EU46" s="450">
        <v>14343</v>
      </c>
      <c r="EV46" s="447">
        <v>0</v>
      </c>
      <c r="EW46" s="491">
        <v>112323</v>
      </c>
      <c r="EX46" s="447" t="s">
        <v>984</v>
      </c>
      <c r="EY46" s="447">
        <v>7383</v>
      </c>
      <c r="EZ46" s="447">
        <v>104940</v>
      </c>
      <c r="FA46" s="447">
        <v>784</v>
      </c>
      <c r="FB46" s="495">
        <v>6.2</v>
      </c>
      <c r="FC46" s="492">
        <v>102</v>
      </c>
      <c r="FD46" s="487">
        <v>7.5</v>
      </c>
      <c r="FE46" s="494">
        <v>10535</v>
      </c>
      <c r="FF46" s="462">
        <v>0</v>
      </c>
      <c r="FG46" s="462">
        <v>49</v>
      </c>
      <c r="FH46" s="462">
        <v>130</v>
      </c>
      <c r="FI46" s="472">
        <v>64</v>
      </c>
      <c r="FJ46" s="471">
        <v>1719</v>
      </c>
      <c r="FK46" s="470">
        <v>67.812972743437996</v>
      </c>
      <c r="FL46" s="469">
        <v>98.46</v>
      </c>
      <c r="FM46" s="469">
        <v>84.59</v>
      </c>
      <c r="FN46" s="448">
        <v>39.6</v>
      </c>
      <c r="FO46" s="456">
        <v>42</v>
      </c>
      <c r="FP46" s="493">
        <v>77</v>
      </c>
      <c r="FQ46" s="492">
        <v>11</v>
      </c>
      <c r="FR46" s="492">
        <v>62</v>
      </c>
      <c r="FS46" s="462">
        <v>1210</v>
      </c>
      <c r="FT46" s="462">
        <v>8</v>
      </c>
      <c r="FU46" s="462">
        <v>2901</v>
      </c>
      <c r="FV46" s="462">
        <v>1554</v>
      </c>
      <c r="FW46" s="462">
        <v>2</v>
      </c>
      <c r="FX46" s="491">
        <v>6510967</v>
      </c>
      <c r="FY46" s="490">
        <v>3466</v>
      </c>
      <c r="FZ46" s="462">
        <v>15185320</v>
      </c>
      <c r="GA46" s="462">
        <v>10756109</v>
      </c>
      <c r="GB46" s="447">
        <v>16382</v>
      </c>
      <c r="GC46" s="450">
        <v>16382</v>
      </c>
      <c r="GD46" s="450">
        <v>24</v>
      </c>
      <c r="GE46" s="450">
        <v>2499</v>
      </c>
      <c r="GF46" s="447">
        <v>166736</v>
      </c>
      <c r="GG46" s="447">
        <v>437</v>
      </c>
      <c r="GH46" s="447">
        <v>35786</v>
      </c>
      <c r="GI46" s="447">
        <v>130513</v>
      </c>
      <c r="GJ46" s="447">
        <v>940</v>
      </c>
      <c r="GK46" s="447">
        <v>7744</v>
      </c>
      <c r="GL46" s="447">
        <v>721347</v>
      </c>
      <c r="GM46" s="447">
        <v>2582</v>
      </c>
      <c r="GN46" s="447">
        <v>19018</v>
      </c>
      <c r="GO46" s="447">
        <v>411911</v>
      </c>
      <c r="GP46" s="447">
        <v>605</v>
      </c>
      <c r="GQ46" s="447">
        <v>22777</v>
      </c>
      <c r="GR46" s="447">
        <v>141677224</v>
      </c>
      <c r="GS46" s="450">
        <v>599</v>
      </c>
      <c r="GT46" s="462">
        <v>14861</v>
      </c>
      <c r="GU46" s="462">
        <v>40098</v>
      </c>
      <c r="GV46" s="464">
        <v>33</v>
      </c>
      <c r="GW46" s="462" t="s">
        <v>534</v>
      </c>
      <c r="GX46" s="450">
        <v>3651</v>
      </c>
      <c r="GY46" s="450">
        <v>2173</v>
      </c>
      <c r="GZ46" s="463">
        <v>267</v>
      </c>
      <c r="HA46" s="463" t="s">
        <v>534</v>
      </c>
      <c r="HB46" s="447">
        <v>1123442</v>
      </c>
      <c r="HC46" s="447">
        <v>6086286</v>
      </c>
      <c r="HD46" s="462">
        <v>676398</v>
      </c>
      <c r="HE46" s="462">
        <v>1090485</v>
      </c>
      <c r="HF46" s="462">
        <v>140057</v>
      </c>
      <c r="HG46" s="462">
        <v>3180</v>
      </c>
      <c r="HH46" s="462">
        <v>4080</v>
      </c>
      <c r="HI46" s="462">
        <v>139610</v>
      </c>
      <c r="HJ46" s="462">
        <v>102849</v>
      </c>
      <c r="HK46" s="461">
        <v>20659</v>
      </c>
      <c r="HL46" s="461">
        <v>8429539</v>
      </c>
      <c r="HM46" s="461">
        <v>0</v>
      </c>
      <c r="HN46" s="455">
        <v>109</v>
      </c>
      <c r="HO46" s="455">
        <v>0</v>
      </c>
      <c r="HP46" s="461">
        <v>45</v>
      </c>
      <c r="HQ46" s="455">
        <v>0</v>
      </c>
      <c r="HR46" s="461">
        <v>13805</v>
      </c>
      <c r="HS46" s="447">
        <v>195771</v>
      </c>
      <c r="HT46" s="455">
        <v>900</v>
      </c>
      <c r="HU46" s="489">
        <v>0</v>
      </c>
      <c r="HV46" s="488">
        <v>63.05</v>
      </c>
      <c r="HW46" s="461">
        <v>275582</v>
      </c>
      <c r="HX46" s="457" t="s">
        <v>534</v>
      </c>
      <c r="HY46" s="456">
        <v>3.2</v>
      </c>
      <c r="HZ46" s="456">
        <v>0.6</v>
      </c>
      <c r="IA46" s="456">
        <v>146</v>
      </c>
      <c r="IB46" s="456">
        <v>79.2</v>
      </c>
      <c r="IC46" s="447" t="s">
        <v>534</v>
      </c>
      <c r="ID46" s="448">
        <v>74.5</v>
      </c>
      <c r="IE46" s="448">
        <v>55.2</v>
      </c>
      <c r="IF46" s="448">
        <v>35.5</v>
      </c>
      <c r="IG46" s="448">
        <v>61</v>
      </c>
      <c r="IH46" s="448">
        <v>18.600000000000001</v>
      </c>
      <c r="II46" s="483" t="s">
        <v>534</v>
      </c>
      <c r="IJ46" s="455">
        <v>4</v>
      </c>
      <c r="IK46" s="487">
        <v>78.97</v>
      </c>
      <c r="IL46" s="486">
        <v>0.81599999999999995</v>
      </c>
      <c r="IM46" s="485">
        <v>98.9</v>
      </c>
      <c r="IN46" s="485">
        <v>11.7</v>
      </c>
      <c r="IO46" s="485">
        <v>0.2</v>
      </c>
      <c r="IP46" s="484">
        <v>174593468</v>
      </c>
      <c r="IQ46" s="450">
        <v>46.2</v>
      </c>
      <c r="IR46" s="450">
        <v>57.9</v>
      </c>
      <c r="IS46" s="450" t="s">
        <v>534</v>
      </c>
      <c r="IT46" s="450" t="s">
        <v>534</v>
      </c>
      <c r="IU46" s="450">
        <v>118.7</v>
      </c>
      <c r="IV46" s="448" t="s">
        <v>609</v>
      </c>
      <c r="IW46" s="481">
        <v>2916</v>
      </c>
      <c r="IX46" s="448">
        <v>16</v>
      </c>
      <c r="IY46" s="448">
        <v>28.9</v>
      </c>
      <c r="IZ46" s="447">
        <v>65125</v>
      </c>
      <c r="JA46" s="447">
        <v>1115</v>
      </c>
      <c r="JB46" s="447">
        <v>1335</v>
      </c>
      <c r="JC46" s="447">
        <v>5104</v>
      </c>
      <c r="JD46" s="447">
        <v>6543</v>
      </c>
      <c r="JE46" s="447">
        <v>6393</v>
      </c>
      <c r="JF46" s="447">
        <v>7047</v>
      </c>
      <c r="JG46" s="447">
        <v>9653</v>
      </c>
      <c r="JH46" s="447">
        <v>9110</v>
      </c>
      <c r="JI46" s="447">
        <v>8555</v>
      </c>
      <c r="JJ46" s="447">
        <v>6931</v>
      </c>
      <c r="JK46" s="447">
        <v>5674</v>
      </c>
      <c r="JL46" s="447">
        <v>4592</v>
      </c>
      <c r="JM46" s="447">
        <v>2308</v>
      </c>
      <c r="JN46" s="447">
        <v>970</v>
      </c>
      <c r="JO46" s="447">
        <v>439</v>
      </c>
      <c r="JP46" s="447">
        <v>271</v>
      </c>
      <c r="JQ46" s="447">
        <v>7997</v>
      </c>
      <c r="JR46" s="447">
        <v>7236</v>
      </c>
      <c r="JS46" s="447">
        <v>8388</v>
      </c>
      <c r="JT46" s="447">
        <v>9243</v>
      </c>
      <c r="JU46" s="447">
        <v>10313</v>
      </c>
      <c r="JV46" s="447">
        <v>13290</v>
      </c>
      <c r="JW46" s="447">
        <v>12318</v>
      </c>
      <c r="JX46" s="447">
        <v>11838</v>
      </c>
      <c r="JY46" s="447">
        <v>10869</v>
      </c>
      <c r="JZ46" s="447">
        <v>12348</v>
      </c>
      <c r="KA46" s="447">
        <v>15501</v>
      </c>
      <c r="KB46" s="447">
        <v>13304</v>
      </c>
      <c r="KC46" s="447">
        <v>10821</v>
      </c>
      <c r="KD46" s="447">
        <v>9280</v>
      </c>
      <c r="KE46" s="447">
        <v>10416</v>
      </c>
    </row>
    <row r="47" spans="1:291" ht="12" customHeight="1">
      <c r="A47" s="3">
        <v>312011</v>
      </c>
      <c r="B47" s="2" t="s">
        <v>988</v>
      </c>
      <c r="C47" s="470">
        <v>765.31</v>
      </c>
      <c r="D47" s="447">
        <v>188739</v>
      </c>
      <c r="E47" s="448">
        <v>13.3</v>
      </c>
      <c r="F47" s="448">
        <v>58.6</v>
      </c>
      <c r="G47" s="448">
        <v>28.1</v>
      </c>
      <c r="H47" s="455">
        <v>9431</v>
      </c>
      <c r="I47" s="455">
        <v>19759</v>
      </c>
      <c r="J47" s="455">
        <v>30645</v>
      </c>
      <c r="K47" s="455">
        <v>27001</v>
      </c>
      <c r="L47" s="447">
        <v>79476</v>
      </c>
      <c r="M47" s="447">
        <v>1312</v>
      </c>
      <c r="N47" s="447">
        <v>4953</v>
      </c>
      <c r="O47" s="450">
        <v>5274</v>
      </c>
      <c r="P47" s="455">
        <v>190421</v>
      </c>
      <c r="Q47" s="447">
        <v>193717</v>
      </c>
      <c r="R47" s="447">
        <v>199960</v>
      </c>
      <c r="S47" s="447">
        <v>590264</v>
      </c>
      <c r="T47" s="447">
        <v>872287</v>
      </c>
      <c r="U47" s="447">
        <v>299461</v>
      </c>
      <c r="V47" s="447">
        <v>665643</v>
      </c>
      <c r="W47" s="462">
        <v>47</v>
      </c>
      <c r="X47" s="480">
        <v>63</v>
      </c>
      <c r="Y47" s="462">
        <v>3</v>
      </c>
      <c r="Z47" s="462" t="s">
        <v>534</v>
      </c>
      <c r="AA47" s="447">
        <v>2948.9</v>
      </c>
      <c r="AB47" s="462">
        <v>2198.5</v>
      </c>
      <c r="AC47" s="447">
        <v>1563</v>
      </c>
      <c r="AD47" s="447">
        <v>51745</v>
      </c>
      <c r="AE47" s="447">
        <v>2000</v>
      </c>
      <c r="AF47" s="499">
        <v>7</v>
      </c>
      <c r="AG47" s="447">
        <v>493</v>
      </c>
      <c r="AH47" s="450">
        <v>41</v>
      </c>
      <c r="AI47" s="450">
        <v>9459</v>
      </c>
      <c r="AJ47" s="447">
        <v>775</v>
      </c>
      <c r="AK47" s="447">
        <v>53</v>
      </c>
      <c r="AL47" s="478">
        <v>15</v>
      </c>
      <c r="AM47" s="450">
        <v>4612</v>
      </c>
      <c r="AN47" s="447">
        <v>402</v>
      </c>
      <c r="AO47" s="447">
        <v>4</v>
      </c>
      <c r="AP47" s="447">
        <v>193</v>
      </c>
      <c r="AQ47" s="447">
        <v>13</v>
      </c>
      <c r="AR47" s="447">
        <v>22</v>
      </c>
      <c r="AS47" s="448">
        <v>99.557522123893804</v>
      </c>
      <c r="AT47" s="448">
        <v>55.5</v>
      </c>
      <c r="AU47" s="448">
        <v>33.9</v>
      </c>
      <c r="AV47" s="520">
        <v>8</v>
      </c>
      <c r="AW47" s="520">
        <v>14</v>
      </c>
      <c r="AX47" s="520">
        <v>1</v>
      </c>
      <c r="AY47" s="520">
        <v>8</v>
      </c>
      <c r="AZ47" s="520">
        <v>8</v>
      </c>
      <c r="BA47" s="520">
        <v>14</v>
      </c>
      <c r="BB47" s="520">
        <v>1</v>
      </c>
      <c r="BC47" s="450">
        <v>45</v>
      </c>
      <c r="BD47" s="447">
        <v>41198</v>
      </c>
      <c r="BE47" s="450">
        <v>0</v>
      </c>
      <c r="BF47" s="447">
        <v>0</v>
      </c>
      <c r="BG47" s="450">
        <v>13</v>
      </c>
      <c r="BH47" s="447">
        <v>204817</v>
      </c>
      <c r="BI47" s="450">
        <v>7</v>
      </c>
      <c r="BJ47" s="447">
        <v>3085</v>
      </c>
      <c r="BK47" s="448" t="s">
        <v>534</v>
      </c>
      <c r="BL47" s="478">
        <v>0</v>
      </c>
      <c r="BM47" s="478">
        <v>2</v>
      </c>
      <c r="BN47" s="478">
        <v>0</v>
      </c>
      <c r="BO47" s="497">
        <v>7424</v>
      </c>
      <c r="BP47" s="448">
        <v>33.900000000000006</v>
      </c>
      <c r="BQ47" s="477">
        <v>1.31</v>
      </c>
      <c r="BR47" s="448">
        <v>33.299999999999997</v>
      </c>
      <c r="BS47" s="448">
        <v>4.2491430688941723</v>
      </c>
      <c r="BT47" s="448">
        <v>60.508237052699997</v>
      </c>
      <c r="BU47" s="450">
        <v>12</v>
      </c>
      <c r="BV47" s="447">
        <v>3351</v>
      </c>
      <c r="BW47" s="450">
        <v>167</v>
      </c>
      <c r="BX47" s="450">
        <v>516</v>
      </c>
      <c r="BY47" s="450">
        <v>2253</v>
      </c>
      <c r="BZ47" s="450">
        <v>660</v>
      </c>
      <c r="CA47" s="450">
        <v>202</v>
      </c>
      <c r="CB47" s="450">
        <v>306</v>
      </c>
      <c r="CC47" s="470">
        <v>1.45</v>
      </c>
      <c r="CD47" s="497">
        <v>14442300</v>
      </c>
      <c r="CE47" s="450">
        <v>4</v>
      </c>
      <c r="CF47" s="450">
        <v>8</v>
      </c>
      <c r="CG47" s="450">
        <v>7</v>
      </c>
      <c r="CH47" s="450">
        <v>1</v>
      </c>
      <c r="CI47" s="450">
        <v>90</v>
      </c>
      <c r="CJ47" s="450">
        <v>16</v>
      </c>
      <c r="CK47" s="447">
        <v>1027</v>
      </c>
      <c r="CL47" s="450">
        <v>13</v>
      </c>
      <c r="CM47" s="450">
        <v>821</v>
      </c>
      <c r="CN47" s="462">
        <v>21</v>
      </c>
      <c r="CO47" s="462">
        <v>243</v>
      </c>
      <c r="CP47" s="462">
        <v>10</v>
      </c>
      <c r="CQ47" s="462">
        <v>111</v>
      </c>
      <c r="CR47" s="462">
        <v>31</v>
      </c>
      <c r="CS47" s="462">
        <v>783</v>
      </c>
      <c r="CT47" s="447">
        <v>5595</v>
      </c>
      <c r="CU47" s="447">
        <v>1715</v>
      </c>
      <c r="CV47" s="463">
        <v>1828</v>
      </c>
      <c r="CW47" s="463">
        <v>525892.13100000005</v>
      </c>
      <c r="CX47" s="463">
        <v>269217.60399999999</v>
      </c>
      <c r="CY47" s="463">
        <v>497305.68800000002</v>
      </c>
      <c r="CZ47" s="447">
        <v>52932</v>
      </c>
      <c r="DA47" s="450">
        <v>5</v>
      </c>
      <c r="DB47" s="463">
        <v>10833</v>
      </c>
      <c r="DC47" s="463">
        <v>1340</v>
      </c>
      <c r="DD47" s="463">
        <v>1183</v>
      </c>
      <c r="DE47" s="462">
        <v>159</v>
      </c>
      <c r="DF47" s="462">
        <v>786</v>
      </c>
      <c r="DG47" s="447">
        <v>11976</v>
      </c>
      <c r="DH47" s="524">
        <v>7225</v>
      </c>
      <c r="DI47" s="455">
        <v>1801</v>
      </c>
      <c r="DJ47" s="455">
        <v>1911</v>
      </c>
      <c r="DK47" s="450">
        <v>216</v>
      </c>
      <c r="DL47" s="450">
        <v>374</v>
      </c>
      <c r="DM47" s="450">
        <v>3</v>
      </c>
      <c r="DN47" s="497">
        <v>1903</v>
      </c>
      <c r="DO47" s="450">
        <v>24</v>
      </c>
      <c r="DP47" s="497">
        <v>18312</v>
      </c>
      <c r="DQ47" s="492">
        <v>65</v>
      </c>
      <c r="DR47" s="450">
        <v>7227</v>
      </c>
      <c r="DS47" s="494">
        <v>6467</v>
      </c>
      <c r="DT47" s="450">
        <v>0</v>
      </c>
      <c r="DU47" s="491" t="s">
        <v>987</v>
      </c>
      <c r="DV47" s="462">
        <v>24</v>
      </c>
      <c r="DW47" s="462">
        <v>62</v>
      </c>
      <c r="DX47" s="448">
        <v>59.2</v>
      </c>
      <c r="DY47" s="462">
        <v>35</v>
      </c>
      <c r="DZ47" s="462">
        <v>136</v>
      </c>
      <c r="EA47" s="462">
        <v>957</v>
      </c>
      <c r="EB47" s="462">
        <v>77</v>
      </c>
      <c r="EC47" s="462">
        <v>20</v>
      </c>
      <c r="ED47" s="462">
        <v>1395</v>
      </c>
      <c r="EE47" s="450">
        <v>1420</v>
      </c>
      <c r="EF47" s="448">
        <v>99.2</v>
      </c>
      <c r="EG47" s="448">
        <v>98.1</v>
      </c>
      <c r="EH47" s="520">
        <v>33</v>
      </c>
      <c r="EI47" s="448">
        <v>16.399999999999999</v>
      </c>
      <c r="EJ47" s="463">
        <v>39367</v>
      </c>
      <c r="EK47" s="520">
        <v>33.9</v>
      </c>
      <c r="EL47" s="463">
        <v>376626</v>
      </c>
      <c r="EM47" s="448">
        <v>3.51</v>
      </c>
      <c r="EN47" s="463">
        <v>333</v>
      </c>
      <c r="EO47" s="463">
        <v>5</v>
      </c>
      <c r="EP47" s="447">
        <v>2539</v>
      </c>
      <c r="EQ47" s="463">
        <v>52</v>
      </c>
      <c r="ER47" s="463">
        <v>1245</v>
      </c>
      <c r="ES47" s="448">
        <v>100</v>
      </c>
      <c r="ET47" s="447">
        <v>67550</v>
      </c>
      <c r="EU47" s="450">
        <v>4791</v>
      </c>
      <c r="EV47" s="447">
        <v>1107</v>
      </c>
      <c r="EW47" s="491">
        <v>62759</v>
      </c>
      <c r="EX47" s="447">
        <v>47539</v>
      </c>
      <c r="EY47" s="447">
        <v>13761</v>
      </c>
      <c r="EZ47" s="447">
        <v>1459</v>
      </c>
      <c r="FA47" s="447">
        <v>2544</v>
      </c>
      <c r="FB47" s="495">
        <v>24.962193625702628</v>
      </c>
      <c r="FC47" s="492">
        <v>146</v>
      </c>
      <c r="FD47" s="487">
        <v>11.63</v>
      </c>
      <c r="FE47" s="494">
        <v>3868</v>
      </c>
      <c r="FF47" s="462">
        <v>0</v>
      </c>
      <c r="FG47" s="462">
        <v>100</v>
      </c>
      <c r="FH47" s="462">
        <v>221</v>
      </c>
      <c r="FI47" s="462">
        <v>20</v>
      </c>
      <c r="FJ47" s="462">
        <v>422</v>
      </c>
      <c r="FK47" s="470">
        <v>63.60186533759137</v>
      </c>
      <c r="FL47" s="469">
        <v>99.1</v>
      </c>
      <c r="FM47" s="469">
        <v>90.2</v>
      </c>
      <c r="FN47" s="448">
        <v>77.549949930856897</v>
      </c>
      <c r="FO47" s="456">
        <v>84.9</v>
      </c>
      <c r="FP47" s="493">
        <v>68</v>
      </c>
      <c r="FQ47" s="492">
        <v>12</v>
      </c>
      <c r="FR47" s="492">
        <v>67</v>
      </c>
      <c r="FS47" s="462">
        <v>289</v>
      </c>
      <c r="FT47" s="462">
        <v>8</v>
      </c>
      <c r="FU47" s="462">
        <v>997</v>
      </c>
      <c r="FV47" s="462">
        <v>1109</v>
      </c>
      <c r="FW47" s="462">
        <v>3</v>
      </c>
      <c r="FX47" s="491">
        <v>7441104</v>
      </c>
      <c r="FY47" s="490">
        <v>2982</v>
      </c>
      <c r="FZ47" s="462" t="s">
        <v>534</v>
      </c>
      <c r="GA47" s="462" t="s">
        <v>534</v>
      </c>
      <c r="GB47" s="447">
        <v>9018</v>
      </c>
      <c r="GC47" s="450">
        <v>9018</v>
      </c>
      <c r="GD47" s="450">
        <v>87</v>
      </c>
      <c r="GE47" s="450">
        <v>1256</v>
      </c>
      <c r="GF47" s="447">
        <v>83868</v>
      </c>
      <c r="GG47" s="447">
        <v>821</v>
      </c>
      <c r="GH47" s="447">
        <v>17338</v>
      </c>
      <c r="GI47" s="447">
        <v>65709</v>
      </c>
      <c r="GJ47" s="447">
        <v>419</v>
      </c>
      <c r="GK47" s="447">
        <v>3936</v>
      </c>
      <c r="GL47" s="447">
        <v>232845</v>
      </c>
      <c r="GM47" s="447">
        <v>1452</v>
      </c>
      <c r="GN47" s="447">
        <v>10365</v>
      </c>
      <c r="GO47" s="447">
        <v>217030</v>
      </c>
      <c r="GP47" s="447">
        <v>282</v>
      </c>
      <c r="GQ47" s="447">
        <v>11538</v>
      </c>
      <c r="GR47" s="447">
        <v>25602883</v>
      </c>
      <c r="GS47" s="450">
        <v>276</v>
      </c>
      <c r="GT47" s="462">
        <v>11538</v>
      </c>
      <c r="GU47" s="462">
        <v>256029</v>
      </c>
      <c r="GV47" s="470">
        <v>98</v>
      </c>
      <c r="GW47" s="462">
        <v>5016</v>
      </c>
      <c r="GX47" s="450">
        <v>6779</v>
      </c>
      <c r="GY47" s="450">
        <v>4214</v>
      </c>
      <c r="GZ47" s="463">
        <v>118</v>
      </c>
      <c r="HA47" s="463">
        <v>10</v>
      </c>
      <c r="HB47" s="447">
        <v>1670139</v>
      </c>
      <c r="HC47" s="447">
        <v>10829763</v>
      </c>
      <c r="HD47" s="462">
        <v>1100171</v>
      </c>
      <c r="HE47" s="462">
        <v>1478732</v>
      </c>
      <c r="HF47" s="462">
        <v>172177</v>
      </c>
      <c r="HG47" s="462">
        <v>150</v>
      </c>
      <c r="HH47" s="462">
        <v>5480</v>
      </c>
      <c r="HI47" s="462">
        <v>249300</v>
      </c>
      <c r="HJ47" s="462">
        <v>170945</v>
      </c>
      <c r="HK47" s="462">
        <v>3841</v>
      </c>
      <c r="HL47" s="462">
        <v>3160389</v>
      </c>
      <c r="HM47" s="462">
        <v>20482</v>
      </c>
      <c r="HN47" s="462">
        <v>122</v>
      </c>
      <c r="HO47" s="462">
        <v>4</v>
      </c>
      <c r="HP47" s="462">
        <v>73</v>
      </c>
      <c r="HQ47" s="462">
        <v>0</v>
      </c>
      <c r="HR47" s="462">
        <v>294443</v>
      </c>
      <c r="HS47" s="447">
        <v>114288</v>
      </c>
      <c r="HT47" s="455">
        <v>20000</v>
      </c>
      <c r="HU47" s="489">
        <v>0</v>
      </c>
      <c r="HV47" s="488">
        <v>19.03</v>
      </c>
      <c r="HW47" s="461">
        <v>100756</v>
      </c>
      <c r="HX47" s="457">
        <v>-0.8</v>
      </c>
      <c r="HY47" s="456">
        <v>0</v>
      </c>
      <c r="HZ47" s="456">
        <v>0</v>
      </c>
      <c r="IA47" s="447">
        <v>1109</v>
      </c>
      <c r="IB47" s="447">
        <v>1109</v>
      </c>
      <c r="IC47" s="455">
        <v>54215</v>
      </c>
      <c r="ID47" s="448">
        <v>54</v>
      </c>
      <c r="IE47" s="448">
        <v>71.7</v>
      </c>
      <c r="IF47" s="448">
        <v>29.8</v>
      </c>
      <c r="IG47" s="448">
        <v>64</v>
      </c>
      <c r="IH47" s="448">
        <v>21</v>
      </c>
      <c r="II47" s="455">
        <v>0</v>
      </c>
      <c r="IJ47" s="455">
        <v>8</v>
      </c>
      <c r="IK47" s="487">
        <v>65.900000000000006</v>
      </c>
      <c r="IL47" s="486">
        <v>0.52100000000000002</v>
      </c>
      <c r="IM47" s="485">
        <v>86.6</v>
      </c>
      <c r="IN47" s="485">
        <v>10.9</v>
      </c>
      <c r="IO47" s="485">
        <v>4</v>
      </c>
      <c r="IP47" s="484">
        <v>101278427</v>
      </c>
      <c r="IQ47" s="450">
        <v>39.799999999999997</v>
      </c>
      <c r="IR47" s="450">
        <v>40.9</v>
      </c>
      <c r="IS47" s="450" t="s">
        <v>534</v>
      </c>
      <c r="IT47" s="450" t="s">
        <v>534</v>
      </c>
      <c r="IU47" s="450">
        <v>68.7</v>
      </c>
      <c r="IV47" s="448">
        <v>39.1</v>
      </c>
      <c r="IW47" s="481">
        <v>1914</v>
      </c>
      <c r="IX47" s="448">
        <v>32</v>
      </c>
      <c r="IY47" s="448">
        <v>31.4</v>
      </c>
      <c r="IZ47" s="447">
        <v>36645</v>
      </c>
      <c r="JA47" s="447">
        <v>786</v>
      </c>
      <c r="JB47" s="447">
        <v>545</v>
      </c>
      <c r="JC47" s="447">
        <v>2729</v>
      </c>
      <c r="JD47" s="447">
        <v>3672</v>
      </c>
      <c r="JE47" s="447">
        <v>4168</v>
      </c>
      <c r="JF47" s="447">
        <v>4800</v>
      </c>
      <c r="JG47" s="447">
        <v>5347</v>
      </c>
      <c r="JH47" s="447">
        <v>4596</v>
      </c>
      <c r="JI47" s="447">
        <v>4837</v>
      </c>
      <c r="JJ47" s="447">
        <v>4694</v>
      </c>
      <c r="JK47" s="447">
        <v>3763</v>
      </c>
      <c r="JL47" s="447">
        <v>2425</v>
      </c>
      <c r="JM47" s="447">
        <v>1161</v>
      </c>
      <c r="JN47" s="447">
        <v>756</v>
      </c>
      <c r="JO47" s="447">
        <v>443</v>
      </c>
      <c r="JP47" s="447">
        <v>217</v>
      </c>
      <c r="JQ47" s="447">
        <v>4266</v>
      </c>
      <c r="JR47" s="447">
        <v>3836</v>
      </c>
      <c r="JS47" s="447">
        <v>4327</v>
      </c>
      <c r="JT47" s="447">
        <v>5123</v>
      </c>
      <c r="JU47" s="447">
        <v>5851</v>
      </c>
      <c r="JV47" s="447">
        <v>6352</v>
      </c>
      <c r="JW47" s="447">
        <v>5511</v>
      </c>
      <c r="JX47" s="447">
        <v>5885</v>
      </c>
      <c r="JY47" s="447">
        <v>6351</v>
      </c>
      <c r="JZ47" s="447">
        <v>7051</v>
      </c>
      <c r="KA47" s="447">
        <v>7115</v>
      </c>
      <c r="KB47" s="447">
        <v>5443</v>
      </c>
      <c r="KC47" s="447">
        <v>5130</v>
      </c>
      <c r="KD47" s="447">
        <v>5037</v>
      </c>
      <c r="KE47" s="447">
        <v>6652</v>
      </c>
    </row>
    <row r="48" spans="1:291" ht="12" customHeight="1">
      <c r="A48" s="3">
        <v>322016</v>
      </c>
      <c r="B48" s="2" t="s">
        <v>986</v>
      </c>
      <c r="C48" s="470">
        <v>572.99</v>
      </c>
      <c r="D48" s="447">
        <v>202965</v>
      </c>
      <c r="E48" s="448">
        <v>13.4</v>
      </c>
      <c r="F48" s="448">
        <v>57.77</v>
      </c>
      <c r="G48" s="448">
        <v>28.83</v>
      </c>
      <c r="H48" s="455">
        <v>10650</v>
      </c>
      <c r="I48" s="455">
        <v>21744</v>
      </c>
      <c r="J48" s="455">
        <v>33260</v>
      </c>
      <c r="K48" s="447">
        <v>30534</v>
      </c>
      <c r="L48" s="447">
        <v>89056</v>
      </c>
      <c r="M48" s="447">
        <v>1362</v>
      </c>
      <c r="N48" s="447">
        <v>6458</v>
      </c>
      <c r="O48" s="450">
        <v>6299</v>
      </c>
      <c r="P48" s="455">
        <v>204002</v>
      </c>
      <c r="Q48" s="447">
        <v>206230</v>
      </c>
      <c r="R48" s="447">
        <v>213717</v>
      </c>
      <c r="S48" s="447">
        <v>773674</v>
      </c>
      <c r="T48" s="447">
        <v>611857</v>
      </c>
      <c r="U48" s="447">
        <v>298080</v>
      </c>
      <c r="V48" s="447">
        <v>486417</v>
      </c>
      <c r="W48" s="462">
        <v>16</v>
      </c>
      <c r="X48" s="480">
        <v>65</v>
      </c>
      <c r="Y48" s="462">
        <v>34</v>
      </c>
      <c r="Z48" s="463" t="s">
        <v>534</v>
      </c>
      <c r="AA48" s="447">
        <v>567</v>
      </c>
      <c r="AB48" s="462">
        <v>3374</v>
      </c>
      <c r="AC48" s="447">
        <v>808</v>
      </c>
      <c r="AD48" s="447">
        <v>149490</v>
      </c>
      <c r="AE48" s="447">
        <v>1537</v>
      </c>
      <c r="AF48" s="499">
        <v>30</v>
      </c>
      <c r="AG48" s="447">
        <v>1301</v>
      </c>
      <c r="AH48" s="450">
        <v>34</v>
      </c>
      <c r="AI48" s="450">
        <v>10477</v>
      </c>
      <c r="AJ48" s="447">
        <v>758</v>
      </c>
      <c r="AK48" s="447">
        <v>107</v>
      </c>
      <c r="AL48" s="478">
        <v>16</v>
      </c>
      <c r="AM48" s="450">
        <v>4799</v>
      </c>
      <c r="AN48" s="447">
        <v>431</v>
      </c>
      <c r="AO48" s="447">
        <v>0</v>
      </c>
      <c r="AP48" s="447">
        <v>161</v>
      </c>
      <c r="AQ48" s="447">
        <v>16</v>
      </c>
      <c r="AR48" s="447">
        <v>5</v>
      </c>
      <c r="AS48" s="448">
        <v>99.504950495049499</v>
      </c>
      <c r="AT48" s="448">
        <v>111.7</v>
      </c>
      <c r="AU48" s="448">
        <v>106.6</v>
      </c>
      <c r="AV48" s="462">
        <v>12</v>
      </c>
      <c r="AW48" s="478">
        <v>12</v>
      </c>
      <c r="AX48" s="478">
        <v>12</v>
      </c>
      <c r="AY48" s="462">
        <v>8</v>
      </c>
      <c r="AZ48" s="462">
        <v>8</v>
      </c>
      <c r="BA48" s="478">
        <v>13</v>
      </c>
      <c r="BB48" s="478">
        <v>11</v>
      </c>
      <c r="BC48" s="450">
        <v>15</v>
      </c>
      <c r="BD48" s="447">
        <v>43987.79</v>
      </c>
      <c r="BE48" s="450">
        <v>2</v>
      </c>
      <c r="BF48" s="447">
        <v>54824</v>
      </c>
      <c r="BG48" s="450">
        <v>9</v>
      </c>
      <c r="BH48" s="447">
        <v>128158</v>
      </c>
      <c r="BI48" s="450">
        <v>3</v>
      </c>
      <c r="BJ48" s="447">
        <v>871.92499999999995</v>
      </c>
      <c r="BK48" s="448">
        <v>38.200000000000003</v>
      </c>
      <c r="BL48" s="462">
        <v>1</v>
      </c>
      <c r="BM48" s="462">
        <v>1</v>
      </c>
      <c r="BN48" s="462">
        <v>301</v>
      </c>
      <c r="BO48" s="462">
        <v>5031</v>
      </c>
      <c r="BP48" s="448">
        <v>35.699999999999996</v>
      </c>
      <c r="BQ48" s="477">
        <v>1.71</v>
      </c>
      <c r="BR48" s="448">
        <v>47.9</v>
      </c>
      <c r="BS48" s="448">
        <v>2.9327819198508855</v>
      </c>
      <c r="BT48" s="448">
        <v>60.829460431400001</v>
      </c>
      <c r="BU48" s="450">
        <v>11</v>
      </c>
      <c r="BV48" s="447">
        <v>3203</v>
      </c>
      <c r="BW48" s="450">
        <v>225</v>
      </c>
      <c r="BX48" s="450">
        <v>568</v>
      </c>
      <c r="BY48" s="450">
        <v>2410</v>
      </c>
      <c r="BZ48" s="450">
        <v>680</v>
      </c>
      <c r="CA48" s="450">
        <v>219</v>
      </c>
      <c r="CB48" s="450">
        <v>328</v>
      </c>
      <c r="CC48" s="470">
        <v>1.5209999999999999</v>
      </c>
      <c r="CD48" s="477" t="s">
        <v>534</v>
      </c>
      <c r="CE48" s="450">
        <v>1</v>
      </c>
      <c r="CF48" s="450">
        <v>1</v>
      </c>
      <c r="CG48" s="450">
        <v>4</v>
      </c>
      <c r="CH48" s="450">
        <v>2</v>
      </c>
      <c r="CI48" s="450">
        <v>110</v>
      </c>
      <c r="CJ48" s="450">
        <v>18</v>
      </c>
      <c r="CK48" s="447">
        <v>1070</v>
      </c>
      <c r="CL48" s="450">
        <v>8</v>
      </c>
      <c r="CM48" s="450">
        <v>712</v>
      </c>
      <c r="CN48" s="462">
        <v>38</v>
      </c>
      <c r="CO48" s="462">
        <v>593</v>
      </c>
      <c r="CP48" s="462">
        <v>13</v>
      </c>
      <c r="CQ48" s="462">
        <v>120</v>
      </c>
      <c r="CR48" s="462">
        <v>17</v>
      </c>
      <c r="CS48" s="462">
        <v>455</v>
      </c>
      <c r="CT48" s="447">
        <v>7112</v>
      </c>
      <c r="CU48" s="447">
        <v>2386</v>
      </c>
      <c r="CV48" s="463">
        <v>1688</v>
      </c>
      <c r="CW48" s="463">
        <v>682070.49399999995</v>
      </c>
      <c r="CX48" s="463">
        <v>355024.15700000001</v>
      </c>
      <c r="CY48" s="463">
        <v>444759.402</v>
      </c>
      <c r="CZ48" s="447">
        <v>58249</v>
      </c>
      <c r="DA48" s="450">
        <v>6</v>
      </c>
      <c r="DB48" s="463">
        <v>11886</v>
      </c>
      <c r="DC48" s="463">
        <v>1535</v>
      </c>
      <c r="DD48" s="463">
        <v>1063</v>
      </c>
      <c r="DE48" s="462">
        <v>109</v>
      </c>
      <c r="DF48" s="462">
        <v>685</v>
      </c>
      <c r="DG48" s="447">
        <v>12574</v>
      </c>
      <c r="DH48" s="476">
        <v>8500</v>
      </c>
      <c r="DI48" s="455">
        <v>2170</v>
      </c>
      <c r="DJ48" s="455">
        <v>2074</v>
      </c>
      <c r="DK48" s="497">
        <v>285</v>
      </c>
      <c r="DL48" s="497">
        <v>316</v>
      </c>
      <c r="DM48" s="497">
        <v>4</v>
      </c>
      <c r="DN48" s="497">
        <v>1489</v>
      </c>
      <c r="DO48" s="497">
        <v>35</v>
      </c>
      <c r="DP48" s="497">
        <v>18772</v>
      </c>
      <c r="DQ48" s="492">
        <v>78</v>
      </c>
      <c r="DR48" s="450">
        <v>6960</v>
      </c>
      <c r="DS48" s="494">
        <v>7001</v>
      </c>
      <c r="DT48" s="450">
        <v>21</v>
      </c>
      <c r="DU48" s="491">
        <v>1523</v>
      </c>
      <c r="DV48" s="462">
        <v>78</v>
      </c>
      <c r="DW48" s="462">
        <v>78</v>
      </c>
      <c r="DX48" s="448">
        <v>51.3</v>
      </c>
      <c r="DY48" s="462">
        <v>41</v>
      </c>
      <c r="DZ48" s="462">
        <v>72</v>
      </c>
      <c r="EA48" s="462">
        <v>980</v>
      </c>
      <c r="EB48" s="463">
        <v>274</v>
      </c>
      <c r="EC48" s="463">
        <v>90</v>
      </c>
      <c r="ED48" s="463">
        <v>1530</v>
      </c>
      <c r="EE48" s="450">
        <v>1638</v>
      </c>
      <c r="EF48" s="448">
        <v>99.6</v>
      </c>
      <c r="EG48" s="448">
        <v>98.9</v>
      </c>
      <c r="EH48" s="463">
        <v>55</v>
      </c>
      <c r="EI48" s="448">
        <v>13.47</v>
      </c>
      <c r="EJ48" s="463">
        <v>37634</v>
      </c>
      <c r="EK48" s="448">
        <v>45.3</v>
      </c>
      <c r="EL48" s="463">
        <v>430606</v>
      </c>
      <c r="EM48" s="448">
        <v>3.74</v>
      </c>
      <c r="EN48" s="462">
        <v>341</v>
      </c>
      <c r="EO48" s="462">
        <v>8</v>
      </c>
      <c r="EP48" s="496">
        <v>2185</v>
      </c>
      <c r="EQ48" s="462">
        <v>10</v>
      </c>
      <c r="ER48" s="462">
        <v>713</v>
      </c>
      <c r="ES48" s="448">
        <v>100</v>
      </c>
      <c r="ET48" s="447">
        <v>79046</v>
      </c>
      <c r="EU48" s="450">
        <v>7704</v>
      </c>
      <c r="EV48" s="447">
        <v>220</v>
      </c>
      <c r="EW48" s="491">
        <v>71342</v>
      </c>
      <c r="EX48" s="447">
        <v>53371</v>
      </c>
      <c r="EY48" s="447">
        <v>16609</v>
      </c>
      <c r="EZ48" s="447">
        <v>1362</v>
      </c>
      <c r="FA48" s="447">
        <v>0</v>
      </c>
      <c r="FB48" s="495">
        <v>29.4</v>
      </c>
      <c r="FC48" s="492">
        <v>153</v>
      </c>
      <c r="FD48" s="487">
        <v>12.44</v>
      </c>
      <c r="FE48" s="494">
        <v>4510</v>
      </c>
      <c r="FF48" s="462">
        <v>0</v>
      </c>
      <c r="FG48" s="462">
        <v>559</v>
      </c>
      <c r="FH48" s="462">
        <v>237</v>
      </c>
      <c r="FI48" s="472">
        <v>28</v>
      </c>
      <c r="FJ48" s="471">
        <v>960</v>
      </c>
      <c r="FK48" s="470">
        <v>61.864739515594714</v>
      </c>
      <c r="FL48" s="469">
        <v>98.6</v>
      </c>
      <c r="FM48" s="469">
        <v>92.5</v>
      </c>
      <c r="FN48" s="448">
        <v>83.7</v>
      </c>
      <c r="FO48" s="456">
        <v>18.899999999999999</v>
      </c>
      <c r="FP48" s="493">
        <v>54</v>
      </c>
      <c r="FQ48" s="492">
        <v>8</v>
      </c>
      <c r="FR48" s="492">
        <v>49</v>
      </c>
      <c r="FS48" s="462">
        <v>374</v>
      </c>
      <c r="FT48" s="462">
        <v>5</v>
      </c>
      <c r="FU48" s="462">
        <v>1165</v>
      </c>
      <c r="FV48" s="462">
        <v>799</v>
      </c>
      <c r="FW48" s="462">
        <v>3</v>
      </c>
      <c r="FX48" s="491">
        <v>9737345</v>
      </c>
      <c r="FY48" s="490">
        <v>12463</v>
      </c>
      <c r="FZ48" s="462" t="s">
        <v>534</v>
      </c>
      <c r="GA48" s="462" t="s">
        <v>534</v>
      </c>
      <c r="GB48" s="447">
        <v>10128</v>
      </c>
      <c r="GC48" s="450">
        <v>10128</v>
      </c>
      <c r="GD48" s="450">
        <v>52</v>
      </c>
      <c r="GE48" s="450">
        <v>1425</v>
      </c>
      <c r="GF48" s="447">
        <v>94347</v>
      </c>
      <c r="GG48" s="447">
        <v>622</v>
      </c>
      <c r="GH48" s="447">
        <v>15648</v>
      </c>
      <c r="GI48" s="447">
        <v>78077</v>
      </c>
      <c r="GJ48" s="447">
        <v>601</v>
      </c>
      <c r="GK48" s="447">
        <v>5523</v>
      </c>
      <c r="GL48" s="447">
        <v>453303</v>
      </c>
      <c r="GM48" s="447">
        <v>1568</v>
      </c>
      <c r="GN48" s="447">
        <v>11137</v>
      </c>
      <c r="GO48" s="447">
        <v>215485</v>
      </c>
      <c r="GP48" s="447">
        <v>239</v>
      </c>
      <c r="GQ48" s="447">
        <v>6340</v>
      </c>
      <c r="GR48" s="447">
        <v>12690077</v>
      </c>
      <c r="GS48" s="450">
        <v>238</v>
      </c>
      <c r="GT48" s="462">
        <v>6340</v>
      </c>
      <c r="GU48" s="462">
        <v>126900</v>
      </c>
      <c r="GV48" s="464">
        <v>65.430000000000007</v>
      </c>
      <c r="GW48" s="523">
        <v>2410.5</v>
      </c>
      <c r="GX48" s="450">
        <v>4545</v>
      </c>
      <c r="GY48" s="450">
        <v>2231</v>
      </c>
      <c r="GZ48" s="463">
        <v>109</v>
      </c>
      <c r="HA48" s="463">
        <v>76</v>
      </c>
      <c r="HB48" s="447">
        <v>2355342</v>
      </c>
      <c r="HC48" s="447">
        <v>14092502</v>
      </c>
      <c r="HD48" s="462">
        <v>1305530</v>
      </c>
      <c r="HE48" s="462">
        <v>1766123</v>
      </c>
      <c r="HF48" s="462">
        <v>275444</v>
      </c>
      <c r="HG48" s="462">
        <v>4410</v>
      </c>
      <c r="HH48" s="462">
        <v>5400</v>
      </c>
      <c r="HI48" s="462">
        <v>150030</v>
      </c>
      <c r="HJ48" s="462">
        <v>118220</v>
      </c>
      <c r="HK48" s="461">
        <v>3155</v>
      </c>
      <c r="HL48" s="461">
        <v>1680919</v>
      </c>
      <c r="HM48" s="461">
        <v>3085497</v>
      </c>
      <c r="HN48" s="455">
        <v>61</v>
      </c>
      <c r="HO48" s="455">
        <v>99</v>
      </c>
      <c r="HP48" s="461">
        <v>29</v>
      </c>
      <c r="HQ48" s="455">
        <v>33</v>
      </c>
      <c r="HR48" s="461">
        <v>18229</v>
      </c>
      <c r="HS48" s="447">
        <v>120748</v>
      </c>
      <c r="HT48" s="455" t="s">
        <v>534</v>
      </c>
      <c r="HU48" s="522">
        <v>81367</v>
      </c>
      <c r="HV48" s="488">
        <v>21.67</v>
      </c>
      <c r="HW48" s="461">
        <v>105360</v>
      </c>
      <c r="HX48" s="457">
        <v>-14.12</v>
      </c>
      <c r="HY48" s="456">
        <v>3.6</v>
      </c>
      <c r="HZ48" s="456">
        <v>3.6</v>
      </c>
      <c r="IA48" s="456">
        <v>998.65</v>
      </c>
      <c r="IB48" s="456">
        <v>998.65</v>
      </c>
      <c r="IC48" s="447">
        <v>48808</v>
      </c>
      <c r="ID48" s="448">
        <v>48.4</v>
      </c>
      <c r="IE48" s="448">
        <v>77.099999999999994</v>
      </c>
      <c r="IF48" s="448">
        <v>25.7</v>
      </c>
      <c r="IG48" s="448">
        <v>60.5</v>
      </c>
      <c r="IH48" s="448">
        <v>20.8</v>
      </c>
      <c r="II48" s="455">
        <v>5</v>
      </c>
      <c r="IJ48" s="455">
        <v>9</v>
      </c>
      <c r="IK48" s="487">
        <v>60.7</v>
      </c>
      <c r="IL48" s="486">
        <v>0.57799999999999996</v>
      </c>
      <c r="IM48" s="485">
        <v>96.5</v>
      </c>
      <c r="IN48" s="485">
        <v>14.6</v>
      </c>
      <c r="IO48" s="485">
        <v>2.4</v>
      </c>
      <c r="IP48" s="484">
        <v>115752502</v>
      </c>
      <c r="IQ48" s="450">
        <v>41.1</v>
      </c>
      <c r="IR48" s="450">
        <v>53.5</v>
      </c>
      <c r="IS48" s="450" t="s">
        <v>534</v>
      </c>
      <c r="IT48" s="450" t="s">
        <v>534</v>
      </c>
      <c r="IU48" s="450">
        <v>108.8</v>
      </c>
      <c r="IV48" s="448">
        <v>39.700000000000003</v>
      </c>
      <c r="IW48" s="481">
        <v>2431</v>
      </c>
      <c r="IX48" s="448">
        <v>30</v>
      </c>
      <c r="IY48" s="448">
        <v>35.4</v>
      </c>
      <c r="IZ48" s="447">
        <v>38295</v>
      </c>
      <c r="JA48" s="447">
        <v>791</v>
      </c>
      <c r="JB48" s="447">
        <v>621</v>
      </c>
      <c r="JC48" s="447">
        <v>3181</v>
      </c>
      <c r="JD48" s="447">
        <v>3802</v>
      </c>
      <c r="JE48" s="447">
        <v>4194</v>
      </c>
      <c r="JF48" s="447">
        <v>4843</v>
      </c>
      <c r="JG48" s="447">
        <v>5779</v>
      </c>
      <c r="JH48" s="447">
        <v>5229</v>
      </c>
      <c r="JI48" s="447">
        <v>5133</v>
      </c>
      <c r="JJ48" s="447">
        <v>4635</v>
      </c>
      <c r="JK48" s="447">
        <v>3818</v>
      </c>
      <c r="JL48" s="447">
        <v>3011</v>
      </c>
      <c r="JM48" s="447">
        <v>1459</v>
      </c>
      <c r="JN48" s="447">
        <v>708</v>
      </c>
      <c r="JO48" s="447">
        <v>399</v>
      </c>
      <c r="JP48" s="447">
        <v>216</v>
      </c>
      <c r="JQ48" s="447">
        <v>4633</v>
      </c>
      <c r="JR48" s="447">
        <v>4206</v>
      </c>
      <c r="JS48" s="447">
        <v>4451</v>
      </c>
      <c r="JT48" s="447">
        <v>5155</v>
      </c>
      <c r="JU48" s="447">
        <v>5918</v>
      </c>
      <c r="JV48" s="447">
        <v>6913</v>
      </c>
      <c r="JW48" s="447">
        <v>6171</v>
      </c>
      <c r="JX48" s="447">
        <v>6253</v>
      </c>
      <c r="JY48" s="447">
        <v>6183</v>
      </c>
      <c r="JZ48" s="447">
        <v>6726</v>
      </c>
      <c r="KA48" s="447">
        <v>7911</v>
      </c>
      <c r="KB48" s="447">
        <v>6364</v>
      </c>
      <c r="KC48" s="447">
        <v>5577</v>
      </c>
      <c r="KD48" s="447">
        <v>5460</v>
      </c>
      <c r="KE48" s="447">
        <v>7024</v>
      </c>
    </row>
    <row r="49" spans="1:291" ht="12" customHeight="1">
      <c r="A49" s="3">
        <v>332020</v>
      </c>
      <c r="B49" s="2" t="s">
        <v>939</v>
      </c>
      <c r="C49" s="470">
        <v>355.63</v>
      </c>
      <c r="D49" s="447">
        <v>482790</v>
      </c>
      <c r="E49" s="448">
        <v>14</v>
      </c>
      <c r="F49" s="448">
        <v>59.1</v>
      </c>
      <c r="G49" s="448">
        <v>26.9</v>
      </c>
      <c r="H49" s="455">
        <v>26090</v>
      </c>
      <c r="I49" s="455">
        <v>54069</v>
      </c>
      <c r="J49" s="455">
        <v>82578</v>
      </c>
      <c r="K49" s="447">
        <v>63571</v>
      </c>
      <c r="L49" s="447">
        <v>208905</v>
      </c>
      <c r="M49" s="447">
        <v>5644</v>
      </c>
      <c r="N49" s="447">
        <v>13754</v>
      </c>
      <c r="O49" s="450">
        <v>13245</v>
      </c>
      <c r="P49" s="455">
        <v>475924</v>
      </c>
      <c r="Q49" s="447">
        <v>477118</v>
      </c>
      <c r="R49" s="447">
        <v>471594</v>
      </c>
      <c r="S49" s="447">
        <v>846442</v>
      </c>
      <c r="T49" s="447">
        <v>2911817</v>
      </c>
      <c r="U49" s="447">
        <v>1136531</v>
      </c>
      <c r="V49" s="447">
        <v>1394756</v>
      </c>
      <c r="W49" s="462">
        <v>58</v>
      </c>
      <c r="X49" s="480">
        <v>134</v>
      </c>
      <c r="Y49" s="462">
        <v>63</v>
      </c>
      <c r="Z49" s="463">
        <v>74087</v>
      </c>
      <c r="AA49" s="447">
        <v>1495</v>
      </c>
      <c r="AB49" s="462">
        <v>1253.07</v>
      </c>
      <c r="AC49" s="447">
        <v>6060</v>
      </c>
      <c r="AD49" s="447">
        <v>595475</v>
      </c>
      <c r="AE49" s="447">
        <v>0</v>
      </c>
      <c r="AF49" s="499">
        <v>62</v>
      </c>
      <c r="AG49" s="447">
        <v>4897</v>
      </c>
      <c r="AH49" s="450">
        <v>63</v>
      </c>
      <c r="AI49" s="450">
        <v>27523</v>
      </c>
      <c r="AJ49" s="447">
        <v>1616</v>
      </c>
      <c r="AK49" s="447">
        <v>149</v>
      </c>
      <c r="AL49" s="478">
        <v>26</v>
      </c>
      <c r="AM49" s="450">
        <v>12618</v>
      </c>
      <c r="AN49" s="447">
        <v>833</v>
      </c>
      <c r="AO49" s="447">
        <v>3</v>
      </c>
      <c r="AP49" s="447">
        <v>327</v>
      </c>
      <c r="AQ49" s="447">
        <v>26</v>
      </c>
      <c r="AR49" s="447">
        <v>13</v>
      </c>
      <c r="AS49" s="448">
        <v>99.777777777777771</v>
      </c>
      <c r="AT49" s="448">
        <v>121.5</v>
      </c>
      <c r="AU49" s="448">
        <v>113.8</v>
      </c>
      <c r="AV49" s="462">
        <v>58</v>
      </c>
      <c r="AW49" s="478">
        <v>58</v>
      </c>
      <c r="AX49" s="478">
        <v>27</v>
      </c>
      <c r="AY49" s="462">
        <v>6</v>
      </c>
      <c r="AZ49" s="462">
        <v>6</v>
      </c>
      <c r="BA49" s="478">
        <v>10</v>
      </c>
      <c r="BB49" s="478">
        <v>3</v>
      </c>
      <c r="BC49" s="450">
        <v>6</v>
      </c>
      <c r="BD49" s="447">
        <v>19090</v>
      </c>
      <c r="BE49" s="450">
        <v>4</v>
      </c>
      <c r="BF49" s="447">
        <v>96150</v>
      </c>
      <c r="BG49" s="450">
        <v>10</v>
      </c>
      <c r="BH49" s="447">
        <v>137277</v>
      </c>
      <c r="BI49" s="450">
        <v>5</v>
      </c>
      <c r="BJ49" s="447">
        <v>8011</v>
      </c>
      <c r="BK49" s="448">
        <v>43.5</v>
      </c>
      <c r="BL49" s="462">
        <v>4</v>
      </c>
      <c r="BM49" s="462">
        <v>5</v>
      </c>
      <c r="BN49" s="462">
        <v>922</v>
      </c>
      <c r="BO49" s="462">
        <v>7782</v>
      </c>
      <c r="BP49" s="448">
        <v>35.4</v>
      </c>
      <c r="BQ49" s="477">
        <v>1.93</v>
      </c>
      <c r="BR49" s="448">
        <v>38.5</v>
      </c>
      <c r="BS49" s="448">
        <v>3.8821260537795483</v>
      </c>
      <c r="BT49" s="448">
        <v>59.378855740200002</v>
      </c>
      <c r="BU49" s="450">
        <v>36</v>
      </c>
      <c r="BV49" s="447">
        <v>7798</v>
      </c>
      <c r="BW49" s="450">
        <v>356</v>
      </c>
      <c r="BX49" s="450">
        <v>1757</v>
      </c>
      <c r="BY49" s="450">
        <v>4661</v>
      </c>
      <c r="BZ49" s="450">
        <v>1282</v>
      </c>
      <c r="CA49" s="450">
        <v>351</v>
      </c>
      <c r="CB49" s="450">
        <v>781</v>
      </c>
      <c r="CC49" s="470">
        <v>1.63</v>
      </c>
      <c r="CD49" s="477" t="s">
        <v>534</v>
      </c>
      <c r="CE49" s="450">
        <v>5</v>
      </c>
      <c r="CF49" s="450">
        <v>79</v>
      </c>
      <c r="CG49" s="450">
        <v>4</v>
      </c>
      <c r="CH49" s="450">
        <v>2</v>
      </c>
      <c r="CI49" s="450">
        <v>180</v>
      </c>
      <c r="CJ49" s="450">
        <v>24</v>
      </c>
      <c r="CK49" s="447">
        <v>1610</v>
      </c>
      <c r="CL49" s="450">
        <v>17</v>
      </c>
      <c r="CM49" s="450">
        <v>1437</v>
      </c>
      <c r="CN49" s="462">
        <v>76</v>
      </c>
      <c r="CO49" s="462">
        <v>1299</v>
      </c>
      <c r="CP49" s="462">
        <v>15</v>
      </c>
      <c r="CQ49" s="462">
        <v>180</v>
      </c>
      <c r="CR49" s="462">
        <v>33</v>
      </c>
      <c r="CS49" s="462">
        <v>838</v>
      </c>
      <c r="CT49" s="447">
        <v>15759</v>
      </c>
      <c r="CU49" s="447">
        <v>3701</v>
      </c>
      <c r="CV49" s="463">
        <v>3134</v>
      </c>
      <c r="CW49" s="463">
        <v>1464361.888</v>
      </c>
      <c r="CX49" s="463">
        <v>668264.99600000004</v>
      </c>
      <c r="CY49" s="463">
        <v>837512.42200000002</v>
      </c>
      <c r="CZ49" s="447">
        <v>129689</v>
      </c>
      <c r="DA49" s="450">
        <v>25</v>
      </c>
      <c r="DB49" s="463">
        <v>27580</v>
      </c>
      <c r="DC49" s="463">
        <v>2961</v>
      </c>
      <c r="DD49" s="463">
        <v>2138</v>
      </c>
      <c r="DE49" s="462">
        <v>255</v>
      </c>
      <c r="DF49" s="462">
        <v>1419</v>
      </c>
      <c r="DG49" s="447">
        <v>17866</v>
      </c>
      <c r="DH49" s="498">
        <v>16349</v>
      </c>
      <c r="DI49" s="447">
        <v>3955</v>
      </c>
      <c r="DJ49" s="447">
        <v>3623</v>
      </c>
      <c r="DK49" s="462">
        <v>348</v>
      </c>
      <c r="DL49" s="462">
        <v>502</v>
      </c>
      <c r="DM49" s="462">
        <v>6</v>
      </c>
      <c r="DN49" s="462">
        <v>2839</v>
      </c>
      <c r="DO49" s="462">
        <v>67</v>
      </c>
      <c r="DP49" s="462">
        <v>11716</v>
      </c>
      <c r="DQ49" s="492">
        <v>117</v>
      </c>
      <c r="DR49" s="450">
        <v>13010</v>
      </c>
      <c r="DS49" s="494">
        <v>12294</v>
      </c>
      <c r="DT49" s="450">
        <v>125</v>
      </c>
      <c r="DU49" s="491">
        <v>1602</v>
      </c>
      <c r="DV49" s="462">
        <v>112</v>
      </c>
      <c r="DW49" s="462">
        <v>94</v>
      </c>
      <c r="DX49" s="448">
        <v>71.400000000000006</v>
      </c>
      <c r="DY49" s="462">
        <v>86</v>
      </c>
      <c r="DZ49" s="462">
        <v>460</v>
      </c>
      <c r="EA49" s="462">
        <v>1774</v>
      </c>
      <c r="EB49" s="463">
        <v>563</v>
      </c>
      <c r="EC49" s="463">
        <v>225</v>
      </c>
      <c r="ED49" s="463">
        <v>4317</v>
      </c>
      <c r="EE49" s="450">
        <v>4305</v>
      </c>
      <c r="EF49" s="448">
        <v>96</v>
      </c>
      <c r="EG49" s="448">
        <v>93.4</v>
      </c>
      <c r="EH49" s="463">
        <v>153</v>
      </c>
      <c r="EI49" s="448">
        <v>15.1</v>
      </c>
      <c r="EJ49" s="463">
        <v>103178</v>
      </c>
      <c r="EK49" s="448">
        <v>23.9</v>
      </c>
      <c r="EL49" s="463">
        <v>401712</v>
      </c>
      <c r="EM49" s="448">
        <v>2.04</v>
      </c>
      <c r="EN49" s="462">
        <v>819</v>
      </c>
      <c r="EO49" s="462">
        <v>7</v>
      </c>
      <c r="EP49" s="501">
        <v>16271</v>
      </c>
      <c r="EQ49" s="462">
        <v>196</v>
      </c>
      <c r="ER49" s="462">
        <v>2284</v>
      </c>
      <c r="ES49" s="448">
        <v>100</v>
      </c>
      <c r="ET49" s="447">
        <v>181065</v>
      </c>
      <c r="EU49" s="450">
        <v>27968</v>
      </c>
      <c r="EV49" s="447">
        <v>2955</v>
      </c>
      <c r="EW49" s="491">
        <v>140008</v>
      </c>
      <c r="EX49" s="447">
        <v>133322</v>
      </c>
      <c r="EY49" s="447">
        <v>4788</v>
      </c>
      <c r="EZ49" s="447">
        <v>1898</v>
      </c>
      <c r="FA49" s="447">
        <v>13089</v>
      </c>
      <c r="FB49" s="495">
        <v>45.3</v>
      </c>
      <c r="FC49" s="492">
        <v>816</v>
      </c>
      <c r="FD49" s="487">
        <v>8.1</v>
      </c>
      <c r="FE49" s="494">
        <v>6044</v>
      </c>
      <c r="FF49" s="462">
        <v>71</v>
      </c>
      <c r="FG49" s="462">
        <v>155</v>
      </c>
      <c r="FH49" s="462">
        <v>437</v>
      </c>
      <c r="FI49" s="472">
        <v>28</v>
      </c>
      <c r="FJ49" s="471">
        <v>788</v>
      </c>
      <c r="FK49" s="470">
        <v>66.204755863855979</v>
      </c>
      <c r="FL49" s="469">
        <v>99.9</v>
      </c>
      <c r="FM49" s="469">
        <v>92.96</v>
      </c>
      <c r="FN49" s="448">
        <v>78.900000000000006</v>
      </c>
      <c r="FO49" s="456">
        <v>52.4</v>
      </c>
      <c r="FP49" s="493">
        <v>135</v>
      </c>
      <c r="FQ49" s="492">
        <v>15</v>
      </c>
      <c r="FR49" s="492">
        <v>78</v>
      </c>
      <c r="FS49" s="462">
        <v>1933</v>
      </c>
      <c r="FT49" s="462">
        <v>21</v>
      </c>
      <c r="FU49" s="462">
        <v>2761</v>
      </c>
      <c r="FV49" s="462">
        <v>3591</v>
      </c>
      <c r="FW49" s="462">
        <v>4</v>
      </c>
      <c r="FX49" s="491">
        <v>5432000</v>
      </c>
      <c r="FY49" s="490">
        <v>5047</v>
      </c>
      <c r="FZ49" s="462" t="s">
        <v>534</v>
      </c>
      <c r="GA49" s="462" t="s">
        <v>534</v>
      </c>
      <c r="GB49" s="447">
        <v>18363</v>
      </c>
      <c r="GC49" s="450">
        <v>18363</v>
      </c>
      <c r="GD49" s="450">
        <v>29</v>
      </c>
      <c r="GE49" s="450">
        <v>3604</v>
      </c>
      <c r="GF49" s="447">
        <v>205279</v>
      </c>
      <c r="GG49" s="447">
        <v>179</v>
      </c>
      <c r="GH49" s="447">
        <v>60351</v>
      </c>
      <c r="GI49" s="447">
        <v>144749</v>
      </c>
      <c r="GJ49" s="447">
        <v>845</v>
      </c>
      <c r="GK49" s="447">
        <v>6945</v>
      </c>
      <c r="GL49" s="447">
        <v>552476</v>
      </c>
      <c r="GM49" s="447">
        <v>2963</v>
      </c>
      <c r="GN49" s="447">
        <v>23807</v>
      </c>
      <c r="GO49" s="447">
        <v>495262</v>
      </c>
      <c r="GP49" s="447">
        <v>746</v>
      </c>
      <c r="GQ49" s="447">
        <v>35950</v>
      </c>
      <c r="GR49" s="447">
        <v>338543569</v>
      </c>
      <c r="GS49" s="450">
        <v>729</v>
      </c>
      <c r="GT49" s="462">
        <v>19559</v>
      </c>
      <c r="GU49" s="462">
        <v>891615</v>
      </c>
      <c r="GV49" s="464">
        <v>66.37</v>
      </c>
      <c r="GW49" s="462">
        <v>1180</v>
      </c>
      <c r="GX49" s="450">
        <v>6644</v>
      </c>
      <c r="GY49" s="450">
        <v>3121</v>
      </c>
      <c r="GZ49" s="463">
        <v>277</v>
      </c>
      <c r="HA49" s="463">
        <v>18</v>
      </c>
      <c r="HB49" s="447">
        <v>3962344</v>
      </c>
      <c r="HC49" s="447">
        <v>19857866</v>
      </c>
      <c r="HD49" s="462">
        <v>2123205</v>
      </c>
      <c r="HE49" s="462">
        <v>3363725</v>
      </c>
      <c r="HF49" s="462">
        <v>334098</v>
      </c>
      <c r="HG49" s="462">
        <v>7020</v>
      </c>
      <c r="HH49" s="462">
        <v>9260</v>
      </c>
      <c r="HI49" s="462">
        <v>342880</v>
      </c>
      <c r="HJ49" s="462">
        <v>191020</v>
      </c>
      <c r="HK49" s="461">
        <v>19215</v>
      </c>
      <c r="HL49" s="461">
        <v>3952672</v>
      </c>
      <c r="HM49" s="461">
        <v>0</v>
      </c>
      <c r="HN49" s="455">
        <v>68</v>
      </c>
      <c r="HO49" s="455">
        <v>0</v>
      </c>
      <c r="HP49" s="461">
        <v>22</v>
      </c>
      <c r="HQ49" s="455">
        <v>0</v>
      </c>
      <c r="HR49" s="461">
        <v>33109</v>
      </c>
      <c r="HS49" s="447">
        <v>295857</v>
      </c>
      <c r="HT49" s="455">
        <v>15184</v>
      </c>
      <c r="HU49" s="489">
        <v>0</v>
      </c>
      <c r="HV49" s="488">
        <v>89.02</v>
      </c>
      <c r="HW49" s="461">
        <v>288666</v>
      </c>
      <c r="HX49" s="457">
        <v>3.52</v>
      </c>
      <c r="HY49" s="456">
        <v>6.6</v>
      </c>
      <c r="HZ49" s="456">
        <v>4.9000000000000004</v>
      </c>
      <c r="IA49" s="456">
        <v>799.9</v>
      </c>
      <c r="IB49" s="456">
        <v>784.7</v>
      </c>
      <c r="IC49" s="447">
        <v>84019</v>
      </c>
      <c r="ID49" s="448">
        <v>72.8</v>
      </c>
      <c r="IE49" s="448">
        <v>66.099999999999994</v>
      </c>
      <c r="IF49" s="448">
        <v>46</v>
      </c>
      <c r="IG49" s="448">
        <v>57.8</v>
      </c>
      <c r="IH49" s="448">
        <v>27.5</v>
      </c>
      <c r="II49" s="455">
        <v>3</v>
      </c>
      <c r="IJ49" s="455">
        <v>9</v>
      </c>
      <c r="IK49" s="487" t="s">
        <v>534</v>
      </c>
      <c r="IL49" s="486">
        <v>0.86499999999999999</v>
      </c>
      <c r="IM49" s="485">
        <v>93.3</v>
      </c>
      <c r="IN49" s="485">
        <v>5.8</v>
      </c>
      <c r="IO49" s="485">
        <v>3.9</v>
      </c>
      <c r="IP49" s="484">
        <v>172356984</v>
      </c>
      <c r="IQ49" s="450">
        <v>54.5</v>
      </c>
      <c r="IR49" s="450">
        <v>53.8</v>
      </c>
      <c r="IS49" s="450" t="s">
        <v>534</v>
      </c>
      <c r="IT49" s="450" t="s">
        <v>534</v>
      </c>
      <c r="IU49" s="450">
        <v>42.7</v>
      </c>
      <c r="IV49" s="448">
        <v>32.6</v>
      </c>
      <c r="IW49" s="481">
        <v>3399</v>
      </c>
      <c r="IX49" s="448">
        <v>36</v>
      </c>
      <c r="IY49" s="448">
        <v>30.2</v>
      </c>
      <c r="IZ49" s="447">
        <v>92356</v>
      </c>
      <c r="JA49" s="447">
        <v>1384</v>
      </c>
      <c r="JB49" s="447">
        <v>1855</v>
      </c>
      <c r="JC49" s="447">
        <v>7545</v>
      </c>
      <c r="JD49" s="447">
        <v>9086</v>
      </c>
      <c r="JE49" s="447">
        <v>9343</v>
      </c>
      <c r="JF49" s="447">
        <v>10595</v>
      </c>
      <c r="JG49" s="447">
        <v>13911</v>
      </c>
      <c r="JH49" s="447">
        <v>11583</v>
      </c>
      <c r="JI49" s="447">
        <v>9883</v>
      </c>
      <c r="JJ49" s="447">
        <v>8711</v>
      </c>
      <c r="JK49" s="447">
        <v>7135</v>
      </c>
      <c r="JL49" s="447">
        <v>5751</v>
      </c>
      <c r="JM49" s="447">
        <v>2852</v>
      </c>
      <c r="JN49" s="447">
        <v>1267</v>
      </c>
      <c r="JO49" s="447">
        <v>594</v>
      </c>
      <c r="JP49" s="447">
        <v>261</v>
      </c>
      <c r="JQ49" s="447">
        <v>11465</v>
      </c>
      <c r="JR49" s="447">
        <v>11016</v>
      </c>
      <c r="JS49" s="447">
        <v>11429</v>
      </c>
      <c r="JT49" s="447">
        <v>12951</v>
      </c>
      <c r="JU49" s="447">
        <v>14505</v>
      </c>
      <c r="JV49" s="447">
        <v>17876</v>
      </c>
      <c r="JW49" s="447">
        <v>14578</v>
      </c>
      <c r="JX49" s="447">
        <v>12848</v>
      </c>
      <c r="JY49" s="447">
        <v>12858</v>
      </c>
      <c r="JZ49" s="447">
        <v>14534</v>
      </c>
      <c r="KA49" s="447">
        <v>18647</v>
      </c>
      <c r="KB49" s="447">
        <v>15486</v>
      </c>
      <c r="KC49" s="447">
        <v>11734</v>
      </c>
      <c r="KD49" s="447">
        <v>9987</v>
      </c>
      <c r="KE49" s="447">
        <v>11567</v>
      </c>
    </row>
    <row r="50" spans="1:291" ht="12" customHeight="1">
      <c r="A50" s="3">
        <v>342025</v>
      </c>
      <c r="B50" s="2" t="s">
        <v>940</v>
      </c>
      <c r="C50" s="470">
        <v>352.8</v>
      </c>
      <c r="D50" s="447">
        <v>226725</v>
      </c>
      <c r="E50" s="448">
        <v>11.103318998787076</v>
      </c>
      <c r="F50" s="448">
        <v>54.400705700738783</v>
      </c>
      <c r="G50" s="448">
        <v>34.495975300474143</v>
      </c>
      <c r="H50" s="455">
        <v>9259</v>
      </c>
      <c r="I50" s="455">
        <v>19761</v>
      </c>
      <c r="J50" s="455">
        <v>31057</v>
      </c>
      <c r="K50" s="447">
        <v>41239</v>
      </c>
      <c r="L50" s="447">
        <v>110559</v>
      </c>
      <c r="M50" s="447">
        <v>3216</v>
      </c>
      <c r="N50" s="447">
        <v>7072</v>
      </c>
      <c r="O50" s="450">
        <v>8067</v>
      </c>
      <c r="P50" s="455" t="s">
        <v>985</v>
      </c>
      <c r="Q50" s="447">
        <v>228552</v>
      </c>
      <c r="R50" s="447">
        <v>225845</v>
      </c>
      <c r="S50" s="447">
        <v>1018066</v>
      </c>
      <c r="T50" s="447">
        <v>1051167</v>
      </c>
      <c r="U50" s="447">
        <v>312862</v>
      </c>
      <c r="V50" s="447">
        <v>766389</v>
      </c>
      <c r="W50" s="462">
        <v>0</v>
      </c>
      <c r="X50" s="480">
        <v>56</v>
      </c>
      <c r="Y50" s="462">
        <v>0</v>
      </c>
      <c r="Z50" s="463">
        <v>45043</v>
      </c>
      <c r="AA50" s="447">
        <v>6490.2870000000003</v>
      </c>
      <c r="AB50" s="462">
        <v>1136.56</v>
      </c>
      <c r="AC50" s="447">
        <v>4693</v>
      </c>
      <c r="AD50" s="447">
        <v>182868</v>
      </c>
      <c r="AE50" s="447">
        <v>1802</v>
      </c>
      <c r="AF50" s="499">
        <v>26</v>
      </c>
      <c r="AG50" s="447">
        <v>2240</v>
      </c>
      <c r="AH50" s="450">
        <v>38</v>
      </c>
      <c r="AI50" s="450">
        <v>10435</v>
      </c>
      <c r="AJ50" s="447">
        <v>567</v>
      </c>
      <c r="AK50" s="447">
        <v>43</v>
      </c>
      <c r="AL50" s="478">
        <v>28</v>
      </c>
      <c r="AM50" s="450">
        <v>5091</v>
      </c>
      <c r="AN50" s="447">
        <v>374</v>
      </c>
      <c r="AO50" s="447">
        <v>1</v>
      </c>
      <c r="AP50" s="447">
        <v>110</v>
      </c>
      <c r="AQ50" s="447">
        <v>15</v>
      </c>
      <c r="AR50" s="447">
        <v>64</v>
      </c>
      <c r="AS50" s="448">
        <v>95.744680851063833</v>
      </c>
      <c r="AT50" s="448">
        <v>126.9</v>
      </c>
      <c r="AU50" s="448">
        <v>113.6</v>
      </c>
      <c r="AV50" s="462">
        <v>13</v>
      </c>
      <c r="AW50" s="478">
        <v>13</v>
      </c>
      <c r="AX50" s="478">
        <v>13</v>
      </c>
      <c r="AY50" s="462">
        <v>2</v>
      </c>
      <c r="AZ50" s="462">
        <v>2</v>
      </c>
      <c r="BA50" s="478">
        <v>2</v>
      </c>
      <c r="BB50" s="478">
        <v>1</v>
      </c>
      <c r="BC50" s="450">
        <v>11</v>
      </c>
      <c r="BD50" s="447">
        <v>13116</v>
      </c>
      <c r="BE50" s="450">
        <v>1</v>
      </c>
      <c r="BF50" s="447">
        <v>20800</v>
      </c>
      <c r="BG50" s="450">
        <v>2</v>
      </c>
      <c r="BH50" s="447">
        <v>26565</v>
      </c>
      <c r="BI50" s="450">
        <v>9</v>
      </c>
      <c r="BJ50" s="447">
        <v>4381</v>
      </c>
      <c r="BK50" s="448">
        <v>56.9</v>
      </c>
      <c r="BL50" s="462">
        <v>0</v>
      </c>
      <c r="BM50" s="462">
        <v>3</v>
      </c>
      <c r="BN50" s="462">
        <v>0</v>
      </c>
      <c r="BO50" s="462">
        <v>2367</v>
      </c>
      <c r="BP50" s="448">
        <v>29.9</v>
      </c>
      <c r="BQ50" s="477">
        <v>1.27</v>
      </c>
      <c r="BR50" s="448">
        <v>38.6</v>
      </c>
      <c r="BS50" s="448">
        <v>3.8751613498063802</v>
      </c>
      <c r="BT50" s="448">
        <v>54.830669989699999</v>
      </c>
      <c r="BU50" s="450">
        <v>26</v>
      </c>
      <c r="BV50" s="447">
        <v>4268</v>
      </c>
      <c r="BW50" s="450">
        <v>238</v>
      </c>
      <c r="BX50" s="450">
        <v>758</v>
      </c>
      <c r="BY50" s="450">
        <v>3179</v>
      </c>
      <c r="BZ50" s="450">
        <v>810</v>
      </c>
      <c r="CA50" s="450">
        <v>276</v>
      </c>
      <c r="CB50" s="450">
        <v>503</v>
      </c>
      <c r="CC50" s="470">
        <v>1.44</v>
      </c>
      <c r="CD50" s="477" t="s">
        <v>534</v>
      </c>
      <c r="CE50" s="450">
        <v>3</v>
      </c>
      <c r="CF50" s="450">
        <v>15</v>
      </c>
      <c r="CG50" s="450">
        <v>4</v>
      </c>
      <c r="CH50" s="450">
        <v>3</v>
      </c>
      <c r="CI50" s="450">
        <v>228</v>
      </c>
      <c r="CJ50" s="450">
        <v>15</v>
      </c>
      <c r="CK50" s="447">
        <v>1142</v>
      </c>
      <c r="CL50" s="450">
        <v>18</v>
      </c>
      <c r="CM50" s="450">
        <v>1262</v>
      </c>
      <c r="CN50" s="462">
        <v>26</v>
      </c>
      <c r="CO50" s="462">
        <v>332</v>
      </c>
      <c r="CP50" s="462">
        <v>6</v>
      </c>
      <c r="CQ50" s="462">
        <v>63</v>
      </c>
      <c r="CR50" s="462">
        <v>9</v>
      </c>
      <c r="CS50" s="462">
        <v>249</v>
      </c>
      <c r="CT50" s="447">
        <v>7648</v>
      </c>
      <c r="CU50" s="447">
        <v>1076</v>
      </c>
      <c r="CV50" s="463">
        <v>2545</v>
      </c>
      <c r="CW50" s="463">
        <v>763448.97400000005</v>
      </c>
      <c r="CX50" s="463">
        <v>170516.96900000001</v>
      </c>
      <c r="CY50" s="463">
        <v>663183.15500000003</v>
      </c>
      <c r="CZ50" s="447">
        <v>78156</v>
      </c>
      <c r="DA50" s="450">
        <v>8</v>
      </c>
      <c r="DB50" s="463">
        <v>13683</v>
      </c>
      <c r="DC50" s="463">
        <v>1427</v>
      </c>
      <c r="DD50" s="463">
        <v>1232</v>
      </c>
      <c r="DE50" s="462">
        <v>314</v>
      </c>
      <c r="DF50" s="462">
        <v>688</v>
      </c>
      <c r="DG50" s="447">
        <v>10981</v>
      </c>
      <c r="DH50" s="498">
        <v>10826</v>
      </c>
      <c r="DI50" s="447">
        <v>2268</v>
      </c>
      <c r="DJ50" s="447">
        <v>2257</v>
      </c>
      <c r="DK50" s="462">
        <v>184</v>
      </c>
      <c r="DL50" s="462">
        <v>326</v>
      </c>
      <c r="DM50" s="462">
        <v>20</v>
      </c>
      <c r="DN50" s="462">
        <v>1342</v>
      </c>
      <c r="DO50" s="462">
        <v>35</v>
      </c>
      <c r="DP50" s="462">
        <v>14528</v>
      </c>
      <c r="DQ50" s="492">
        <v>58</v>
      </c>
      <c r="DR50" s="450">
        <v>4448</v>
      </c>
      <c r="DS50" s="494">
        <v>4126</v>
      </c>
      <c r="DT50" s="450">
        <v>0</v>
      </c>
      <c r="DU50" s="491">
        <v>603</v>
      </c>
      <c r="DV50" s="462">
        <v>58</v>
      </c>
      <c r="DW50" s="462">
        <v>34</v>
      </c>
      <c r="DX50" s="448">
        <v>66.2</v>
      </c>
      <c r="DY50" s="462">
        <v>21</v>
      </c>
      <c r="DZ50" s="462">
        <v>70</v>
      </c>
      <c r="EA50" s="462">
        <v>1349</v>
      </c>
      <c r="EB50" s="463">
        <v>313</v>
      </c>
      <c r="EC50" s="463">
        <v>124</v>
      </c>
      <c r="ED50" s="463">
        <v>1361</v>
      </c>
      <c r="EE50" s="450">
        <v>1420</v>
      </c>
      <c r="EF50" s="448">
        <v>97.7</v>
      </c>
      <c r="EG50" s="448">
        <v>97.1</v>
      </c>
      <c r="EH50" s="463">
        <v>505</v>
      </c>
      <c r="EI50" s="448">
        <v>16.22</v>
      </c>
      <c r="EJ50" s="463">
        <v>46211</v>
      </c>
      <c r="EK50" s="448">
        <v>28.1</v>
      </c>
      <c r="EL50" s="463">
        <v>458642</v>
      </c>
      <c r="EM50" s="448">
        <v>1.58</v>
      </c>
      <c r="EN50" s="462">
        <v>292</v>
      </c>
      <c r="EO50" s="462">
        <v>24</v>
      </c>
      <c r="EP50" s="501">
        <v>2862</v>
      </c>
      <c r="EQ50" s="462">
        <v>20</v>
      </c>
      <c r="ER50" s="462">
        <v>1420</v>
      </c>
      <c r="ES50" s="448">
        <v>100</v>
      </c>
      <c r="ET50" s="447">
        <v>79755</v>
      </c>
      <c r="EU50" s="450">
        <v>8942</v>
      </c>
      <c r="EV50" s="447">
        <v>0</v>
      </c>
      <c r="EW50" s="491">
        <v>66888</v>
      </c>
      <c r="EX50" s="447">
        <v>55369</v>
      </c>
      <c r="EY50" s="447">
        <v>6539</v>
      </c>
      <c r="EZ50" s="447">
        <v>4980</v>
      </c>
      <c r="FA50" s="447">
        <v>3925</v>
      </c>
      <c r="FB50" s="495">
        <v>15.5</v>
      </c>
      <c r="FC50" s="492">
        <v>339</v>
      </c>
      <c r="FD50" s="487">
        <v>9.1999999999999993</v>
      </c>
      <c r="FE50" s="494">
        <v>4570</v>
      </c>
      <c r="FF50" s="462">
        <v>135</v>
      </c>
      <c r="FG50" s="462">
        <v>125</v>
      </c>
      <c r="FH50" s="462">
        <v>341</v>
      </c>
      <c r="FI50" s="472">
        <v>12</v>
      </c>
      <c r="FJ50" s="471">
        <v>402</v>
      </c>
      <c r="FK50" s="470">
        <v>71.704396947852118</v>
      </c>
      <c r="FL50" s="469">
        <v>99.3</v>
      </c>
      <c r="FM50" s="469">
        <v>91.9</v>
      </c>
      <c r="FN50" s="448">
        <v>87.3</v>
      </c>
      <c r="FO50" s="456">
        <v>38.299999999999997</v>
      </c>
      <c r="FP50" s="493">
        <v>49</v>
      </c>
      <c r="FQ50" s="492">
        <v>14</v>
      </c>
      <c r="FR50" s="492">
        <v>71</v>
      </c>
      <c r="FS50" s="462">
        <v>582</v>
      </c>
      <c r="FT50" s="462">
        <v>13</v>
      </c>
      <c r="FU50" s="462">
        <v>994</v>
      </c>
      <c r="FV50" s="462">
        <v>1683</v>
      </c>
      <c r="FW50" s="462">
        <v>3</v>
      </c>
      <c r="FX50" s="491">
        <v>3318000</v>
      </c>
      <c r="FY50" s="490">
        <v>1860</v>
      </c>
      <c r="FZ50" s="462" t="s">
        <v>534</v>
      </c>
      <c r="GA50" s="462" t="s">
        <v>534</v>
      </c>
      <c r="GB50" s="447">
        <v>9534</v>
      </c>
      <c r="GC50" s="450">
        <v>9534</v>
      </c>
      <c r="GD50" s="450">
        <v>41</v>
      </c>
      <c r="GE50" s="450">
        <v>1750</v>
      </c>
      <c r="GF50" s="447">
        <v>91931</v>
      </c>
      <c r="GG50" s="447">
        <v>503</v>
      </c>
      <c r="GH50" s="447">
        <v>28231</v>
      </c>
      <c r="GI50" s="447">
        <v>63197</v>
      </c>
      <c r="GJ50" s="447">
        <v>402</v>
      </c>
      <c r="GK50" s="447">
        <v>2787</v>
      </c>
      <c r="GL50" s="447">
        <v>166925</v>
      </c>
      <c r="GM50" s="447">
        <v>1830</v>
      </c>
      <c r="GN50" s="447">
        <v>11321</v>
      </c>
      <c r="GO50" s="447">
        <v>202167</v>
      </c>
      <c r="GP50" s="447">
        <v>403</v>
      </c>
      <c r="GQ50" s="447">
        <v>21037</v>
      </c>
      <c r="GR50" s="447">
        <v>102282123</v>
      </c>
      <c r="GS50" s="450">
        <v>389</v>
      </c>
      <c r="GT50" s="462">
        <v>11101</v>
      </c>
      <c r="GU50" s="462">
        <v>278130</v>
      </c>
      <c r="GV50" s="464">
        <v>51</v>
      </c>
      <c r="GW50" s="523">
        <v>153.4</v>
      </c>
      <c r="GX50" s="450">
        <v>2970</v>
      </c>
      <c r="GY50" s="450">
        <v>1177</v>
      </c>
      <c r="GZ50" s="463">
        <v>36</v>
      </c>
      <c r="HA50" s="463">
        <v>10</v>
      </c>
      <c r="HB50" s="447">
        <v>1502969</v>
      </c>
      <c r="HC50" s="447">
        <v>7779743</v>
      </c>
      <c r="HD50" s="462">
        <v>233830</v>
      </c>
      <c r="HE50" s="462">
        <v>1352884</v>
      </c>
      <c r="HF50" s="462">
        <v>135889</v>
      </c>
      <c r="HG50" s="462">
        <v>7640</v>
      </c>
      <c r="HH50" s="462">
        <v>9530</v>
      </c>
      <c r="HI50" s="462">
        <f>129140+5710</f>
        <v>134850</v>
      </c>
      <c r="HJ50" s="462">
        <v>67440</v>
      </c>
      <c r="HK50" s="461">
        <v>10305</v>
      </c>
      <c r="HL50" s="461">
        <v>9739417</v>
      </c>
      <c r="HM50" s="461">
        <v>0</v>
      </c>
      <c r="HN50" s="455">
        <v>135</v>
      </c>
      <c r="HO50" s="455">
        <v>0</v>
      </c>
      <c r="HP50" s="461">
        <v>86</v>
      </c>
      <c r="HQ50" s="455">
        <v>0</v>
      </c>
      <c r="HR50" s="461">
        <v>498060</v>
      </c>
      <c r="HS50" s="447">
        <v>105976</v>
      </c>
      <c r="HT50" s="455">
        <v>0</v>
      </c>
      <c r="HU50" s="522">
        <v>30000</v>
      </c>
      <c r="HV50" s="488">
        <v>29.72</v>
      </c>
      <c r="HW50" s="461">
        <v>156083</v>
      </c>
      <c r="HX50" s="457" t="s">
        <v>534</v>
      </c>
      <c r="HY50" s="456">
        <v>1.3</v>
      </c>
      <c r="HZ50" s="456">
        <v>1.3</v>
      </c>
      <c r="IA50" s="456">
        <v>378.1</v>
      </c>
      <c r="IB50" s="456">
        <v>378.1</v>
      </c>
      <c r="IC50" s="447">
        <v>2079</v>
      </c>
      <c r="ID50" s="448">
        <v>72.3</v>
      </c>
      <c r="IE50" s="448">
        <v>49.6</v>
      </c>
      <c r="IF50" s="448">
        <v>33</v>
      </c>
      <c r="IG50" s="448">
        <v>59.9</v>
      </c>
      <c r="IH50" s="448">
        <v>19.899999999999999</v>
      </c>
      <c r="II50" s="455">
        <v>1</v>
      </c>
      <c r="IJ50" s="455">
        <v>8</v>
      </c>
      <c r="IK50" s="487">
        <v>71.3</v>
      </c>
      <c r="IL50" s="486">
        <v>0.61</v>
      </c>
      <c r="IM50" s="485">
        <v>98.1</v>
      </c>
      <c r="IN50" s="485">
        <v>11</v>
      </c>
      <c r="IO50" s="485">
        <v>1.9</v>
      </c>
      <c r="IP50" s="484">
        <v>122567090</v>
      </c>
      <c r="IQ50" s="450">
        <v>44.9</v>
      </c>
      <c r="IR50" s="450">
        <v>57.2</v>
      </c>
      <c r="IS50" s="450" t="s">
        <v>534</v>
      </c>
      <c r="IT50" s="450" t="s">
        <v>534</v>
      </c>
      <c r="IU50" s="450">
        <v>82.1</v>
      </c>
      <c r="IV50" s="448">
        <v>36</v>
      </c>
      <c r="IW50" s="481">
        <v>1926</v>
      </c>
      <c r="IX50" s="448">
        <v>32</v>
      </c>
      <c r="IY50" s="448">
        <v>22.3</v>
      </c>
      <c r="IZ50" s="447">
        <v>40419</v>
      </c>
      <c r="JA50" s="447">
        <v>598</v>
      </c>
      <c r="JB50" s="447">
        <v>727</v>
      </c>
      <c r="JC50" s="447">
        <v>3162</v>
      </c>
      <c r="JD50" s="447">
        <v>3497</v>
      </c>
      <c r="JE50" s="447">
        <v>3440</v>
      </c>
      <c r="JF50" s="447">
        <v>4322</v>
      </c>
      <c r="JG50" s="447">
        <v>5908</v>
      </c>
      <c r="JH50" s="447">
        <v>5435</v>
      </c>
      <c r="JI50" s="447">
        <v>4863</v>
      </c>
      <c r="JJ50" s="447">
        <v>4382</v>
      </c>
      <c r="JK50" s="447">
        <v>3663</v>
      </c>
      <c r="JL50" s="447">
        <v>3282</v>
      </c>
      <c r="JM50" s="447">
        <v>1654</v>
      </c>
      <c r="JN50" s="447">
        <v>818</v>
      </c>
      <c r="JO50" s="447">
        <v>411</v>
      </c>
      <c r="JP50" s="447">
        <v>225</v>
      </c>
      <c r="JQ50" s="447">
        <v>4815</v>
      </c>
      <c r="JR50" s="447">
        <v>4644</v>
      </c>
      <c r="JS50" s="447">
        <v>4516</v>
      </c>
      <c r="JT50" s="447">
        <v>4905</v>
      </c>
      <c r="JU50" s="447">
        <v>5967</v>
      </c>
      <c r="JV50" s="447">
        <v>7605</v>
      </c>
      <c r="JW50" s="447">
        <v>6898</v>
      </c>
      <c r="JX50" s="447">
        <v>6421</v>
      </c>
      <c r="JY50" s="447">
        <v>6499</v>
      </c>
      <c r="JZ50" s="447">
        <v>7616</v>
      </c>
      <c r="KA50" s="447">
        <v>10697</v>
      </c>
      <c r="KB50" s="447">
        <v>9473</v>
      </c>
      <c r="KC50" s="447">
        <v>7804</v>
      </c>
      <c r="KD50" s="447">
        <v>7110</v>
      </c>
      <c r="KE50" s="447">
        <v>8499</v>
      </c>
    </row>
    <row r="51" spans="1:291" ht="12" customHeight="1">
      <c r="A51" s="3">
        <v>342076</v>
      </c>
      <c r="B51" s="2" t="s">
        <v>941</v>
      </c>
      <c r="C51" s="470">
        <v>518.14</v>
      </c>
      <c r="D51" s="447">
        <v>468987</v>
      </c>
      <c r="E51" s="448">
        <v>13.6</v>
      </c>
      <c r="F51" s="448">
        <v>58.7</v>
      </c>
      <c r="G51" s="448">
        <v>27.7</v>
      </c>
      <c r="H51" s="455">
        <v>24525</v>
      </c>
      <c r="I51" s="455">
        <v>51013</v>
      </c>
      <c r="J51" s="455">
        <v>77493</v>
      </c>
      <c r="K51" s="447">
        <v>63595</v>
      </c>
      <c r="L51" s="447">
        <v>206888</v>
      </c>
      <c r="M51" s="447">
        <v>8488</v>
      </c>
      <c r="N51" s="447">
        <v>15311</v>
      </c>
      <c r="O51" s="450">
        <v>14952</v>
      </c>
      <c r="P51" s="455">
        <v>462535</v>
      </c>
      <c r="Q51" s="447">
        <v>464811</v>
      </c>
      <c r="R51" s="447">
        <v>464897</v>
      </c>
      <c r="S51" s="447">
        <v>1106341</v>
      </c>
      <c r="T51" s="447">
        <v>3134347</v>
      </c>
      <c r="U51" s="447">
        <v>1099686</v>
      </c>
      <c r="V51" s="447">
        <v>1190034</v>
      </c>
      <c r="W51" s="447">
        <v>112</v>
      </c>
      <c r="X51" s="480">
        <v>74</v>
      </c>
      <c r="Y51" s="447">
        <v>42</v>
      </c>
      <c r="Z51" s="447">
        <v>240321</v>
      </c>
      <c r="AA51" s="447">
        <v>7568</v>
      </c>
      <c r="AB51" s="447">
        <v>2100</v>
      </c>
      <c r="AC51" s="447">
        <v>5263</v>
      </c>
      <c r="AD51" s="462">
        <v>430880</v>
      </c>
      <c r="AE51" s="447">
        <v>530</v>
      </c>
      <c r="AF51" s="499">
        <v>47</v>
      </c>
      <c r="AG51" s="447">
        <v>3809</v>
      </c>
      <c r="AH51" s="450">
        <v>76</v>
      </c>
      <c r="AI51" s="450">
        <v>25468</v>
      </c>
      <c r="AJ51" s="447">
        <v>1613</v>
      </c>
      <c r="AK51" s="447">
        <v>191</v>
      </c>
      <c r="AL51" s="478">
        <v>35</v>
      </c>
      <c r="AM51" s="450">
        <v>11328</v>
      </c>
      <c r="AN51" s="447">
        <v>755</v>
      </c>
      <c r="AO51" s="447">
        <v>3</v>
      </c>
      <c r="AP51" s="447">
        <v>413</v>
      </c>
      <c r="AQ51" s="447">
        <v>21</v>
      </c>
      <c r="AR51" s="447">
        <v>80</v>
      </c>
      <c r="AS51" s="448">
        <v>88.60759493670885</v>
      </c>
      <c r="AT51" s="456">
        <v>126.3</v>
      </c>
      <c r="AU51" s="456">
        <v>116.7</v>
      </c>
      <c r="AV51" s="447">
        <v>30</v>
      </c>
      <c r="AW51" s="447">
        <v>30</v>
      </c>
      <c r="AX51" s="447">
        <v>14</v>
      </c>
      <c r="AY51" s="447">
        <v>2</v>
      </c>
      <c r="AZ51" s="447">
        <v>2</v>
      </c>
      <c r="BA51" s="447">
        <v>3</v>
      </c>
      <c r="BB51" s="447">
        <v>0</v>
      </c>
      <c r="BC51" s="450">
        <v>6</v>
      </c>
      <c r="BD51" s="447">
        <v>26085</v>
      </c>
      <c r="BE51" s="450">
        <v>1</v>
      </c>
      <c r="BF51" s="447">
        <v>25000</v>
      </c>
      <c r="BG51" s="450">
        <v>8</v>
      </c>
      <c r="BH51" s="447">
        <v>135424</v>
      </c>
      <c r="BI51" s="450">
        <v>6</v>
      </c>
      <c r="BJ51" s="447">
        <v>4851</v>
      </c>
      <c r="BK51" s="456">
        <v>42.1</v>
      </c>
      <c r="BL51" s="447">
        <v>0</v>
      </c>
      <c r="BM51" s="447">
        <v>3</v>
      </c>
      <c r="BN51" s="447">
        <v>0</v>
      </c>
      <c r="BO51" s="447">
        <v>5950</v>
      </c>
      <c r="BP51" s="448">
        <v>24.5</v>
      </c>
      <c r="BQ51" s="521">
        <v>2.02</v>
      </c>
      <c r="BR51" s="520">
        <v>34.200000000000003</v>
      </c>
      <c r="BS51" s="448">
        <v>3.9404521889400921</v>
      </c>
      <c r="BT51" s="448">
        <v>59.391195345100002</v>
      </c>
      <c r="BU51" s="450">
        <v>41</v>
      </c>
      <c r="BV51" s="447">
        <v>6359</v>
      </c>
      <c r="BW51" s="450">
        <v>355</v>
      </c>
      <c r="BX51" s="450">
        <v>967</v>
      </c>
      <c r="BY51" s="450">
        <v>4913</v>
      </c>
      <c r="BZ51" s="450">
        <v>1340</v>
      </c>
      <c r="CA51" s="450">
        <v>348</v>
      </c>
      <c r="CB51" s="450">
        <v>762</v>
      </c>
      <c r="CC51" s="470">
        <v>1.67</v>
      </c>
      <c r="CD51" s="447" t="s">
        <v>534</v>
      </c>
      <c r="CE51" s="450">
        <v>4</v>
      </c>
      <c r="CF51" s="450">
        <v>53</v>
      </c>
      <c r="CG51" s="450">
        <v>5</v>
      </c>
      <c r="CH51" s="450">
        <v>1</v>
      </c>
      <c r="CI51" s="450">
        <v>80</v>
      </c>
      <c r="CJ51" s="450">
        <v>23</v>
      </c>
      <c r="CK51" s="447">
        <v>1344</v>
      </c>
      <c r="CL51" s="450">
        <v>15</v>
      </c>
      <c r="CM51" s="450">
        <v>1168</v>
      </c>
      <c r="CN51" s="447">
        <v>72</v>
      </c>
      <c r="CO51" s="447">
        <v>1183</v>
      </c>
      <c r="CP51" s="447">
        <v>18</v>
      </c>
      <c r="CQ51" s="447">
        <v>183</v>
      </c>
      <c r="CR51" s="447">
        <v>87</v>
      </c>
      <c r="CS51" s="447">
        <v>2207</v>
      </c>
      <c r="CT51" s="447">
        <v>15582</v>
      </c>
      <c r="CU51" s="447">
        <v>5063</v>
      </c>
      <c r="CV51" s="463">
        <v>2478</v>
      </c>
      <c r="CW51" s="463">
        <v>1310446.629</v>
      </c>
      <c r="CX51" s="463">
        <v>903349.37600000005</v>
      </c>
      <c r="CY51" s="463">
        <v>656805.62300000002</v>
      </c>
      <c r="CZ51" s="447">
        <v>129730</v>
      </c>
      <c r="DA51" s="450">
        <v>15</v>
      </c>
      <c r="DB51" s="463">
        <v>26791</v>
      </c>
      <c r="DC51" s="463">
        <v>2707</v>
      </c>
      <c r="DD51" s="463">
        <v>2433</v>
      </c>
      <c r="DE51" s="447">
        <v>114</v>
      </c>
      <c r="DF51" s="447">
        <v>1317</v>
      </c>
      <c r="DG51" s="447">
        <v>25719</v>
      </c>
      <c r="DH51" s="447">
        <v>18150</v>
      </c>
      <c r="DI51" s="447">
        <v>3979</v>
      </c>
      <c r="DJ51" s="447">
        <v>5088</v>
      </c>
      <c r="DK51" s="447">
        <v>410</v>
      </c>
      <c r="DL51" s="447">
        <v>364</v>
      </c>
      <c r="DM51" s="447">
        <v>5</v>
      </c>
      <c r="DN51" s="447">
        <v>2543</v>
      </c>
      <c r="DO51" s="447">
        <v>42</v>
      </c>
      <c r="DP51" s="447">
        <v>14469</v>
      </c>
      <c r="DQ51" s="492">
        <v>139</v>
      </c>
      <c r="DR51" s="450">
        <v>14222</v>
      </c>
      <c r="DS51" s="494">
        <v>12969</v>
      </c>
      <c r="DT51" s="450">
        <v>0</v>
      </c>
      <c r="DU51" s="491">
        <v>1502</v>
      </c>
      <c r="DV51" s="447">
        <v>94</v>
      </c>
      <c r="DW51" s="447">
        <v>126</v>
      </c>
      <c r="DX51" s="448">
        <v>80.05</v>
      </c>
      <c r="DY51" s="447">
        <v>139</v>
      </c>
      <c r="DZ51" s="447">
        <v>484</v>
      </c>
      <c r="EA51" s="447">
        <v>648</v>
      </c>
      <c r="EB51" s="447">
        <v>169</v>
      </c>
      <c r="EC51" s="447">
        <v>71</v>
      </c>
      <c r="ED51" s="447">
        <v>3667</v>
      </c>
      <c r="EE51" s="450">
        <v>4010</v>
      </c>
      <c r="EF51" s="456">
        <v>95.6</v>
      </c>
      <c r="EG51" s="456">
        <v>95.6</v>
      </c>
      <c r="EH51" s="447">
        <v>396</v>
      </c>
      <c r="EI51" s="448">
        <v>13.9</v>
      </c>
      <c r="EJ51" s="463">
        <v>100611</v>
      </c>
      <c r="EK51" s="448">
        <v>27.6</v>
      </c>
      <c r="EL51" s="513">
        <v>367342</v>
      </c>
      <c r="EM51" s="519">
        <v>0.59</v>
      </c>
      <c r="EN51" s="462">
        <v>514</v>
      </c>
      <c r="EO51" s="462">
        <v>12</v>
      </c>
      <c r="EP51" s="496">
        <v>10062</v>
      </c>
      <c r="EQ51" s="462">
        <v>246</v>
      </c>
      <c r="ER51" s="462">
        <v>2586</v>
      </c>
      <c r="ES51" s="448">
        <v>84.6</v>
      </c>
      <c r="ET51" s="447">
        <v>160802</v>
      </c>
      <c r="EU51" s="450">
        <v>5374</v>
      </c>
      <c r="EV51" s="447">
        <v>75</v>
      </c>
      <c r="EW51" s="491">
        <v>147097</v>
      </c>
      <c r="EX51" s="447">
        <v>129549</v>
      </c>
      <c r="EY51" s="447">
        <v>11860</v>
      </c>
      <c r="EZ51" s="447">
        <v>5688</v>
      </c>
      <c r="FA51" s="447">
        <v>8331</v>
      </c>
      <c r="FB51" s="495">
        <v>42.8</v>
      </c>
      <c r="FC51" s="492">
        <v>674</v>
      </c>
      <c r="FD51" s="487">
        <v>6.7</v>
      </c>
      <c r="FE51" s="494">
        <v>6689</v>
      </c>
      <c r="FF51" s="462">
        <v>70</v>
      </c>
      <c r="FG51" s="462">
        <v>154</v>
      </c>
      <c r="FH51" s="462">
        <v>1109</v>
      </c>
      <c r="FI51" s="472">
        <v>67</v>
      </c>
      <c r="FJ51" s="471">
        <v>1764</v>
      </c>
      <c r="FK51" s="470">
        <v>64.247402593808289</v>
      </c>
      <c r="FL51" s="469">
        <v>95.7</v>
      </c>
      <c r="FM51" s="469">
        <v>93.6</v>
      </c>
      <c r="FN51" s="448">
        <v>72.599999999999994</v>
      </c>
      <c r="FO51" s="518">
        <v>52.9</v>
      </c>
      <c r="FP51" s="493">
        <v>93</v>
      </c>
      <c r="FQ51" s="492">
        <v>15</v>
      </c>
      <c r="FR51" s="492">
        <v>95</v>
      </c>
      <c r="FS51" s="471">
        <v>1915</v>
      </c>
      <c r="FT51" s="471">
        <v>19</v>
      </c>
      <c r="FU51" s="471">
        <v>3064</v>
      </c>
      <c r="FV51" s="471">
        <v>7233</v>
      </c>
      <c r="FW51" s="503">
        <v>7</v>
      </c>
      <c r="FX51" s="491">
        <v>3541000</v>
      </c>
      <c r="FY51" s="490">
        <v>3956</v>
      </c>
      <c r="FZ51" s="471" t="s">
        <v>534</v>
      </c>
      <c r="GA51" s="471" t="s">
        <v>534</v>
      </c>
      <c r="GB51" s="447">
        <v>21032</v>
      </c>
      <c r="GC51" s="450">
        <v>21032</v>
      </c>
      <c r="GD51" s="450">
        <v>39</v>
      </c>
      <c r="GE51" s="450">
        <v>4338</v>
      </c>
      <c r="GF51" s="447">
        <v>213750</v>
      </c>
      <c r="GG51" s="447">
        <v>403</v>
      </c>
      <c r="GH51" s="447">
        <v>59583</v>
      </c>
      <c r="GI51" s="447">
        <v>153764</v>
      </c>
      <c r="GJ51" s="447">
        <v>1326</v>
      </c>
      <c r="GK51" s="447">
        <v>11981</v>
      </c>
      <c r="GL51" s="447">
        <v>1028369</v>
      </c>
      <c r="GM51" s="447">
        <v>3275</v>
      </c>
      <c r="GN51" s="447">
        <v>26463</v>
      </c>
      <c r="GO51" s="447">
        <v>566028</v>
      </c>
      <c r="GP51" s="447">
        <v>1210</v>
      </c>
      <c r="GQ51" s="447">
        <v>39411</v>
      </c>
      <c r="GR51" s="447">
        <v>193753966</v>
      </c>
      <c r="GS51" s="450">
        <v>1198</v>
      </c>
      <c r="GT51" s="471">
        <v>28124</v>
      </c>
      <c r="GU51" s="471">
        <v>628656</v>
      </c>
      <c r="GV51" s="517">
        <v>62</v>
      </c>
      <c r="GW51" s="471">
        <v>419.2</v>
      </c>
      <c r="GX51" s="450">
        <v>7683</v>
      </c>
      <c r="GY51" s="450">
        <v>1818</v>
      </c>
      <c r="GZ51" s="463">
        <v>103</v>
      </c>
      <c r="HA51" s="463">
        <v>6</v>
      </c>
      <c r="HB51" s="447">
        <v>3524313</v>
      </c>
      <c r="HC51" s="447">
        <v>20477775</v>
      </c>
      <c r="HD51" s="462">
        <v>2133097</v>
      </c>
      <c r="HE51" s="462">
        <v>3283135</v>
      </c>
      <c r="HF51" s="462">
        <v>356802</v>
      </c>
      <c r="HG51" s="462">
        <v>7050</v>
      </c>
      <c r="HH51" s="462">
        <v>7980</v>
      </c>
      <c r="HI51" s="462">
        <v>268000</v>
      </c>
      <c r="HJ51" s="462">
        <v>177835</v>
      </c>
      <c r="HK51" s="461">
        <v>15253</v>
      </c>
      <c r="HL51" s="461">
        <v>4354502</v>
      </c>
      <c r="HM51" s="461">
        <v>0</v>
      </c>
      <c r="HN51" s="455">
        <v>104</v>
      </c>
      <c r="HO51" s="455">
        <v>0</v>
      </c>
      <c r="HP51" s="461">
        <v>52</v>
      </c>
      <c r="HQ51" s="455">
        <v>0</v>
      </c>
      <c r="HR51" s="461">
        <v>148380</v>
      </c>
      <c r="HS51" s="447">
        <v>280426</v>
      </c>
      <c r="HT51" s="455">
        <v>20758</v>
      </c>
      <c r="HU51" s="489">
        <v>0</v>
      </c>
      <c r="HV51" s="488">
        <v>59.89</v>
      </c>
      <c r="HW51" s="461">
        <v>265448</v>
      </c>
      <c r="HX51" s="457">
        <v>1.63</v>
      </c>
      <c r="HY51" s="456">
        <v>2</v>
      </c>
      <c r="HZ51" s="456">
        <v>2</v>
      </c>
      <c r="IA51" s="456">
        <v>3037.5</v>
      </c>
      <c r="IB51" s="516">
        <v>3008.5</v>
      </c>
      <c r="IC51" s="447" t="s">
        <v>984</v>
      </c>
      <c r="ID51" s="448">
        <v>71.599999999999994</v>
      </c>
      <c r="IE51" s="448">
        <v>61.9</v>
      </c>
      <c r="IF51" s="448">
        <v>38.9</v>
      </c>
      <c r="IG51" s="448">
        <v>60.3</v>
      </c>
      <c r="IH51" s="448">
        <v>22.8</v>
      </c>
      <c r="II51" s="455">
        <v>4</v>
      </c>
      <c r="IJ51" s="455">
        <v>11</v>
      </c>
      <c r="IK51" s="487">
        <v>61.3</v>
      </c>
      <c r="IL51" s="486">
        <v>0.82</v>
      </c>
      <c r="IM51" s="485">
        <v>84</v>
      </c>
      <c r="IN51" s="485">
        <v>2.1</v>
      </c>
      <c r="IO51" s="485">
        <v>3.8</v>
      </c>
      <c r="IP51" s="484">
        <v>139952927</v>
      </c>
      <c r="IQ51" s="482">
        <v>52</v>
      </c>
      <c r="IR51" s="450">
        <v>52.8</v>
      </c>
      <c r="IS51" s="483" t="s">
        <v>534</v>
      </c>
      <c r="IT51" s="483" t="s">
        <v>534</v>
      </c>
      <c r="IU51" s="483" t="s">
        <v>534</v>
      </c>
      <c r="IV51" s="448">
        <v>31.3</v>
      </c>
      <c r="IW51" s="481">
        <v>4076</v>
      </c>
      <c r="IX51" s="448">
        <v>32</v>
      </c>
      <c r="IY51" s="448">
        <v>25.6</v>
      </c>
      <c r="IZ51" s="447">
        <v>83480</v>
      </c>
      <c r="JA51" s="447">
        <v>1383</v>
      </c>
      <c r="JB51" s="447">
        <v>1506</v>
      </c>
      <c r="JC51" s="447">
        <v>6182</v>
      </c>
      <c r="JD51" s="447">
        <v>8273</v>
      </c>
      <c r="JE51" s="447">
        <v>8877</v>
      </c>
      <c r="JF51" s="447">
        <v>10597</v>
      </c>
      <c r="JG51" s="447">
        <v>13276</v>
      </c>
      <c r="JH51" s="447">
        <v>11256</v>
      </c>
      <c r="JI51" s="447">
        <v>10028</v>
      </c>
      <c r="JJ51" s="447">
        <v>9112</v>
      </c>
      <c r="JK51" s="447">
        <v>7782</v>
      </c>
      <c r="JL51" s="447">
        <v>5620</v>
      </c>
      <c r="JM51" s="447">
        <v>2723</v>
      </c>
      <c r="JN51" s="447">
        <v>1207</v>
      </c>
      <c r="JO51" s="447">
        <v>600</v>
      </c>
      <c r="JP51" s="447">
        <v>282</v>
      </c>
      <c r="JQ51" s="447">
        <v>9968</v>
      </c>
      <c r="JR51" s="447">
        <v>8684</v>
      </c>
      <c r="JS51" s="447">
        <v>10365</v>
      </c>
      <c r="JT51" s="447">
        <v>12094</v>
      </c>
      <c r="JU51" s="447">
        <v>13953</v>
      </c>
      <c r="JV51" s="447">
        <v>16724</v>
      </c>
      <c r="JW51" s="447">
        <v>13997</v>
      </c>
      <c r="JX51" s="447">
        <v>12872</v>
      </c>
      <c r="JY51" s="447">
        <v>13371</v>
      </c>
      <c r="JZ51" s="447">
        <v>15836</v>
      </c>
      <c r="KA51" s="447">
        <v>18197</v>
      </c>
      <c r="KB51" s="447">
        <v>15143</v>
      </c>
      <c r="KC51" s="447">
        <v>11960</v>
      </c>
      <c r="KD51" s="447">
        <v>10275</v>
      </c>
      <c r="KE51" s="447">
        <v>12784</v>
      </c>
    </row>
    <row r="52" spans="1:291" ht="12" customHeight="1">
      <c r="A52" s="3">
        <v>352012</v>
      </c>
      <c r="B52" s="2" t="s">
        <v>942</v>
      </c>
      <c r="C52" s="470">
        <v>716.1</v>
      </c>
      <c r="D52" s="447">
        <v>265026</v>
      </c>
      <c r="E52" s="448">
        <v>11.3</v>
      </c>
      <c r="F52" s="448">
        <v>54.3</v>
      </c>
      <c r="G52" s="448">
        <v>34.4</v>
      </c>
      <c r="H52" s="455">
        <v>10984</v>
      </c>
      <c r="I52" s="455">
        <v>23604</v>
      </c>
      <c r="J52" s="455">
        <v>36925</v>
      </c>
      <c r="K52" s="447">
        <v>47675</v>
      </c>
      <c r="L52" s="447">
        <v>130165</v>
      </c>
      <c r="M52" s="447">
        <v>4138</v>
      </c>
      <c r="N52" s="447">
        <v>6869</v>
      </c>
      <c r="O52" s="450">
        <v>7841</v>
      </c>
      <c r="P52" s="455">
        <v>260661</v>
      </c>
      <c r="Q52" s="447">
        <v>268517</v>
      </c>
      <c r="R52" s="447">
        <v>264983</v>
      </c>
      <c r="S52" s="447">
        <v>679070</v>
      </c>
      <c r="T52" s="447">
        <v>1357469</v>
      </c>
      <c r="U52" s="447">
        <v>556824</v>
      </c>
      <c r="V52" s="447">
        <v>757031</v>
      </c>
      <c r="W52" s="462">
        <v>71</v>
      </c>
      <c r="X52" s="480">
        <v>41</v>
      </c>
      <c r="Y52" s="462">
        <v>22</v>
      </c>
      <c r="Z52" s="463">
        <v>59945</v>
      </c>
      <c r="AA52" s="447">
        <v>341.2</v>
      </c>
      <c r="AB52" s="462">
        <v>42.27</v>
      </c>
      <c r="AC52" s="447">
        <v>2976</v>
      </c>
      <c r="AD52" s="447">
        <v>133864</v>
      </c>
      <c r="AE52" s="447">
        <v>1507</v>
      </c>
      <c r="AF52" s="499">
        <v>18</v>
      </c>
      <c r="AG52" s="447">
        <v>1090</v>
      </c>
      <c r="AH52" s="450">
        <v>49</v>
      </c>
      <c r="AI52" s="450">
        <v>12418</v>
      </c>
      <c r="AJ52" s="447">
        <v>814</v>
      </c>
      <c r="AK52" s="447">
        <v>89</v>
      </c>
      <c r="AL52" s="478">
        <v>22</v>
      </c>
      <c r="AM52" s="450">
        <v>5741</v>
      </c>
      <c r="AN52" s="447">
        <v>440</v>
      </c>
      <c r="AO52" s="447">
        <v>1</v>
      </c>
      <c r="AP52" s="447">
        <v>222</v>
      </c>
      <c r="AQ52" s="447">
        <v>14</v>
      </c>
      <c r="AR52" s="447">
        <v>11</v>
      </c>
      <c r="AS52" s="448">
        <v>93.00911854103343</v>
      </c>
      <c r="AT52" s="448">
        <v>95.6</v>
      </c>
      <c r="AU52" s="448">
        <v>86.7</v>
      </c>
      <c r="AV52" s="462">
        <v>17</v>
      </c>
      <c r="AW52" s="478">
        <v>17</v>
      </c>
      <c r="AX52" s="478">
        <v>13</v>
      </c>
      <c r="AY52" s="462">
        <v>6</v>
      </c>
      <c r="AZ52" s="462">
        <v>6</v>
      </c>
      <c r="BA52" s="478">
        <v>8</v>
      </c>
      <c r="BB52" s="478">
        <v>8</v>
      </c>
      <c r="BC52" s="450">
        <v>9</v>
      </c>
      <c r="BD52" s="447">
        <v>20357.66</v>
      </c>
      <c r="BE52" s="450">
        <v>1</v>
      </c>
      <c r="BF52" s="447">
        <v>29753.55</v>
      </c>
      <c r="BG52" s="450">
        <v>5</v>
      </c>
      <c r="BH52" s="447">
        <v>94095.41</v>
      </c>
      <c r="BI52" s="450">
        <v>3</v>
      </c>
      <c r="BJ52" s="447">
        <v>4062.25</v>
      </c>
      <c r="BK52" s="448">
        <v>28.4</v>
      </c>
      <c r="BL52" s="462">
        <v>1</v>
      </c>
      <c r="BM52" s="462">
        <v>3</v>
      </c>
      <c r="BN52" s="462" t="s">
        <v>983</v>
      </c>
      <c r="BO52" s="462" t="s">
        <v>982</v>
      </c>
      <c r="BP52" s="448">
        <v>22.6</v>
      </c>
      <c r="BQ52" s="477">
        <v>1.65</v>
      </c>
      <c r="BR52" s="448">
        <v>39.799999999999997</v>
      </c>
      <c r="BS52" s="448">
        <v>4.4598612487611495</v>
      </c>
      <c r="BT52" s="448">
        <v>56.012039257700003</v>
      </c>
      <c r="BU52" s="450">
        <v>27</v>
      </c>
      <c r="BV52" s="447">
        <v>6062</v>
      </c>
      <c r="BW52" s="450">
        <v>284</v>
      </c>
      <c r="BX52" s="450">
        <v>723</v>
      </c>
      <c r="BY52" s="450">
        <v>3710</v>
      </c>
      <c r="BZ52" s="450">
        <v>955</v>
      </c>
      <c r="CA52" s="450">
        <v>325</v>
      </c>
      <c r="CB52" s="450">
        <v>662</v>
      </c>
      <c r="CC52" s="470">
        <v>1.42</v>
      </c>
      <c r="CD52" s="477" t="s">
        <v>534</v>
      </c>
      <c r="CE52" s="450">
        <v>2</v>
      </c>
      <c r="CF52" s="450">
        <v>19</v>
      </c>
      <c r="CG52" s="450">
        <v>2</v>
      </c>
      <c r="CH52" s="450">
        <v>3</v>
      </c>
      <c r="CI52" s="450">
        <v>260</v>
      </c>
      <c r="CJ52" s="450">
        <v>17</v>
      </c>
      <c r="CK52" s="447">
        <v>1057</v>
      </c>
      <c r="CL52" s="450">
        <v>12</v>
      </c>
      <c r="CM52" s="450">
        <v>867</v>
      </c>
      <c r="CN52" s="462">
        <v>34</v>
      </c>
      <c r="CO52" s="462">
        <v>396</v>
      </c>
      <c r="CP52" s="462">
        <v>11</v>
      </c>
      <c r="CQ52" s="462">
        <v>116</v>
      </c>
      <c r="CR52" s="462">
        <v>14</v>
      </c>
      <c r="CS52" s="462">
        <v>379</v>
      </c>
      <c r="CT52" s="447">
        <v>9676</v>
      </c>
      <c r="CU52" s="447">
        <v>3145</v>
      </c>
      <c r="CV52" s="463">
        <v>2254</v>
      </c>
      <c r="CW52" s="463">
        <v>850438.82900000003</v>
      </c>
      <c r="CX52" s="463">
        <v>484482.24599999998</v>
      </c>
      <c r="CY52" s="463">
        <v>613203.33200000005</v>
      </c>
      <c r="CZ52" s="447">
        <v>91176</v>
      </c>
      <c r="DA52" s="450">
        <v>12</v>
      </c>
      <c r="DB52" s="463">
        <v>19160</v>
      </c>
      <c r="DC52" s="463">
        <v>2466</v>
      </c>
      <c r="DD52" s="463">
        <v>1481</v>
      </c>
      <c r="DE52" s="462">
        <v>223</v>
      </c>
      <c r="DF52" s="462">
        <v>1042</v>
      </c>
      <c r="DG52" s="447">
        <v>4497</v>
      </c>
      <c r="DH52" s="498">
        <v>13552</v>
      </c>
      <c r="DI52" s="447">
        <v>2284</v>
      </c>
      <c r="DJ52" s="447">
        <v>2391</v>
      </c>
      <c r="DK52" s="462">
        <v>292</v>
      </c>
      <c r="DL52" s="462">
        <v>462</v>
      </c>
      <c r="DM52" s="462" t="s">
        <v>534</v>
      </c>
      <c r="DN52" s="462">
        <v>1565</v>
      </c>
      <c r="DO52" s="462" t="s">
        <v>534</v>
      </c>
      <c r="DP52" s="462">
        <v>14101</v>
      </c>
      <c r="DQ52" s="492">
        <v>60</v>
      </c>
      <c r="DR52" s="450">
        <v>6643</v>
      </c>
      <c r="DS52" s="494">
        <v>6194</v>
      </c>
      <c r="DT52" s="450">
        <v>0</v>
      </c>
      <c r="DU52" s="491">
        <v>678</v>
      </c>
      <c r="DV52" s="462">
        <v>55</v>
      </c>
      <c r="DW52" s="462">
        <v>56</v>
      </c>
      <c r="DX52" s="448">
        <v>70</v>
      </c>
      <c r="DY52" s="462">
        <v>39</v>
      </c>
      <c r="DZ52" s="462">
        <v>278</v>
      </c>
      <c r="EA52" s="462">
        <v>735</v>
      </c>
      <c r="EB52" s="463">
        <v>258</v>
      </c>
      <c r="EC52" s="463">
        <v>62</v>
      </c>
      <c r="ED52" s="463">
        <v>1481</v>
      </c>
      <c r="EE52" s="450">
        <v>1679</v>
      </c>
      <c r="EF52" s="448">
        <v>99.8</v>
      </c>
      <c r="EG52" s="448">
        <v>94.8</v>
      </c>
      <c r="EH52" s="463">
        <v>15</v>
      </c>
      <c r="EI52" s="448">
        <v>16.079999999999998</v>
      </c>
      <c r="EJ52" s="463">
        <v>60096</v>
      </c>
      <c r="EK52" s="448">
        <v>19.7</v>
      </c>
      <c r="EL52" s="463">
        <v>458441</v>
      </c>
      <c r="EM52" s="448">
        <v>1.95</v>
      </c>
      <c r="EN52" s="462">
        <v>744</v>
      </c>
      <c r="EO52" s="462">
        <v>19</v>
      </c>
      <c r="EP52" s="501">
        <v>716</v>
      </c>
      <c r="EQ52" s="462">
        <v>52</v>
      </c>
      <c r="ER52" s="462">
        <v>1070</v>
      </c>
      <c r="ES52" s="448">
        <v>100</v>
      </c>
      <c r="ET52" s="447">
        <v>99839</v>
      </c>
      <c r="EU52" s="450">
        <v>39650</v>
      </c>
      <c r="EV52" s="447">
        <v>25</v>
      </c>
      <c r="EW52" s="491">
        <v>55850</v>
      </c>
      <c r="EX52" s="447">
        <v>43817</v>
      </c>
      <c r="EY52" s="447">
        <v>9634</v>
      </c>
      <c r="EZ52" s="447">
        <v>2399</v>
      </c>
      <c r="FA52" s="447">
        <v>4339</v>
      </c>
      <c r="FB52" s="495">
        <v>39.5</v>
      </c>
      <c r="FC52" s="492">
        <v>401</v>
      </c>
      <c r="FD52" s="487">
        <v>13.33</v>
      </c>
      <c r="FE52" s="494">
        <v>11596</v>
      </c>
      <c r="FF52" s="462">
        <v>14</v>
      </c>
      <c r="FG52" s="462">
        <v>140</v>
      </c>
      <c r="FH52" s="462">
        <v>782</v>
      </c>
      <c r="FI52" s="472">
        <v>19</v>
      </c>
      <c r="FJ52" s="471">
        <v>603</v>
      </c>
      <c r="FK52" s="470">
        <v>63.574526124361753</v>
      </c>
      <c r="FL52" s="469">
        <v>96.8</v>
      </c>
      <c r="FM52" s="469">
        <v>88.4</v>
      </c>
      <c r="FN52" s="448">
        <v>76.400000000000006</v>
      </c>
      <c r="FO52" s="456">
        <v>36.4</v>
      </c>
      <c r="FP52" s="493">
        <v>75</v>
      </c>
      <c r="FQ52" s="492">
        <v>11</v>
      </c>
      <c r="FR52" s="492">
        <v>57</v>
      </c>
      <c r="FS52" s="462">
        <v>1264</v>
      </c>
      <c r="FT52" s="462">
        <v>15</v>
      </c>
      <c r="FU52" s="462">
        <v>1342</v>
      </c>
      <c r="FV52" s="462">
        <v>1927</v>
      </c>
      <c r="FW52" s="462">
        <v>4</v>
      </c>
      <c r="FX52" s="491">
        <v>7055352</v>
      </c>
      <c r="FY52" s="490">
        <v>3936</v>
      </c>
      <c r="FZ52" s="462" t="s">
        <v>534</v>
      </c>
      <c r="GA52" s="462" t="s">
        <v>534</v>
      </c>
      <c r="GB52" s="447">
        <v>11930</v>
      </c>
      <c r="GC52" s="450">
        <v>11930</v>
      </c>
      <c r="GD52" s="450">
        <v>69</v>
      </c>
      <c r="GE52" s="450">
        <v>1711</v>
      </c>
      <c r="GF52" s="447">
        <v>108866</v>
      </c>
      <c r="GG52" s="447">
        <v>945</v>
      </c>
      <c r="GH52" s="447">
        <v>23563</v>
      </c>
      <c r="GI52" s="447">
        <v>84358</v>
      </c>
      <c r="GJ52" s="447">
        <v>605</v>
      </c>
      <c r="GK52" s="447">
        <v>4738</v>
      </c>
      <c r="GL52" s="447">
        <v>281519</v>
      </c>
      <c r="GM52" s="447">
        <v>2094</v>
      </c>
      <c r="GN52" s="447">
        <v>14272</v>
      </c>
      <c r="GO52" s="447">
        <v>269907</v>
      </c>
      <c r="GP52" s="447">
        <v>374</v>
      </c>
      <c r="GQ52" s="447">
        <v>14876</v>
      </c>
      <c r="GR52" s="447">
        <v>51644519</v>
      </c>
      <c r="GS52" s="450">
        <v>366</v>
      </c>
      <c r="GT52" s="462">
        <v>14876</v>
      </c>
      <c r="GU52" s="462">
        <v>516445</v>
      </c>
      <c r="GV52" s="464">
        <v>91.18</v>
      </c>
      <c r="GW52" s="462">
        <v>5155</v>
      </c>
      <c r="GX52" s="450">
        <v>4581</v>
      </c>
      <c r="GY52" s="450">
        <v>3452</v>
      </c>
      <c r="GZ52" s="463">
        <v>252</v>
      </c>
      <c r="HA52" s="463">
        <v>291</v>
      </c>
      <c r="HB52" s="447">
        <v>2108424</v>
      </c>
      <c r="HC52" s="447">
        <v>13445101</v>
      </c>
      <c r="HD52" s="462">
        <v>1328156.8</v>
      </c>
      <c r="HE52" s="462">
        <v>1940064.4</v>
      </c>
      <c r="HF52" s="462">
        <v>190687</v>
      </c>
      <c r="HG52" s="462">
        <v>6381</v>
      </c>
      <c r="HH52" s="462">
        <v>6381</v>
      </c>
      <c r="HI52" s="462">
        <v>128390</v>
      </c>
      <c r="HJ52" s="462">
        <v>95788</v>
      </c>
      <c r="HK52" s="461">
        <v>9370</v>
      </c>
      <c r="HL52" s="461">
        <v>13363277</v>
      </c>
      <c r="HM52" s="461">
        <v>0</v>
      </c>
      <c r="HN52" s="455">
        <v>256</v>
      </c>
      <c r="HO52" s="455">
        <v>0</v>
      </c>
      <c r="HP52" s="461">
        <v>132</v>
      </c>
      <c r="HQ52" s="455">
        <v>0</v>
      </c>
      <c r="HR52" s="461">
        <v>188586</v>
      </c>
      <c r="HS52" s="447">
        <v>145488</v>
      </c>
      <c r="HT52" s="455">
        <v>7383</v>
      </c>
      <c r="HU52" s="489">
        <v>0</v>
      </c>
      <c r="HV52" s="488">
        <v>40.5</v>
      </c>
      <c r="HW52" s="461">
        <v>176520</v>
      </c>
      <c r="HX52" s="457">
        <v>9.8800000000000008</v>
      </c>
      <c r="HY52" s="456">
        <v>1.4</v>
      </c>
      <c r="HZ52" s="456">
        <v>1.4</v>
      </c>
      <c r="IA52" s="456">
        <v>1055.5999999999999</v>
      </c>
      <c r="IB52" s="456">
        <v>1055.5999999999999</v>
      </c>
      <c r="IC52" s="447">
        <v>32027</v>
      </c>
      <c r="ID52" s="448">
        <v>74.3</v>
      </c>
      <c r="IE52" s="448">
        <v>48.6</v>
      </c>
      <c r="IF52" s="448">
        <v>35.4</v>
      </c>
      <c r="IG52" s="448">
        <v>52.3</v>
      </c>
      <c r="IH52" s="448">
        <v>15.4</v>
      </c>
      <c r="II52" s="455">
        <v>2</v>
      </c>
      <c r="IJ52" s="455">
        <v>8</v>
      </c>
      <c r="IK52" s="487">
        <v>80</v>
      </c>
      <c r="IL52" s="486">
        <v>0.54900000000000004</v>
      </c>
      <c r="IM52" s="485">
        <v>97.6</v>
      </c>
      <c r="IN52" s="485">
        <v>10</v>
      </c>
      <c r="IO52" s="485">
        <v>3.2</v>
      </c>
      <c r="IP52" s="484">
        <v>155319477</v>
      </c>
      <c r="IQ52" s="450">
        <v>41.5</v>
      </c>
      <c r="IR52" s="450">
        <v>52</v>
      </c>
      <c r="IS52" s="450" t="s">
        <v>534</v>
      </c>
      <c r="IT52" s="450" t="s">
        <v>534</v>
      </c>
      <c r="IU52" s="450">
        <v>101.1</v>
      </c>
      <c r="IV52" s="448">
        <v>36.700000000000003</v>
      </c>
      <c r="IW52" s="481">
        <v>2678</v>
      </c>
      <c r="IX52" s="448">
        <v>32</v>
      </c>
      <c r="IY52" s="448">
        <v>29</v>
      </c>
      <c r="IZ52" s="447">
        <v>44957</v>
      </c>
      <c r="JA52" s="447">
        <v>793</v>
      </c>
      <c r="JB52" s="447">
        <v>946</v>
      </c>
      <c r="JC52" s="447">
        <v>3680</v>
      </c>
      <c r="JD52" s="447">
        <v>4150</v>
      </c>
      <c r="JE52" s="447">
        <v>4748</v>
      </c>
      <c r="JF52" s="447">
        <v>5443</v>
      </c>
      <c r="JG52" s="447">
        <v>6767</v>
      </c>
      <c r="JH52" s="447">
        <v>6521</v>
      </c>
      <c r="JI52" s="447">
        <v>6243</v>
      </c>
      <c r="JJ52" s="447">
        <v>6250</v>
      </c>
      <c r="JK52" s="447">
        <v>5740</v>
      </c>
      <c r="JL52" s="447">
        <v>4839</v>
      </c>
      <c r="JM52" s="447">
        <v>2116</v>
      </c>
      <c r="JN52" s="447">
        <v>994</v>
      </c>
      <c r="JO52" s="447">
        <v>517</v>
      </c>
      <c r="JP52" s="447">
        <v>208</v>
      </c>
      <c r="JQ52" s="447">
        <v>5554</v>
      </c>
      <c r="JR52" s="447">
        <v>5052</v>
      </c>
      <c r="JS52" s="447">
        <v>5261</v>
      </c>
      <c r="JT52" s="447">
        <v>6490</v>
      </c>
      <c r="JU52" s="447">
        <v>7395</v>
      </c>
      <c r="JV52" s="447">
        <v>8688</v>
      </c>
      <c r="JW52" s="447">
        <v>8106</v>
      </c>
      <c r="JX52" s="447">
        <v>7949</v>
      </c>
      <c r="JY52" s="447">
        <v>8721</v>
      </c>
      <c r="JZ52" s="447">
        <v>10582</v>
      </c>
      <c r="KA52" s="447">
        <v>12948</v>
      </c>
      <c r="KB52" s="447">
        <v>10583</v>
      </c>
      <c r="KC52" s="447">
        <v>9579</v>
      </c>
      <c r="KD52" s="447">
        <v>8761</v>
      </c>
      <c r="KE52" s="447">
        <v>10036</v>
      </c>
    </row>
    <row r="53" spans="1:291" s="511" customFormat="1" ht="12" customHeight="1">
      <c r="A53" s="3">
        <v>372013</v>
      </c>
      <c r="B53" s="515" t="s">
        <v>943</v>
      </c>
      <c r="C53" s="470">
        <v>375.52</v>
      </c>
      <c r="D53" s="447">
        <v>426465</v>
      </c>
      <c r="E53" s="448">
        <v>13.58329</v>
      </c>
      <c r="F53" s="448">
        <v>59.214230000000001</v>
      </c>
      <c r="G53" s="448">
        <v>27.202460000000002</v>
      </c>
      <c r="H53" s="455">
        <v>22054</v>
      </c>
      <c r="I53" s="455">
        <v>45812</v>
      </c>
      <c r="J53" s="455">
        <v>70478</v>
      </c>
      <c r="K53" s="447">
        <v>57160</v>
      </c>
      <c r="L53" s="447">
        <v>195022</v>
      </c>
      <c r="M53" s="447">
        <v>4003</v>
      </c>
      <c r="N53" s="447">
        <v>15317</v>
      </c>
      <c r="O53" s="450">
        <v>14657</v>
      </c>
      <c r="P53" s="455">
        <v>418122</v>
      </c>
      <c r="Q53" s="447">
        <v>420748</v>
      </c>
      <c r="R53" s="447">
        <v>435901</v>
      </c>
      <c r="S53" s="447">
        <v>638025</v>
      </c>
      <c r="T53" s="447">
        <v>2873816</v>
      </c>
      <c r="U53" s="447">
        <v>1109671</v>
      </c>
      <c r="V53" s="447">
        <v>1378512</v>
      </c>
      <c r="W53" s="462">
        <v>70</v>
      </c>
      <c r="X53" s="480">
        <v>115</v>
      </c>
      <c r="Y53" s="462">
        <v>34</v>
      </c>
      <c r="Z53" s="463">
        <v>116140</v>
      </c>
      <c r="AA53" s="447">
        <v>1819</v>
      </c>
      <c r="AB53" s="462">
        <v>1145</v>
      </c>
      <c r="AC53" s="447">
        <v>1500</v>
      </c>
      <c r="AD53" s="447">
        <v>412615</v>
      </c>
      <c r="AE53" s="447">
        <v>2001</v>
      </c>
      <c r="AF53" s="499">
        <v>48</v>
      </c>
      <c r="AG53" s="447">
        <v>5251</v>
      </c>
      <c r="AH53" s="450">
        <v>51</v>
      </c>
      <c r="AI53" s="450">
        <v>23032</v>
      </c>
      <c r="AJ53" s="447">
        <v>1455</v>
      </c>
      <c r="AK53" s="447">
        <v>256</v>
      </c>
      <c r="AL53" s="478">
        <v>24</v>
      </c>
      <c r="AM53" s="450">
        <v>11069</v>
      </c>
      <c r="AN53" s="447">
        <v>817</v>
      </c>
      <c r="AO53" s="447">
        <v>6</v>
      </c>
      <c r="AP53" s="447">
        <v>431</v>
      </c>
      <c r="AQ53" s="447">
        <v>22</v>
      </c>
      <c r="AR53" s="447">
        <v>41</v>
      </c>
      <c r="AS53" s="448">
        <v>100</v>
      </c>
      <c r="AT53" s="448">
        <v>111.7</v>
      </c>
      <c r="AU53" s="448">
        <v>106.7</v>
      </c>
      <c r="AV53" s="462">
        <v>33</v>
      </c>
      <c r="AW53" s="478">
        <v>36</v>
      </c>
      <c r="AX53" s="478">
        <v>31</v>
      </c>
      <c r="AY53" s="462">
        <v>20</v>
      </c>
      <c r="AZ53" s="462">
        <v>20</v>
      </c>
      <c r="BA53" s="478">
        <v>25</v>
      </c>
      <c r="BB53" s="478">
        <v>22</v>
      </c>
      <c r="BC53" s="450">
        <v>14</v>
      </c>
      <c r="BD53" s="447">
        <v>35448</v>
      </c>
      <c r="BE53" s="450">
        <v>1</v>
      </c>
      <c r="BF53" s="447">
        <v>52545</v>
      </c>
      <c r="BG53" s="450">
        <v>9</v>
      </c>
      <c r="BH53" s="447">
        <v>99498</v>
      </c>
      <c r="BI53" s="450">
        <v>8</v>
      </c>
      <c r="BJ53" s="447">
        <v>4378</v>
      </c>
      <c r="BK53" s="448">
        <v>53.1</v>
      </c>
      <c r="BL53" s="462">
        <v>1</v>
      </c>
      <c r="BM53" s="462">
        <v>3</v>
      </c>
      <c r="BN53" s="462">
        <v>277</v>
      </c>
      <c r="BO53" s="462">
        <v>7401</v>
      </c>
      <c r="BP53" s="448">
        <v>33.4</v>
      </c>
      <c r="BQ53" s="477">
        <v>1.52</v>
      </c>
      <c r="BR53" s="448">
        <v>39.200000000000003</v>
      </c>
      <c r="BS53" s="448">
        <v>4.1047374300556552</v>
      </c>
      <c r="BT53" s="448">
        <v>59.280343525100001</v>
      </c>
      <c r="BU53" s="450">
        <v>35</v>
      </c>
      <c r="BV53" s="447">
        <v>6761</v>
      </c>
      <c r="BW53" s="450">
        <v>423</v>
      </c>
      <c r="BX53" s="450">
        <v>1199</v>
      </c>
      <c r="BY53" s="450">
        <v>4324</v>
      </c>
      <c r="BZ53" s="450">
        <v>1111</v>
      </c>
      <c r="CA53" s="450">
        <v>350</v>
      </c>
      <c r="CB53" s="450">
        <v>761</v>
      </c>
      <c r="CC53" s="470">
        <v>1.53</v>
      </c>
      <c r="CD53" s="477" t="s">
        <v>534</v>
      </c>
      <c r="CE53" s="450">
        <v>7</v>
      </c>
      <c r="CF53" s="450">
        <v>91</v>
      </c>
      <c r="CG53" s="450">
        <v>1</v>
      </c>
      <c r="CH53" s="450">
        <v>2</v>
      </c>
      <c r="CI53" s="450">
        <v>200</v>
      </c>
      <c r="CJ53" s="450">
        <v>28</v>
      </c>
      <c r="CK53" s="447">
        <v>1697</v>
      </c>
      <c r="CL53" s="450">
        <v>19</v>
      </c>
      <c r="CM53" s="450">
        <v>1326</v>
      </c>
      <c r="CN53" s="462">
        <v>48</v>
      </c>
      <c r="CO53" s="462">
        <v>927</v>
      </c>
      <c r="CP53" s="462">
        <v>22</v>
      </c>
      <c r="CQ53" s="462">
        <v>223</v>
      </c>
      <c r="CR53" s="462">
        <v>14</v>
      </c>
      <c r="CS53" s="462">
        <v>369</v>
      </c>
      <c r="CT53" s="447">
        <v>15547</v>
      </c>
      <c r="CU53" s="447">
        <v>3348</v>
      </c>
      <c r="CV53" s="463">
        <v>2862</v>
      </c>
      <c r="CW53" s="463">
        <v>1629858.9890000001</v>
      </c>
      <c r="CX53" s="463">
        <v>463464.65600000002</v>
      </c>
      <c r="CY53" s="463">
        <v>740774.33700000006</v>
      </c>
      <c r="CZ53" s="447">
        <v>115902</v>
      </c>
      <c r="DA53" s="450">
        <v>1</v>
      </c>
      <c r="DB53" s="463">
        <v>24684</v>
      </c>
      <c r="DC53" s="463">
        <v>2534</v>
      </c>
      <c r="DD53" s="463">
        <v>2059</v>
      </c>
      <c r="DE53" s="462">
        <v>0</v>
      </c>
      <c r="DF53" s="462">
        <v>1716</v>
      </c>
      <c r="DG53" s="447">
        <v>18508</v>
      </c>
      <c r="DH53" s="498">
        <v>18397</v>
      </c>
      <c r="DI53" s="447">
        <v>3030</v>
      </c>
      <c r="DJ53" s="447">
        <v>2640</v>
      </c>
      <c r="DK53" s="462">
        <v>275</v>
      </c>
      <c r="DL53" s="462">
        <v>380</v>
      </c>
      <c r="DM53" s="462">
        <v>17</v>
      </c>
      <c r="DN53" s="462">
        <v>2008</v>
      </c>
      <c r="DO53" s="462">
        <v>39</v>
      </c>
      <c r="DP53" s="462">
        <v>15330</v>
      </c>
      <c r="DQ53" s="492">
        <v>104</v>
      </c>
      <c r="DR53" s="450">
        <v>12798</v>
      </c>
      <c r="DS53" s="494">
        <v>11188</v>
      </c>
      <c r="DT53" s="450">
        <v>62</v>
      </c>
      <c r="DU53" s="491">
        <v>1366</v>
      </c>
      <c r="DV53" s="462">
        <v>81</v>
      </c>
      <c r="DW53" s="462">
        <v>77</v>
      </c>
      <c r="DX53" s="448">
        <v>57.9</v>
      </c>
      <c r="DY53" s="462">
        <v>65</v>
      </c>
      <c r="DZ53" s="462">
        <v>288</v>
      </c>
      <c r="EA53" s="462">
        <v>1781</v>
      </c>
      <c r="EB53" s="463">
        <v>587</v>
      </c>
      <c r="EC53" s="463">
        <v>122</v>
      </c>
      <c r="ED53" s="463">
        <v>3286</v>
      </c>
      <c r="EE53" s="450">
        <v>3645</v>
      </c>
      <c r="EF53" s="448">
        <v>93.2</v>
      </c>
      <c r="EG53" s="448">
        <v>90.8</v>
      </c>
      <c r="EH53" s="463">
        <v>200</v>
      </c>
      <c r="EI53" s="448">
        <v>14.6</v>
      </c>
      <c r="EJ53" s="463">
        <v>88776</v>
      </c>
      <c r="EK53" s="448">
        <v>44.1</v>
      </c>
      <c r="EL53" s="463">
        <v>423698</v>
      </c>
      <c r="EM53" s="448">
        <v>2.89</v>
      </c>
      <c r="EN53" s="462">
        <v>465</v>
      </c>
      <c r="EO53" s="462">
        <v>28</v>
      </c>
      <c r="EP53" s="496">
        <v>8072</v>
      </c>
      <c r="EQ53" s="462">
        <v>81</v>
      </c>
      <c r="ER53" s="462">
        <v>2844</v>
      </c>
      <c r="ES53" s="448">
        <v>58.3</v>
      </c>
      <c r="ET53" s="447">
        <v>141815</v>
      </c>
      <c r="EU53" s="450">
        <v>3695</v>
      </c>
      <c r="EV53" s="447">
        <v>0</v>
      </c>
      <c r="EW53" s="491">
        <v>138120</v>
      </c>
      <c r="EX53" s="447">
        <v>102498</v>
      </c>
      <c r="EY53" s="447">
        <v>26109</v>
      </c>
      <c r="EZ53" s="447">
        <v>9513</v>
      </c>
      <c r="FA53" s="447">
        <v>0</v>
      </c>
      <c r="FB53" s="495">
        <v>18.8</v>
      </c>
      <c r="FC53" s="492">
        <v>293</v>
      </c>
      <c r="FD53" s="487">
        <v>8.9</v>
      </c>
      <c r="FE53" s="494">
        <v>8811</v>
      </c>
      <c r="FF53" s="462">
        <v>46</v>
      </c>
      <c r="FG53" s="462">
        <v>55</v>
      </c>
      <c r="FH53" s="462">
        <v>322</v>
      </c>
      <c r="FI53" s="472">
        <v>40</v>
      </c>
      <c r="FJ53" s="471">
        <v>1307</v>
      </c>
      <c r="FK53" s="470">
        <v>62.958136322879945</v>
      </c>
      <c r="FL53" s="469">
        <v>99.3</v>
      </c>
      <c r="FM53" s="469">
        <v>93.4</v>
      </c>
      <c r="FN53" s="448">
        <v>63.4</v>
      </c>
      <c r="FO53" s="456">
        <v>44.3</v>
      </c>
      <c r="FP53" s="493">
        <v>151</v>
      </c>
      <c r="FQ53" s="492">
        <v>14</v>
      </c>
      <c r="FR53" s="492">
        <v>76</v>
      </c>
      <c r="FS53" s="462">
        <v>2996</v>
      </c>
      <c r="FT53" s="462">
        <v>13</v>
      </c>
      <c r="FU53" s="462">
        <v>2720</v>
      </c>
      <c r="FV53" s="462">
        <v>2869</v>
      </c>
      <c r="FW53" s="462">
        <v>4</v>
      </c>
      <c r="FX53" s="491">
        <v>6661925</v>
      </c>
      <c r="FY53" s="490">
        <v>5775</v>
      </c>
      <c r="FZ53" s="462">
        <v>16170916</v>
      </c>
      <c r="GA53" s="462">
        <v>14817473</v>
      </c>
      <c r="GB53" s="447">
        <v>21832</v>
      </c>
      <c r="GC53" s="450">
        <v>21832</v>
      </c>
      <c r="GD53" s="450">
        <v>90</v>
      </c>
      <c r="GE53" s="450">
        <v>3277</v>
      </c>
      <c r="GF53" s="447">
        <v>203222</v>
      </c>
      <c r="GG53" s="447">
        <v>691</v>
      </c>
      <c r="GH53" s="447">
        <v>34130</v>
      </c>
      <c r="GI53" s="447">
        <v>168401</v>
      </c>
      <c r="GJ53" s="447">
        <v>1804</v>
      </c>
      <c r="GK53" s="447">
        <v>16118</v>
      </c>
      <c r="GL53" s="447">
        <v>1795999</v>
      </c>
      <c r="GM53" s="447">
        <v>3058</v>
      </c>
      <c r="GN53" s="447">
        <v>24477</v>
      </c>
      <c r="GO53" s="447">
        <v>601284</v>
      </c>
      <c r="GP53" s="447">
        <v>549</v>
      </c>
      <c r="GQ53" s="447">
        <v>15651</v>
      </c>
      <c r="GR53" s="447">
        <v>34233000</v>
      </c>
      <c r="GS53" s="450">
        <v>545</v>
      </c>
      <c r="GT53" s="462">
        <v>12715</v>
      </c>
      <c r="GU53" s="462">
        <v>252900</v>
      </c>
      <c r="GV53" s="464">
        <v>84.14</v>
      </c>
      <c r="GW53" s="514">
        <v>854.5</v>
      </c>
      <c r="GX53" s="450">
        <v>8682</v>
      </c>
      <c r="GY53" s="450">
        <v>4870</v>
      </c>
      <c r="GZ53" s="463">
        <v>319</v>
      </c>
      <c r="HA53" s="463">
        <v>18</v>
      </c>
      <c r="HB53" s="447">
        <v>2376678</v>
      </c>
      <c r="HC53" s="447">
        <v>13083128</v>
      </c>
      <c r="HD53" s="462">
        <v>1507091</v>
      </c>
      <c r="HE53" s="462">
        <v>2277272</v>
      </c>
      <c r="HF53" s="513">
        <v>206242</v>
      </c>
      <c r="HG53" s="462">
        <v>7020</v>
      </c>
      <c r="HH53" s="462">
        <v>7370</v>
      </c>
      <c r="HI53" s="462">
        <v>217990</v>
      </c>
      <c r="HJ53" s="462">
        <v>191333</v>
      </c>
      <c r="HK53" s="461">
        <v>19355</v>
      </c>
      <c r="HL53" s="461">
        <v>3822834</v>
      </c>
      <c r="HM53" s="461">
        <v>0</v>
      </c>
      <c r="HN53" s="455">
        <v>99</v>
      </c>
      <c r="HO53" s="455">
        <v>0</v>
      </c>
      <c r="HP53" s="461">
        <v>75</v>
      </c>
      <c r="HQ53" s="455">
        <v>0</v>
      </c>
      <c r="HR53" s="461">
        <v>88201</v>
      </c>
      <c r="HS53" s="447">
        <v>243011</v>
      </c>
      <c r="HT53" s="455">
        <v>36200</v>
      </c>
      <c r="HU53" s="512">
        <v>12322</v>
      </c>
      <c r="HV53" s="488">
        <v>41.04</v>
      </c>
      <c r="HW53" s="461">
        <v>212897</v>
      </c>
      <c r="HX53" s="457" t="s">
        <v>981</v>
      </c>
      <c r="HY53" s="456">
        <v>2</v>
      </c>
      <c r="HZ53" s="456">
        <v>2</v>
      </c>
      <c r="IA53" s="456">
        <v>1141.5999999999999</v>
      </c>
      <c r="IB53" s="456">
        <v>1141.5999999999999</v>
      </c>
      <c r="IC53" s="447">
        <v>48747</v>
      </c>
      <c r="ID53" s="448">
        <v>79.599999999999994</v>
      </c>
      <c r="IE53" s="448">
        <v>49.2</v>
      </c>
      <c r="IF53" s="448">
        <v>37.9</v>
      </c>
      <c r="IG53" s="448">
        <v>62.2</v>
      </c>
      <c r="IH53" s="448">
        <v>20.7</v>
      </c>
      <c r="II53" s="483" t="s">
        <v>534</v>
      </c>
      <c r="IJ53" s="455">
        <v>9</v>
      </c>
      <c r="IK53" s="487">
        <v>55</v>
      </c>
      <c r="IL53" s="486">
        <v>0.82799999999999996</v>
      </c>
      <c r="IM53" s="485">
        <v>90.2</v>
      </c>
      <c r="IN53" s="485">
        <v>8.6999999999999993</v>
      </c>
      <c r="IO53" s="485">
        <v>2.1</v>
      </c>
      <c r="IP53" s="484">
        <v>175177222</v>
      </c>
      <c r="IQ53" s="450">
        <v>48.4</v>
      </c>
      <c r="IR53" s="450">
        <v>49.8</v>
      </c>
      <c r="IS53" s="450" t="s">
        <v>534</v>
      </c>
      <c r="IT53" s="450" t="s">
        <v>534</v>
      </c>
      <c r="IU53" s="450">
        <v>69.8</v>
      </c>
      <c r="IV53" s="448">
        <v>30.4</v>
      </c>
      <c r="IW53" s="481">
        <v>3635</v>
      </c>
      <c r="IX53" s="448">
        <v>40</v>
      </c>
      <c r="IY53" s="448">
        <v>39.1</v>
      </c>
      <c r="IZ53" s="447">
        <v>73038</v>
      </c>
      <c r="JA53" s="447">
        <v>1338</v>
      </c>
      <c r="JB53" s="447">
        <v>1047</v>
      </c>
      <c r="JC53" s="447">
        <v>5346</v>
      </c>
      <c r="JD53" s="447">
        <v>7372</v>
      </c>
      <c r="JE53" s="447">
        <v>8102</v>
      </c>
      <c r="JF53" s="447">
        <v>9590</v>
      </c>
      <c r="JG53" s="447">
        <v>12128</v>
      </c>
      <c r="JH53" s="447">
        <v>10234</v>
      </c>
      <c r="JI53" s="447">
        <v>9129</v>
      </c>
      <c r="JJ53" s="447">
        <v>8248</v>
      </c>
      <c r="JK53" s="447">
        <v>6900</v>
      </c>
      <c r="JL53" s="447">
        <v>5589</v>
      </c>
      <c r="JM53" s="447">
        <v>2447</v>
      </c>
      <c r="JN53" s="447">
        <v>1170</v>
      </c>
      <c r="JO53" s="447">
        <v>574</v>
      </c>
      <c r="JP53" s="447">
        <v>261</v>
      </c>
      <c r="JQ53" s="447">
        <v>8888</v>
      </c>
      <c r="JR53" s="447">
        <v>7405</v>
      </c>
      <c r="JS53" s="447">
        <v>9107</v>
      </c>
      <c r="JT53" s="447">
        <v>11157</v>
      </c>
      <c r="JU53" s="447">
        <v>13280</v>
      </c>
      <c r="JV53" s="447">
        <v>15855</v>
      </c>
      <c r="JW53" s="447">
        <v>13120</v>
      </c>
      <c r="JX53" s="447">
        <v>11988</v>
      </c>
      <c r="JY53" s="447">
        <v>12046</v>
      </c>
      <c r="JZ53" s="447">
        <v>13691</v>
      </c>
      <c r="KA53" s="447">
        <v>16737</v>
      </c>
      <c r="KB53" s="447">
        <v>12327</v>
      </c>
      <c r="KC53" s="447">
        <v>10402</v>
      </c>
      <c r="KD53" s="447">
        <v>9466</v>
      </c>
      <c r="KE53" s="447">
        <v>11778</v>
      </c>
    </row>
    <row r="54" spans="1:291" ht="12" customHeight="1">
      <c r="A54" s="3">
        <v>382019</v>
      </c>
      <c r="B54" s="2" t="s">
        <v>944</v>
      </c>
      <c r="C54" s="470">
        <v>429.4</v>
      </c>
      <c r="D54" s="447">
        <v>513207</v>
      </c>
      <c r="E54" s="448">
        <v>13</v>
      </c>
      <c r="F54" s="448">
        <v>60</v>
      </c>
      <c r="G54" s="448">
        <v>27</v>
      </c>
      <c r="H54" s="455">
        <v>25252</v>
      </c>
      <c r="I54" s="455">
        <v>52722</v>
      </c>
      <c r="J54" s="455">
        <v>81488</v>
      </c>
      <c r="K54" s="447">
        <v>67905</v>
      </c>
      <c r="L54" s="447">
        <v>247714</v>
      </c>
      <c r="M54" s="447">
        <v>3001</v>
      </c>
      <c r="N54" s="447">
        <v>15704</v>
      </c>
      <c r="O54" s="450">
        <v>15525</v>
      </c>
      <c r="P54" s="462">
        <v>510809</v>
      </c>
      <c r="Q54" s="447">
        <v>514865</v>
      </c>
      <c r="R54" s="447">
        <v>520193</v>
      </c>
      <c r="S54" s="447">
        <v>489399</v>
      </c>
      <c r="T54" s="447">
        <v>1964166</v>
      </c>
      <c r="U54" s="447">
        <v>555858</v>
      </c>
      <c r="V54" s="447">
        <v>796123</v>
      </c>
      <c r="W54" s="462">
        <v>0</v>
      </c>
      <c r="X54" s="480">
        <v>114</v>
      </c>
      <c r="Y54" s="462">
        <v>33</v>
      </c>
      <c r="Z54" s="463" t="s">
        <v>534</v>
      </c>
      <c r="AA54" s="447">
        <v>7978</v>
      </c>
      <c r="AB54" s="462">
        <v>3273</v>
      </c>
      <c r="AC54" s="447">
        <v>2987</v>
      </c>
      <c r="AD54" s="447">
        <v>458571</v>
      </c>
      <c r="AE54" s="447">
        <v>3000</v>
      </c>
      <c r="AF54" s="499">
        <v>41</v>
      </c>
      <c r="AG54" s="447">
        <v>6090</v>
      </c>
      <c r="AH54" s="450">
        <v>59</v>
      </c>
      <c r="AI54" s="450">
        <v>26745</v>
      </c>
      <c r="AJ54" s="447">
        <v>1540</v>
      </c>
      <c r="AK54" s="447">
        <v>105</v>
      </c>
      <c r="AL54" s="478">
        <v>29</v>
      </c>
      <c r="AM54" s="450">
        <v>11914</v>
      </c>
      <c r="AN54" s="447">
        <v>887</v>
      </c>
      <c r="AO54" s="447">
        <v>1</v>
      </c>
      <c r="AP54" s="447">
        <v>411</v>
      </c>
      <c r="AQ54" s="447">
        <v>24</v>
      </c>
      <c r="AR54" s="447">
        <v>24</v>
      </c>
      <c r="AS54" s="448">
        <v>100</v>
      </c>
      <c r="AT54" s="448">
        <v>121.5</v>
      </c>
      <c r="AU54" s="448">
        <v>118.4</v>
      </c>
      <c r="AV54" s="462">
        <v>83</v>
      </c>
      <c r="AW54" s="478">
        <v>35</v>
      </c>
      <c r="AX54" s="478">
        <v>27</v>
      </c>
      <c r="AY54" s="462">
        <v>18</v>
      </c>
      <c r="AZ54" s="462">
        <v>18</v>
      </c>
      <c r="BA54" s="478">
        <v>1</v>
      </c>
      <c r="BB54" s="478">
        <v>0</v>
      </c>
      <c r="BC54" s="450">
        <v>8</v>
      </c>
      <c r="BD54" s="447">
        <v>18950</v>
      </c>
      <c r="BE54" s="450">
        <v>1</v>
      </c>
      <c r="BF54" s="447">
        <v>16822</v>
      </c>
      <c r="BG54" s="450">
        <v>2</v>
      </c>
      <c r="BH54" s="447">
        <v>76185</v>
      </c>
      <c r="BI54" s="450">
        <v>3</v>
      </c>
      <c r="BJ54" s="447">
        <v>4527</v>
      </c>
      <c r="BK54" s="448">
        <v>33</v>
      </c>
      <c r="BL54" s="462">
        <v>3</v>
      </c>
      <c r="BM54" s="462">
        <v>5</v>
      </c>
      <c r="BN54" s="462">
        <v>952</v>
      </c>
      <c r="BO54" s="462">
        <v>15379</v>
      </c>
      <c r="BP54" s="448">
        <v>49.5</v>
      </c>
      <c r="BQ54" s="477">
        <v>1.48</v>
      </c>
      <c r="BR54" s="448">
        <v>31.3</v>
      </c>
      <c r="BS54" s="448">
        <v>4.769581884929015</v>
      </c>
      <c r="BT54" s="448">
        <v>58.524296395599997</v>
      </c>
      <c r="BU54" s="450">
        <v>43</v>
      </c>
      <c r="BV54" s="447">
        <v>8765</v>
      </c>
      <c r="BW54" s="450">
        <v>494</v>
      </c>
      <c r="BX54" s="450">
        <v>1623</v>
      </c>
      <c r="BY54" s="450">
        <v>5293</v>
      </c>
      <c r="BZ54" s="450">
        <v>1442</v>
      </c>
      <c r="CA54" s="450">
        <v>459</v>
      </c>
      <c r="CB54" s="450">
        <v>805</v>
      </c>
      <c r="CC54" s="470">
        <v>1.39</v>
      </c>
      <c r="CD54" s="477" t="s">
        <v>534</v>
      </c>
      <c r="CE54" s="450">
        <v>2</v>
      </c>
      <c r="CF54" s="450">
        <v>148</v>
      </c>
      <c r="CG54" s="450">
        <v>3</v>
      </c>
      <c r="CH54" s="450">
        <v>2</v>
      </c>
      <c r="CI54" s="450">
        <v>300</v>
      </c>
      <c r="CJ54" s="450">
        <v>24</v>
      </c>
      <c r="CK54" s="447">
        <v>1533</v>
      </c>
      <c r="CL54" s="450">
        <v>15</v>
      </c>
      <c r="CM54" s="450">
        <v>1274</v>
      </c>
      <c r="CN54" s="462">
        <v>121</v>
      </c>
      <c r="CO54" s="462">
        <v>1997</v>
      </c>
      <c r="CP54" s="462">
        <v>19</v>
      </c>
      <c r="CQ54" s="462">
        <v>172</v>
      </c>
      <c r="CR54" s="462">
        <v>52</v>
      </c>
      <c r="CS54" s="462">
        <v>1282</v>
      </c>
      <c r="CT54" s="447">
        <v>17910</v>
      </c>
      <c r="CU54" s="447">
        <v>4964</v>
      </c>
      <c r="CV54" s="463">
        <v>2614</v>
      </c>
      <c r="CW54" s="463">
        <v>1811918.3419999999</v>
      </c>
      <c r="CX54" s="463">
        <v>899526.40300000005</v>
      </c>
      <c r="CY54" s="463">
        <v>685152.86199999996</v>
      </c>
      <c r="CZ54" s="447">
        <v>138180</v>
      </c>
      <c r="DA54" s="450">
        <v>10</v>
      </c>
      <c r="DB54" s="463">
        <v>29522</v>
      </c>
      <c r="DC54" s="463">
        <v>3000</v>
      </c>
      <c r="DD54" s="463">
        <v>2794</v>
      </c>
      <c r="DE54" s="462">
        <v>515</v>
      </c>
      <c r="DF54" s="462">
        <v>2038</v>
      </c>
      <c r="DG54" s="447">
        <v>14595</v>
      </c>
      <c r="DH54" s="510">
        <v>24902</v>
      </c>
      <c r="DI54" s="455">
        <v>4031</v>
      </c>
      <c r="DJ54" s="447">
        <v>3948</v>
      </c>
      <c r="DK54" s="462">
        <v>372</v>
      </c>
      <c r="DL54" s="462">
        <v>451</v>
      </c>
      <c r="DM54" s="462">
        <v>2</v>
      </c>
      <c r="DN54" s="462">
        <v>3447</v>
      </c>
      <c r="DO54" s="462">
        <v>63</v>
      </c>
      <c r="DP54" s="462">
        <v>16264</v>
      </c>
      <c r="DQ54" s="492">
        <v>122</v>
      </c>
      <c r="DR54" s="450">
        <v>11964</v>
      </c>
      <c r="DS54" s="494">
        <v>10651</v>
      </c>
      <c r="DT54" s="450">
        <v>36</v>
      </c>
      <c r="DU54" s="491">
        <v>1300</v>
      </c>
      <c r="DV54" s="462">
        <v>93</v>
      </c>
      <c r="DW54" s="462">
        <v>112</v>
      </c>
      <c r="DX54" s="448">
        <v>69.900000000000006</v>
      </c>
      <c r="DY54" s="462">
        <v>37</v>
      </c>
      <c r="DZ54" s="462">
        <v>199</v>
      </c>
      <c r="EA54" s="462">
        <v>870</v>
      </c>
      <c r="EB54" s="463">
        <v>528</v>
      </c>
      <c r="EC54" s="463">
        <v>25</v>
      </c>
      <c r="ED54" s="463">
        <v>3850</v>
      </c>
      <c r="EE54" s="450">
        <v>4110</v>
      </c>
      <c r="EF54" s="448">
        <v>92.3</v>
      </c>
      <c r="EG54" s="448">
        <v>91.8</v>
      </c>
      <c r="EH54" s="463">
        <v>724</v>
      </c>
      <c r="EI54" s="448">
        <v>23.59</v>
      </c>
      <c r="EJ54" s="463">
        <v>112563</v>
      </c>
      <c r="EK54" s="448">
        <v>29.5</v>
      </c>
      <c r="EL54" s="463">
        <v>388773</v>
      </c>
      <c r="EM54" s="448">
        <v>2.54</v>
      </c>
      <c r="EN54" s="462">
        <v>349</v>
      </c>
      <c r="EO54" s="462">
        <v>9</v>
      </c>
      <c r="EP54" s="501">
        <v>13576</v>
      </c>
      <c r="EQ54" s="462">
        <v>252</v>
      </c>
      <c r="ER54" s="462">
        <v>2251</v>
      </c>
      <c r="ES54" s="448">
        <v>87.5</v>
      </c>
      <c r="ET54" s="447">
        <v>147037</v>
      </c>
      <c r="EU54" s="450">
        <v>32714</v>
      </c>
      <c r="EV54" s="447">
        <v>555</v>
      </c>
      <c r="EW54" s="491">
        <v>114323</v>
      </c>
      <c r="EX54" s="447">
        <v>86234</v>
      </c>
      <c r="EY54" s="447">
        <v>23785</v>
      </c>
      <c r="EZ54" s="447">
        <v>4304</v>
      </c>
      <c r="FA54" s="447">
        <v>0</v>
      </c>
      <c r="FB54" s="495">
        <v>20.5</v>
      </c>
      <c r="FC54" s="492">
        <v>334</v>
      </c>
      <c r="FD54" s="487">
        <v>7.6</v>
      </c>
      <c r="FE54" s="494">
        <v>6818</v>
      </c>
      <c r="FF54" s="462">
        <v>201</v>
      </c>
      <c r="FG54" s="462">
        <v>223</v>
      </c>
      <c r="FH54" s="462">
        <v>806</v>
      </c>
      <c r="FI54" s="509">
        <v>77</v>
      </c>
      <c r="FJ54" s="503">
        <v>2259</v>
      </c>
      <c r="FK54" s="470">
        <v>56.220647479801954</v>
      </c>
      <c r="FL54" s="469">
        <v>96.9</v>
      </c>
      <c r="FM54" s="469">
        <v>95.4</v>
      </c>
      <c r="FN54" s="448">
        <v>62.3</v>
      </c>
      <c r="FO54" s="456">
        <v>70.2</v>
      </c>
      <c r="FP54" s="493">
        <v>137</v>
      </c>
      <c r="FQ54" s="492">
        <v>11</v>
      </c>
      <c r="FR54" s="492">
        <v>82</v>
      </c>
      <c r="FS54" s="462">
        <v>1541</v>
      </c>
      <c r="FT54" s="462">
        <v>15</v>
      </c>
      <c r="FU54" s="462">
        <v>4427</v>
      </c>
      <c r="FV54" s="462">
        <v>2202</v>
      </c>
      <c r="FW54" s="462">
        <v>5</v>
      </c>
      <c r="FX54" s="491">
        <v>6005100</v>
      </c>
      <c r="FY54" s="490">
        <v>8433</v>
      </c>
      <c r="FZ54" s="462">
        <v>21708375</v>
      </c>
      <c r="GA54" s="462" t="s">
        <v>534</v>
      </c>
      <c r="GB54" s="447">
        <v>21001</v>
      </c>
      <c r="GC54" s="450">
        <v>21001</v>
      </c>
      <c r="GD54" s="450">
        <v>57</v>
      </c>
      <c r="GE54" s="450">
        <v>2726</v>
      </c>
      <c r="GF54" s="447">
        <v>215683</v>
      </c>
      <c r="GG54" s="447">
        <v>414</v>
      </c>
      <c r="GH54" s="447">
        <v>30459</v>
      </c>
      <c r="GI54" s="447">
        <v>184810</v>
      </c>
      <c r="GJ54" s="447">
        <v>1340</v>
      </c>
      <c r="GK54" s="447">
        <v>12357</v>
      </c>
      <c r="GL54" s="447">
        <v>1065487</v>
      </c>
      <c r="GM54" s="447">
        <v>2987</v>
      </c>
      <c r="GN54" s="447">
        <v>26156</v>
      </c>
      <c r="GO54" s="447">
        <v>582907</v>
      </c>
      <c r="GP54" s="447">
        <v>356</v>
      </c>
      <c r="GQ54" s="447">
        <v>13960</v>
      </c>
      <c r="GR54" s="447">
        <v>37143630</v>
      </c>
      <c r="GS54" s="450">
        <v>348</v>
      </c>
      <c r="GT54" s="462">
        <v>9852</v>
      </c>
      <c r="GU54" s="462">
        <v>222507</v>
      </c>
      <c r="GV54" s="464">
        <v>94</v>
      </c>
      <c r="GW54" s="462">
        <v>516</v>
      </c>
      <c r="GX54" s="450">
        <v>5442</v>
      </c>
      <c r="GY54" s="450">
        <v>3342</v>
      </c>
      <c r="GZ54" s="463">
        <v>927</v>
      </c>
      <c r="HA54" s="463">
        <v>26</v>
      </c>
      <c r="HB54" s="447">
        <v>1789053</v>
      </c>
      <c r="HC54" s="447">
        <v>9306956</v>
      </c>
      <c r="HD54" s="462">
        <v>1194200</v>
      </c>
      <c r="HE54" s="462">
        <v>1705131</v>
      </c>
      <c r="HF54" s="462">
        <v>223378</v>
      </c>
      <c r="HG54" s="462">
        <v>10730</v>
      </c>
      <c r="HH54" s="462">
        <v>16570</v>
      </c>
      <c r="HI54" s="462">
        <v>171390</v>
      </c>
      <c r="HJ54" s="462">
        <v>119501</v>
      </c>
      <c r="HK54" s="461">
        <v>20848</v>
      </c>
      <c r="HL54" s="461">
        <v>8095000</v>
      </c>
      <c r="HM54" s="461">
        <v>0</v>
      </c>
      <c r="HN54" s="455">
        <v>121</v>
      </c>
      <c r="HO54" s="455">
        <v>0</v>
      </c>
      <c r="HP54" s="461">
        <v>109</v>
      </c>
      <c r="HQ54" s="455">
        <v>0</v>
      </c>
      <c r="HR54" s="461">
        <v>89052</v>
      </c>
      <c r="HS54" s="447">
        <v>255215</v>
      </c>
      <c r="HT54" s="455">
        <v>1100</v>
      </c>
      <c r="HU54" s="489">
        <v>0</v>
      </c>
      <c r="HV54" s="488">
        <v>68.709999999999994</v>
      </c>
      <c r="HW54" s="461">
        <v>429624</v>
      </c>
      <c r="HX54" s="457">
        <v>3</v>
      </c>
      <c r="HY54" s="456">
        <v>0</v>
      </c>
      <c r="HZ54" s="456">
        <v>0</v>
      </c>
      <c r="IA54" s="456">
        <v>547</v>
      </c>
      <c r="IB54" s="456">
        <v>533.29999999999995</v>
      </c>
      <c r="IC54" s="447">
        <v>110810</v>
      </c>
      <c r="ID54" s="448">
        <v>74.2</v>
      </c>
      <c r="IE54" s="448">
        <v>61.5</v>
      </c>
      <c r="IF54" s="448">
        <v>40.799999999999997</v>
      </c>
      <c r="IG54" s="448">
        <v>53.8</v>
      </c>
      <c r="IH54" s="448">
        <v>20.2</v>
      </c>
      <c r="II54" s="455">
        <v>1</v>
      </c>
      <c r="IJ54" s="455">
        <v>4</v>
      </c>
      <c r="IK54" s="487">
        <v>74.599999999999994</v>
      </c>
      <c r="IL54" s="486">
        <v>0.755</v>
      </c>
      <c r="IM54" s="485">
        <v>88.4</v>
      </c>
      <c r="IN54" s="485">
        <v>7.4</v>
      </c>
      <c r="IO54" s="485">
        <v>2.9</v>
      </c>
      <c r="IP54" s="484">
        <v>174472368</v>
      </c>
      <c r="IQ54" s="450">
        <v>45.2</v>
      </c>
      <c r="IR54" s="450">
        <v>55.4</v>
      </c>
      <c r="IS54" s="450" t="s">
        <v>534</v>
      </c>
      <c r="IT54" s="450" t="s">
        <v>534</v>
      </c>
      <c r="IU54" s="450">
        <v>61.2</v>
      </c>
      <c r="IV54" s="448">
        <v>36.4</v>
      </c>
      <c r="IW54" s="481">
        <v>3293</v>
      </c>
      <c r="IX54" s="448">
        <v>12</v>
      </c>
      <c r="IY54" s="448">
        <v>37.9</v>
      </c>
      <c r="IZ54" s="447">
        <v>99087</v>
      </c>
      <c r="JA54" s="447">
        <v>1833</v>
      </c>
      <c r="JB54" s="447">
        <v>1692</v>
      </c>
      <c r="JC54" s="447">
        <v>8432</v>
      </c>
      <c r="JD54" s="447">
        <v>9948</v>
      </c>
      <c r="JE54" s="447">
        <v>10132</v>
      </c>
      <c r="JF54" s="447">
        <v>11810</v>
      </c>
      <c r="JG54" s="447">
        <v>14189</v>
      </c>
      <c r="JH54" s="447">
        <v>13004</v>
      </c>
      <c r="JI54" s="447">
        <v>12336</v>
      </c>
      <c r="JJ54" s="447">
        <v>10978</v>
      </c>
      <c r="JK54" s="447">
        <v>8875</v>
      </c>
      <c r="JL54" s="447">
        <v>6394</v>
      </c>
      <c r="JM54" s="447">
        <v>2859</v>
      </c>
      <c r="JN54" s="447">
        <v>1327</v>
      </c>
      <c r="JO54" s="447">
        <v>681</v>
      </c>
      <c r="JP54" s="447">
        <v>311</v>
      </c>
      <c r="JQ54" s="447">
        <v>11801</v>
      </c>
      <c r="JR54" s="447">
        <v>12135</v>
      </c>
      <c r="JS54" s="447">
        <v>12507</v>
      </c>
      <c r="JT54" s="447">
        <v>14203</v>
      </c>
      <c r="JU54" s="447">
        <v>16488</v>
      </c>
      <c r="JV54" s="447">
        <v>19059</v>
      </c>
      <c r="JW54" s="447">
        <v>16824</v>
      </c>
      <c r="JX54" s="447">
        <v>16511</v>
      </c>
      <c r="JY54" s="447">
        <v>16254</v>
      </c>
      <c r="JZ54" s="447">
        <v>17841</v>
      </c>
      <c r="KA54" s="447">
        <v>20066</v>
      </c>
      <c r="KB54" s="447">
        <v>15575</v>
      </c>
      <c r="KC54" s="447">
        <v>12884</v>
      </c>
      <c r="KD54" s="447">
        <v>11683</v>
      </c>
      <c r="KE54" s="447">
        <v>13943</v>
      </c>
    </row>
    <row r="55" spans="1:291" ht="12" customHeight="1">
      <c r="A55" s="3">
        <v>392014</v>
      </c>
      <c r="B55" s="2" t="s">
        <v>945</v>
      </c>
      <c r="C55" s="470">
        <v>309</v>
      </c>
      <c r="D55" s="447">
        <v>330028</v>
      </c>
      <c r="E55" s="448">
        <v>12.5</v>
      </c>
      <c r="F55" s="448">
        <v>58.7</v>
      </c>
      <c r="G55" s="448">
        <v>28.8</v>
      </c>
      <c r="H55" s="455">
        <v>15627</v>
      </c>
      <c r="I55" s="455">
        <v>32493</v>
      </c>
      <c r="J55" s="455">
        <v>50737</v>
      </c>
      <c r="K55" s="447">
        <v>47249</v>
      </c>
      <c r="L55" s="447">
        <v>162662</v>
      </c>
      <c r="M55" s="447">
        <v>1602</v>
      </c>
      <c r="N55" s="447">
        <v>9159</v>
      </c>
      <c r="O55" s="450">
        <v>9657</v>
      </c>
      <c r="P55" s="455">
        <v>330916</v>
      </c>
      <c r="Q55" s="447">
        <v>337190</v>
      </c>
      <c r="R55" s="447">
        <v>346494</v>
      </c>
      <c r="S55" s="447">
        <v>591508</v>
      </c>
      <c r="T55" s="447">
        <v>1761450</v>
      </c>
      <c r="U55" s="447">
        <v>279918</v>
      </c>
      <c r="V55" s="447">
        <v>1118388</v>
      </c>
      <c r="W55" s="462">
        <v>18</v>
      </c>
      <c r="X55" s="480">
        <v>92</v>
      </c>
      <c r="Y55" s="462">
        <v>58</v>
      </c>
      <c r="Z55" s="463" t="s">
        <v>534</v>
      </c>
      <c r="AA55" s="447">
        <v>488</v>
      </c>
      <c r="AB55" s="462">
        <v>823</v>
      </c>
      <c r="AC55" s="447">
        <v>1085</v>
      </c>
      <c r="AD55" s="447">
        <v>547427</v>
      </c>
      <c r="AE55" s="447">
        <v>268</v>
      </c>
      <c r="AF55" s="499">
        <v>17</v>
      </c>
      <c r="AG55" s="447">
        <v>1617</v>
      </c>
      <c r="AH55" s="450">
        <v>39</v>
      </c>
      <c r="AI55" s="450">
        <v>15701</v>
      </c>
      <c r="AJ55" s="447">
        <v>902</v>
      </c>
      <c r="AK55" s="447">
        <v>126</v>
      </c>
      <c r="AL55" s="478">
        <v>17</v>
      </c>
      <c r="AM55" s="450">
        <v>5758</v>
      </c>
      <c r="AN55" s="447">
        <v>473</v>
      </c>
      <c r="AO55" s="447">
        <v>1</v>
      </c>
      <c r="AP55" s="447">
        <v>309</v>
      </c>
      <c r="AQ55" s="447">
        <v>15</v>
      </c>
      <c r="AR55" s="447">
        <v>16</v>
      </c>
      <c r="AS55" s="448">
        <v>97.169811320754718</v>
      </c>
      <c r="AT55" s="448">
        <v>92</v>
      </c>
      <c r="AU55" s="448">
        <v>95</v>
      </c>
      <c r="AV55" s="462">
        <v>19</v>
      </c>
      <c r="AW55" s="478">
        <v>7</v>
      </c>
      <c r="AX55" s="478">
        <v>12</v>
      </c>
      <c r="AY55" s="462">
        <v>1</v>
      </c>
      <c r="AZ55" s="462">
        <v>1</v>
      </c>
      <c r="BA55" s="478">
        <v>1</v>
      </c>
      <c r="BB55" s="478">
        <v>0</v>
      </c>
      <c r="BC55" s="450">
        <v>3</v>
      </c>
      <c r="BD55" s="447">
        <v>26943</v>
      </c>
      <c r="BE55" s="450">
        <v>1</v>
      </c>
      <c r="BF55" s="447">
        <v>39935</v>
      </c>
      <c r="BG55" s="450">
        <v>2</v>
      </c>
      <c r="BH55" s="447">
        <v>47190</v>
      </c>
      <c r="BI55" s="450">
        <v>4</v>
      </c>
      <c r="BJ55" s="447">
        <v>3509</v>
      </c>
      <c r="BK55" s="448">
        <v>45.2</v>
      </c>
      <c r="BL55" s="462">
        <v>2</v>
      </c>
      <c r="BM55" s="462">
        <v>2</v>
      </c>
      <c r="BN55" s="462">
        <v>771</v>
      </c>
      <c r="BO55" s="462">
        <v>6987</v>
      </c>
      <c r="BP55" s="448">
        <v>38.800000000000004</v>
      </c>
      <c r="BQ55" s="477">
        <v>1.4</v>
      </c>
      <c r="BR55" s="448">
        <v>35</v>
      </c>
      <c r="BS55" s="448">
        <v>4.7867437853145081</v>
      </c>
      <c r="BT55" s="448">
        <v>59.512140832900002</v>
      </c>
      <c r="BU55" s="450">
        <v>64</v>
      </c>
      <c r="BV55" s="447">
        <v>10606</v>
      </c>
      <c r="BW55" s="450">
        <v>271</v>
      </c>
      <c r="BX55" s="450">
        <v>1257</v>
      </c>
      <c r="BY55" s="450">
        <v>3813</v>
      </c>
      <c r="BZ55" s="450">
        <v>998</v>
      </c>
      <c r="CA55" s="450">
        <v>326</v>
      </c>
      <c r="CB55" s="450">
        <v>694</v>
      </c>
      <c r="CC55" s="470">
        <v>1.54</v>
      </c>
      <c r="CD55" s="477" t="s">
        <v>534</v>
      </c>
      <c r="CE55" s="450">
        <v>4</v>
      </c>
      <c r="CF55" s="450">
        <v>161</v>
      </c>
      <c r="CG55" s="450">
        <v>12</v>
      </c>
      <c r="CH55" s="450">
        <v>2</v>
      </c>
      <c r="CI55" s="450">
        <v>210</v>
      </c>
      <c r="CJ55" s="450">
        <v>15</v>
      </c>
      <c r="CK55" s="447">
        <v>1166</v>
      </c>
      <c r="CL55" s="450">
        <v>9</v>
      </c>
      <c r="CM55" s="450">
        <v>517</v>
      </c>
      <c r="CN55" s="462">
        <v>46</v>
      </c>
      <c r="CO55" s="462">
        <v>805</v>
      </c>
      <c r="CP55" s="462">
        <v>16</v>
      </c>
      <c r="CQ55" s="462">
        <v>183</v>
      </c>
      <c r="CR55" s="462">
        <v>17</v>
      </c>
      <c r="CS55" s="462">
        <v>466</v>
      </c>
      <c r="CT55" s="447">
        <v>10254</v>
      </c>
      <c r="CU55" s="447">
        <v>3545</v>
      </c>
      <c r="CV55" s="463">
        <v>2356</v>
      </c>
      <c r="CW55" s="463">
        <v>863007.14</v>
      </c>
      <c r="CX55" s="463">
        <v>554093.28599999996</v>
      </c>
      <c r="CY55" s="463">
        <v>700928.33200000005</v>
      </c>
      <c r="CZ55" s="447">
        <v>94867</v>
      </c>
      <c r="DA55" s="450">
        <v>7</v>
      </c>
      <c r="DB55" s="463">
        <v>19368</v>
      </c>
      <c r="DC55" s="463">
        <v>2376</v>
      </c>
      <c r="DD55" s="463">
        <v>2051</v>
      </c>
      <c r="DE55" s="462">
        <v>107</v>
      </c>
      <c r="DF55" s="462">
        <v>1077</v>
      </c>
      <c r="DG55" s="447">
        <v>6258</v>
      </c>
      <c r="DH55" s="447">
        <v>15877</v>
      </c>
      <c r="DI55" s="447">
        <v>2768</v>
      </c>
      <c r="DJ55" s="447">
        <v>3041</v>
      </c>
      <c r="DK55" s="462">
        <v>394</v>
      </c>
      <c r="DL55" s="462">
        <v>411</v>
      </c>
      <c r="DM55" s="462">
        <v>13</v>
      </c>
      <c r="DN55" s="462">
        <v>1871</v>
      </c>
      <c r="DO55" s="462">
        <v>54</v>
      </c>
      <c r="DP55" s="462">
        <v>19665</v>
      </c>
      <c r="DQ55" s="492">
        <v>122</v>
      </c>
      <c r="DR55" s="450">
        <v>12640</v>
      </c>
      <c r="DS55" s="494">
        <v>11733</v>
      </c>
      <c r="DT55" s="450">
        <v>43</v>
      </c>
      <c r="DU55" s="491">
        <v>1552</v>
      </c>
      <c r="DV55" s="462">
        <v>112</v>
      </c>
      <c r="DW55" s="462">
        <v>87</v>
      </c>
      <c r="DX55" s="448">
        <v>67.8</v>
      </c>
      <c r="DY55" s="462">
        <v>61</v>
      </c>
      <c r="DZ55" s="462">
        <v>148</v>
      </c>
      <c r="EA55" s="462">
        <v>818</v>
      </c>
      <c r="EB55" s="463">
        <v>426</v>
      </c>
      <c r="EC55" s="463">
        <v>67</v>
      </c>
      <c r="ED55" s="463">
        <v>2576</v>
      </c>
      <c r="EE55" s="450">
        <v>2604</v>
      </c>
      <c r="EF55" s="448">
        <v>97.8</v>
      </c>
      <c r="EG55" s="448">
        <v>93.5</v>
      </c>
      <c r="EH55" s="463">
        <v>221</v>
      </c>
      <c r="EI55" s="448">
        <v>35.700000000000003</v>
      </c>
      <c r="EJ55" s="463">
        <v>70496</v>
      </c>
      <c r="EK55" s="448">
        <v>29.8</v>
      </c>
      <c r="EL55" s="463">
        <v>419394</v>
      </c>
      <c r="EM55" s="448">
        <v>2.38</v>
      </c>
      <c r="EN55" s="462">
        <v>270</v>
      </c>
      <c r="EO55" s="462">
        <v>3</v>
      </c>
      <c r="EP55" s="501" t="s">
        <v>534</v>
      </c>
      <c r="EQ55" s="462">
        <v>46</v>
      </c>
      <c r="ER55" s="462">
        <v>1568</v>
      </c>
      <c r="ES55" s="448">
        <v>100</v>
      </c>
      <c r="ET55" s="447">
        <v>123952</v>
      </c>
      <c r="EU55" s="450">
        <v>9740</v>
      </c>
      <c r="EV55" s="447">
        <v>0</v>
      </c>
      <c r="EW55" s="491">
        <v>114212</v>
      </c>
      <c r="EX55" s="447">
        <v>97719</v>
      </c>
      <c r="EY55" s="447">
        <v>10935</v>
      </c>
      <c r="EZ55" s="447">
        <v>5558</v>
      </c>
      <c r="FA55" s="447">
        <v>0</v>
      </c>
      <c r="FB55" s="495">
        <v>17.600000000000001</v>
      </c>
      <c r="FC55" s="492">
        <v>725</v>
      </c>
      <c r="FD55" s="487">
        <v>8.4700000000000006</v>
      </c>
      <c r="FE55" s="494">
        <v>7105</v>
      </c>
      <c r="FF55" s="462">
        <v>206</v>
      </c>
      <c r="FG55" s="462">
        <v>75</v>
      </c>
      <c r="FH55" s="462">
        <v>635</v>
      </c>
      <c r="FI55" s="472">
        <v>17</v>
      </c>
      <c r="FJ55" s="471">
        <v>563</v>
      </c>
      <c r="FK55" s="470">
        <v>56.629294755877034</v>
      </c>
      <c r="FL55" s="469">
        <v>95.5</v>
      </c>
      <c r="FM55" s="469">
        <v>93.1</v>
      </c>
      <c r="FN55" s="448">
        <v>74.7</v>
      </c>
      <c r="FO55" s="456">
        <v>48.41</v>
      </c>
      <c r="FP55" s="493">
        <v>82</v>
      </c>
      <c r="FQ55" s="492">
        <v>9</v>
      </c>
      <c r="FR55" s="492">
        <v>110</v>
      </c>
      <c r="FS55" s="462">
        <v>1026</v>
      </c>
      <c r="FT55" s="462">
        <v>7</v>
      </c>
      <c r="FU55" s="462">
        <v>2857</v>
      </c>
      <c r="FV55" s="462">
        <v>2251</v>
      </c>
      <c r="FW55" s="462">
        <v>6</v>
      </c>
      <c r="FX55" s="491">
        <v>3331000</v>
      </c>
      <c r="FY55" s="490">
        <v>5873</v>
      </c>
      <c r="FZ55" s="462">
        <v>15602680</v>
      </c>
      <c r="GA55" s="462">
        <v>9423400</v>
      </c>
      <c r="GB55" s="447">
        <v>16555</v>
      </c>
      <c r="GC55" s="450">
        <v>16828</v>
      </c>
      <c r="GD55" s="450">
        <v>44</v>
      </c>
      <c r="GE55" s="450">
        <v>2037</v>
      </c>
      <c r="GF55" s="447">
        <v>147187</v>
      </c>
      <c r="GG55" s="447">
        <v>545</v>
      </c>
      <c r="GH55" s="447">
        <v>19622</v>
      </c>
      <c r="GI55" s="447">
        <v>127020</v>
      </c>
      <c r="GJ55" s="447">
        <v>989</v>
      </c>
      <c r="GK55" s="447">
        <v>8835</v>
      </c>
      <c r="GL55" s="447">
        <v>585241</v>
      </c>
      <c r="GM55" s="447">
        <v>2590</v>
      </c>
      <c r="GN55" s="447">
        <v>18782</v>
      </c>
      <c r="GO55" s="447">
        <v>387267</v>
      </c>
      <c r="GP55" s="447">
        <v>363</v>
      </c>
      <c r="GQ55" s="447">
        <v>7817</v>
      </c>
      <c r="GR55" s="447">
        <v>17210084</v>
      </c>
      <c r="GS55" s="450">
        <v>362</v>
      </c>
      <c r="GT55" s="462">
        <v>7817</v>
      </c>
      <c r="GU55" s="462">
        <v>172100</v>
      </c>
      <c r="GV55" s="464">
        <v>39</v>
      </c>
      <c r="GW55" s="462" t="s">
        <v>534</v>
      </c>
      <c r="GX55" s="450">
        <v>2447</v>
      </c>
      <c r="GY55" s="450">
        <v>1516</v>
      </c>
      <c r="GZ55" s="463">
        <v>266</v>
      </c>
      <c r="HA55" s="463">
        <v>107</v>
      </c>
      <c r="HB55" s="447">
        <v>1969615</v>
      </c>
      <c r="HC55" s="447">
        <v>11685599</v>
      </c>
      <c r="HD55" s="462">
        <v>1197479</v>
      </c>
      <c r="HE55" s="462">
        <v>1839530</v>
      </c>
      <c r="HF55" s="462">
        <v>243847</v>
      </c>
      <c r="HG55" s="462">
        <v>7960</v>
      </c>
      <c r="HH55" s="462">
        <v>8310</v>
      </c>
      <c r="HI55" s="462">
        <v>201690</v>
      </c>
      <c r="HJ55" s="462">
        <v>159713</v>
      </c>
      <c r="HK55" s="461">
        <v>2479</v>
      </c>
      <c r="HL55" s="461">
        <v>3412000</v>
      </c>
      <c r="HM55" s="461">
        <v>0</v>
      </c>
      <c r="HN55" s="455">
        <v>182</v>
      </c>
      <c r="HO55" s="455">
        <v>0</v>
      </c>
      <c r="HP55" s="461">
        <v>32</v>
      </c>
      <c r="HQ55" s="455">
        <v>0</v>
      </c>
      <c r="HR55" s="461">
        <v>195605</v>
      </c>
      <c r="HS55" s="447">
        <v>172997</v>
      </c>
      <c r="HT55" s="455">
        <v>0</v>
      </c>
      <c r="HU55" s="489">
        <v>0</v>
      </c>
      <c r="HV55" s="488">
        <v>44.38</v>
      </c>
      <c r="HW55" s="461">
        <v>271698</v>
      </c>
      <c r="HX55" s="457">
        <v>8.23</v>
      </c>
      <c r="HY55" s="456" t="s">
        <v>534</v>
      </c>
      <c r="HZ55" s="456" t="s">
        <v>534</v>
      </c>
      <c r="IA55" s="456">
        <v>1076.3</v>
      </c>
      <c r="IB55" s="456">
        <v>1065</v>
      </c>
      <c r="IC55" s="447">
        <v>51032</v>
      </c>
      <c r="ID55" s="448">
        <v>70.900000000000006</v>
      </c>
      <c r="IE55" s="448">
        <v>49.7</v>
      </c>
      <c r="IF55" s="448">
        <v>29.8</v>
      </c>
      <c r="IG55" s="448">
        <v>48.2</v>
      </c>
      <c r="IH55" s="448">
        <v>17.7</v>
      </c>
      <c r="II55" s="455">
        <v>1</v>
      </c>
      <c r="IJ55" s="455">
        <v>10</v>
      </c>
      <c r="IK55" s="487">
        <v>75.900000000000006</v>
      </c>
      <c r="IL55" s="486">
        <v>0.63800000000000001</v>
      </c>
      <c r="IM55" s="485">
        <v>96.3</v>
      </c>
      <c r="IN55" s="485">
        <v>14.3</v>
      </c>
      <c r="IO55" s="485">
        <v>0.5</v>
      </c>
      <c r="IP55" s="484">
        <v>196763393</v>
      </c>
      <c r="IQ55" s="450">
        <v>36.6</v>
      </c>
      <c r="IR55" s="450">
        <v>57.9</v>
      </c>
      <c r="IS55" s="483" t="s">
        <v>534</v>
      </c>
      <c r="IT55" s="483" t="s">
        <v>534</v>
      </c>
      <c r="IU55" s="450">
        <v>165.3</v>
      </c>
      <c r="IV55" s="448">
        <v>36.200000000000003</v>
      </c>
      <c r="IW55" s="481">
        <v>2839</v>
      </c>
      <c r="IX55" s="448">
        <v>22</v>
      </c>
      <c r="IY55" s="448">
        <v>31</v>
      </c>
      <c r="IZ55" s="447">
        <v>52651</v>
      </c>
      <c r="JA55" s="447">
        <v>1136</v>
      </c>
      <c r="JB55" s="447">
        <v>924</v>
      </c>
      <c r="JC55" s="447">
        <v>4037</v>
      </c>
      <c r="JD55" s="447">
        <v>5459</v>
      </c>
      <c r="JE55" s="447">
        <v>6344</v>
      </c>
      <c r="JF55" s="447">
        <v>7670</v>
      </c>
      <c r="JG55" s="447">
        <v>9522</v>
      </c>
      <c r="JH55" s="447">
        <v>8127</v>
      </c>
      <c r="JI55" s="447">
        <v>7795</v>
      </c>
      <c r="JJ55" s="447">
        <v>7080</v>
      </c>
      <c r="JK55" s="447">
        <v>6007</v>
      </c>
      <c r="JL55" s="447">
        <v>4808</v>
      </c>
      <c r="JM55" s="447">
        <v>2249</v>
      </c>
      <c r="JN55" s="447">
        <v>988</v>
      </c>
      <c r="JO55" s="447">
        <v>535</v>
      </c>
      <c r="JP55" s="447">
        <v>297</v>
      </c>
      <c r="JQ55" s="447">
        <v>6988</v>
      </c>
      <c r="JR55" s="447">
        <v>6032</v>
      </c>
      <c r="JS55" s="447">
        <v>6424</v>
      </c>
      <c r="JT55" s="447">
        <v>7932</v>
      </c>
      <c r="JU55" s="447">
        <v>9372</v>
      </c>
      <c r="JV55" s="447">
        <v>11471</v>
      </c>
      <c r="JW55" s="447">
        <v>9833</v>
      </c>
      <c r="JX55" s="447">
        <v>9744</v>
      </c>
      <c r="JY55" s="447">
        <v>9617</v>
      </c>
      <c r="JZ55" s="447">
        <v>10791</v>
      </c>
      <c r="KA55" s="447">
        <v>12914</v>
      </c>
      <c r="KB55" s="447">
        <v>10090</v>
      </c>
      <c r="KC55" s="447">
        <v>8110</v>
      </c>
      <c r="KD55" s="447">
        <v>7945</v>
      </c>
      <c r="KE55" s="447">
        <v>10465</v>
      </c>
    </row>
    <row r="56" spans="1:291" ht="12" customHeight="1">
      <c r="A56" s="3">
        <v>402036</v>
      </c>
      <c r="B56" s="2" t="s">
        <v>946</v>
      </c>
      <c r="C56" s="470">
        <v>229.96</v>
      </c>
      <c r="D56" s="447">
        <v>305581</v>
      </c>
      <c r="E56" s="448">
        <v>14</v>
      </c>
      <c r="F56" s="448">
        <v>59.7</v>
      </c>
      <c r="G56" s="448">
        <v>26.3</v>
      </c>
      <c r="H56" s="455">
        <v>17206</v>
      </c>
      <c r="I56" s="455">
        <v>34559</v>
      </c>
      <c r="J56" s="455">
        <v>51947</v>
      </c>
      <c r="K56" s="447">
        <v>39630</v>
      </c>
      <c r="L56" s="447">
        <v>133555</v>
      </c>
      <c r="M56" s="447">
        <v>3668</v>
      </c>
      <c r="N56" s="447">
        <v>12533</v>
      </c>
      <c r="O56" s="450">
        <v>12355</v>
      </c>
      <c r="P56" s="455">
        <v>303757</v>
      </c>
      <c r="Q56" s="447">
        <v>304552</v>
      </c>
      <c r="R56" s="447">
        <v>303181</v>
      </c>
      <c r="S56" s="447">
        <v>389280</v>
      </c>
      <c r="T56" s="447">
        <v>1522107</v>
      </c>
      <c r="U56" s="447">
        <v>653850</v>
      </c>
      <c r="V56" s="447">
        <v>820667</v>
      </c>
      <c r="W56" s="462">
        <v>0</v>
      </c>
      <c r="X56" s="480">
        <v>95</v>
      </c>
      <c r="Y56" s="462">
        <v>0</v>
      </c>
      <c r="Z56" s="463">
        <v>116012</v>
      </c>
      <c r="AA56" s="455">
        <v>416.3</v>
      </c>
      <c r="AB56" s="462">
        <v>1980</v>
      </c>
      <c r="AC56" s="447">
        <v>4224</v>
      </c>
      <c r="AD56" s="447">
        <v>635727</v>
      </c>
      <c r="AE56" s="483">
        <v>0</v>
      </c>
      <c r="AF56" s="499">
        <v>12</v>
      </c>
      <c r="AG56" s="447">
        <v>1902</v>
      </c>
      <c r="AH56" s="450">
        <v>46</v>
      </c>
      <c r="AI56" s="450">
        <v>16783</v>
      </c>
      <c r="AJ56" s="447">
        <v>1070</v>
      </c>
      <c r="AK56" s="447">
        <v>38</v>
      </c>
      <c r="AL56" s="478">
        <v>17</v>
      </c>
      <c r="AM56" s="450">
        <v>7275</v>
      </c>
      <c r="AN56" s="447">
        <v>505</v>
      </c>
      <c r="AO56" s="447">
        <v>0</v>
      </c>
      <c r="AP56" s="447">
        <v>218</v>
      </c>
      <c r="AQ56" s="447">
        <v>17</v>
      </c>
      <c r="AR56" s="447">
        <v>34</v>
      </c>
      <c r="AS56" s="448">
        <v>100</v>
      </c>
      <c r="AT56" s="448">
        <v>104.3</v>
      </c>
      <c r="AU56" s="448">
        <v>86.6</v>
      </c>
      <c r="AV56" s="462">
        <v>48</v>
      </c>
      <c r="AW56" s="478">
        <v>48</v>
      </c>
      <c r="AX56" s="478">
        <v>17</v>
      </c>
      <c r="AY56" s="462">
        <v>2</v>
      </c>
      <c r="AZ56" s="462">
        <v>2</v>
      </c>
      <c r="BA56" s="478">
        <v>3</v>
      </c>
      <c r="BB56" s="478">
        <v>3</v>
      </c>
      <c r="BC56" s="450">
        <v>13</v>
      </c>
      <c r="BD56" s="447">
        <v>21966</v>
      </c>
      <c r="BE56" s="450">
        <v>0</v>
      </c>
      <c r="BF56" s="447">
        <v>0</v>
      </c>
      <c r="BG56" s="450">
        <v>3</v>
      </c>
      <c r="BH56" s="447">
        <v>65321</v>
      </c>
      <c r="BI56" s="450">
        <v>1</v>
      </c>
      <c r="BJ56" s="447">
        <v>395</v>
      </c>
      <c r="BK56" s="448">
        <v>52.3</v>
      </c>
      <c r="BL56" s="462">
        <v>1</v>
      </c>
      <c r="BM56" s="462">
        <v>3</v>
      </c>
      <c r="BN56" s="462">
        <v>176</v>
      </c>
      <c r="BO56" s="462">
        <v>8968</v>
      </c>
      <c r="BP56" s="448">
        <v>51.800000000000004</v>
      </c>
      <c r="BQ56" s="477">
        <v>1.2</v>
      </c>
      <c r="BR56" s="448">
        <v>36</v>
      </c>
      <c r="BS56" s="448">
        <v>4.7245313499141783</v>
      </c>
      <c r="BT56" s="448">
        <v>60.531548196300001</v>
      </c>
      <c r="BU56" s="450">
        <v>34</v>
      </c>
      <c r="BV56" s="447">
        <v>7509</v>
      </c>
      <c r="BW56" s="450">
        <v>315</v>
      </c>
      <c r="BX56" s="450">
        <v>1815</v>
      </c>
      <c r="BY56" s="450">
        <v>3124</v>
      </c>
      <c r="BZ56" s="450">
        <v>918</v>
      </c>
      <c r="CA56" s="450">
        <v>237</v>
      </c>
      <c r="CB56" s="450">
        <v>358</v>
      </c>
      <c r="CC56" s="470">
        <v>1.71</v>
      </c>
      <c r="CD56" s="463" t="s">
        <v>534</v>
      </c>
      <c r="CE56" s="450">
        <v>1</v>
      </c>
      <c r="CF56" s="450">
        <v>39</v>
      </c>
      <c r="CG56" s="450">
        <v>2</v>
      </c>
      <c r="CH56" s="450">
        <v>1</v>
      </c>
      <c r="CI56" s="450">
        <v>125</v>
      </c>
      <c r="CJ56" s="450">
        <v>9</v>
      </c>
      <c r="CK56" s="447">
        <v>560</v>
      </c>
      <c r="CL56" s="450">
        <v>8</v>
      </c>
      <c r="CM56" s="450">
        <v>700</v>
      </c>
      <c r="CN56" s="462">
        <v>50</v>
      </c>
      <c r="CO56" s="462">
        <v>864</v>
      </c>
      <c r="CP56" s="462">
        <v>14</v>
      </c>
      <c r="CQ56" s="462">
        <v>96</v>
      </c>
      <c r="CR56" s="462">
        <v>41</v>
      </c>
      <c r="CS56" s="462">
        <v>1044</v>
      </c>
      <c r="CT56" s="447">
        <v>8736</v>
      </c>
      <c r="CU56" s="447">
        <v>3186</v>
      </c>
      <c r="CV56" s="463">
        <v>1642</v>
      </c>
      <c r="CW56" s="463">
        <v>825900.44700000004</v>
      </c>
      <c r="CX56" s="463">
        <v>605229.603</v>
      </c>
      <c r="CY56" s="463">
        <v>439393.93900000001</v>
      </c>
      <c r="CZ56" s="447">
        <v>80145</v>
      </c>
      <c r="DA56" s="450">
        <v>11</v>
      </c>
      <c r="DB56" s="463">
        <v>15340</v>
      </c>
      <c r="DC56" s="463">
        <v>1599</v>
      </c>
      <c r="DD56" s="463">
        <v>1233</v>
      </c>
      <c r="DE56" s="462">
        <v>115</v>
      </c>
      <c r="DF56" s="462">
        <v>1247</v>
      </c>
      <c r="DG56" s="447">
        <v>21869</v>
      </c>
      <c r="DH56" s="498">
        <v>12399</v>
      </c>
      <c r="DI56" s="447">
        <v>2427</v>
      </c>
      <c r="DJ56" s="447">
        <v>2875</v>
      </c>
      <c r="DK56" s="462">
        <v>289</v>
      </c>
      <c r="DL56" s="462">
        <v>373</v>
      </c>
      <c r="DM56" s="462">
        <v>5</v>
      </c>
      <c r="DN56" s="462">
        <v>1914</v>
      </c>
      <c r="DO56" s="462">
        <v>49</v>
      </c>
      <c r="DP56" s="462">
        <v>10755</v>
      </c>
      <c r="DQ56" s="492">
        <v>86</v>
      </c>
      <c r="DR56" s="450">
        <v>10680</v>
      </c>
      <c r="DS56" s="494">
        <v>10230</v>
      </c>
      <c r="DT56" s="450">
        <v>44</v>
      </c>
      <c r="DU56" s="491">
        <v>1290</v>
      </c>
      <c r="DV56" s="462">
        <v>81</v>
      </c>
      <c r="DW56" s="462">
        <v>71</v>
      </c>
      <c r="DX56" s="448">
        <v>65</v>
      </c>
      <c r="DY56" s="462">
        <v>61</v>
      </c>
      <c r="DZ56" s="462">
        <v>217</v>
      </c>
      <c r="EA56" s="462">
        <v>1227</v>
      </c>
      <c r="EB56" s="463">
        <v>366</v>
      </c>
      <c r="EC56" s="463">
        <v>91</v>
      </c>
      <c r="ED56" s="463">
        <v>2615</v>
      </c>
      <c r="EE56" s="450">
        <v>2791</v>
      </c>
      <c r="EF56" s="448">
        <v>97.3</v>
      </c>
      <c r="EG56" s="448">
        <v>92.9</v>
      </c>
      <c r="EH56" s="463">
        <v>250</v>
      </c>
      <c r="EI56" s="448">
        <v>22</v>
      </c>
      <c r="EJ56" s="463">
        <v>71638</v>
      </c>
      <c r="EK56" s="448">
        <v>35.5</v>
      </c>
      <c r="EL56" s="463">
        <v>383082</v>
      </c>
      <c r="EM56" s="448">
        <v>1.42</v>
      </c>
      <c r="EN56" s="462">
        <v>356</v>
      </c>
      <c r="EO56" s="462">
        <v>12</v>
      </c>
      <c r="EP56" s="501">
        <v>8596</v>
      </c>
      <c r="EQ56" s="462">
        <v>201</v>
      </c>
      <c r="ER56" s="462">
        <v>1166</v>
      </c>
      <c r="ES56" s="448">
        <v>100</v>
      </c>
      <c r="ET56" s="447">
        <v>101047</v>
      </c>
      <c r="EU56" s="450">
        <v>14508</v>
      </c>
      <c r="EV56" s="447">
        <v>1025</v>
      </c>
      <c r="EW56" s="491">
        <v>83947</v>
      </c>
      <c r="EX56" s="447">
        <v>75076</v>
      </c>
      <c r="EY56" s="447">
        <v>7395</v>
      </c>
      <c r="EZ56" s="447">
        <v>1476</v>
      </c>
      <c r="FA56" s="447">
        <v>2592</v>
      </c>
      <c r="FB56" s="495">
        <v>22.2</v>
      </c>
      <c r="FC56" s="492">
        <v>433</v>
      </c>
      <c r="FD56" s="487">
        <v>7.5</v>
      </c>
      <c r="FE56" s="494">
        <v>8042</v>
      </c>
      <c r="FF56" s="462">
        <v>51</v>
      </c>
      <c r="FG56" s="462">
        <v>215</v>
      </c>
      <c r="FH56" s="462">
        <v>416</v>
      </c>
      <c r="FI56" s="462">
        <v>16</v>
      </c>
      <c r="FJ56" s="462">
        <v>688</v>
      </c>
      <c r="FK56" s="470">
        <v>55.819471522794203</v>
      </c>
      <c r="FL56" s="469">
        <v>95.6</v>
      </c>
      <c r="FM56" s="469">
        <v>88.5</v>
      </c>
      <c r="FN56" s="448">
        <v>80.7</v>
      </c>
      <c r="FO56" s="456">
        <v>35.200000000000003</v>
      </c>
      <c r="FP56" s="493">
        <v>104</v>
      </c>
      <c r="FQ56" s="492">
        <v>11</v>
      </c>
      <c r="FR56" s="492">
        <v>70</v>
      </c>
      <c r="FS56" s="462">
        <v>2479</v>
      </c>
      <c r="FT56" s="462">
        <v>6</v>
      </c>
      <c r="FU56" s="462">
        <v>1881</v>
      </c>
      <c r="FV56" s="462">
        <v>3297</v>
      </c>
      <c r="FW56" s="462">
        <v>5</v>
      </c>
      <c r="FX56" s="491">
        <v>5912000</v>
      </c>
      <c r="FY56" s="490">
        <v>2532</v>
      </c>
      <c r="FZ56" s="462">
        <v>8478975</v>
      </c>
      <c r="GA56" s="483" t="s">
        <v>534</v>
      </c>
      <c r="GB56" s="447">
        <v>13644</v>
      </c>
      <c r="GC56" s="450">
        <v>13644</v>
      </c>
      <c r="GD56" s="450">
        <v>88</v>
      </c>
      <c r="GE56" s="450">
        <v>2018</v>
      </c>
      <c r="GF56" s="447">
        <v>129899</v>
      </c>
      <c r="GG56" s="447">
        <v>1210</v>
      </c>
      <c r="GH56" s="447">
        <v>21926</v>
      </c>
      <c r="GI56" s="447">
        <v>106763</v>
      </c>
      <c r="GJ56" s="447">
        <v>829</v>
      </c>
      <c r="GK56" s="447">
        <v>6915</v>
      </c>
      <c r="GL56" s="447">
        <v>485929</v>
      </c>
      <c r="GM56" s="447">
        <v>2201</v>
      </c>
      <c r="GN56" s="447">
        <v>15820</v>
      </c>
      <c r="GO56" s="447">
        <v>317216</v>
      </c>
      <c r="GP56" s="447">
        <v>382</v>
      </c>
      <c r="GQ56" s="447">
        <v>11947</v>
      </c>
      <c r="GR56" s="447">
        <v>31372325</v>
      </c>
      <c r="GS56" s="450">
        <v>377</v>
      </c>
      <c r="GT56" s="462">
        <v>8973</v>
      </c>
      <c r="GU56" s="462" t="s">
        <v>534</v>
      </c>
      <c r="GV56" s="464">
        <v>89.36</v>
      </c>
      <c r="GW56" s="462">
        <v>5183</v>
      </c>
      <c r="GX56" s="450">
        <v>4856</v>
      </c>
      <c r="GY56" s="450">
        <v>3188</v>
      </c>
      <c r="GZ56" s="463">
        <v>865</v>
      </c>
      <c r="HA56" s="463">
        <v>147</v>
      </c>
      <c r="HB56" s="447">
        <v>2356467</v>
      </c>
      <c r="HC56" s="447">
        <v>12763303</v>
      </c>
      <c r="HD56" s="462">
        <v>1482528</v>
      </c>
      <c r="HE56" s="462">
        <v>2173400</v>
      </c>
      <c r="HF56" s="462">
        <v>242658</v>
      </c>
      <c r="HG56" s="462">
        <v>7673</v>
      </c>
      <c r="HH56" s="462">
        <v>8973</v>
      </c>
      <c r="HI56" s="462">
        <v>108271</v>
      </c>
      <c r="HJ56" s="462">
        <v>58961</v>
      </c>
      <c r="HK56" s="461">
        <v>15584</v>
      </c>
      <c r="HL56" s="461">
        <v>4945000</v>
      </c>
      <c r="HM56" s="461">
        <v>8533</v>
      </c>
      <c r="HN56" s="455">
        <v>135</v>
      </c>
      <c r="HO56" s="455">
        <v>4</v>
      </c>
      <c r="HP56" s="461">
        <v>4</v>
      </c>
      <c r="HQ56" s="455">
        <v>0</v>
      </c>
      <c r="HR56" s="461">
        <v>68134</v>
      </c>
      <c r="HS56" s="447">
        <v>170671</v>
      </c>
      <c r="HT56" s="455">
        <v>1330</v>
      </c>
      <c r="HU56" s="489">
        <v>0</v>
      </c>
      <c r="HV56" s="488">
        <v>32.44</v>
      </c>
      <c r="HW56" s="461">
        <v>188031</v>
      </c>
      <c r="HX56" s="457">
        <v>8.48</v>
      </c>
      <c r="HY56" s="456">
        <v>5.4</v>
      </c>
      <c r="HZ56" s="456">
        <v>4.0999999999999996</v>
      </c>
      <c r="IA56" s="456">
        <v>710.4</v>
      </c>
      <c r="IB56" s="456">
        <v>709.2</v>
      </c>
      <c r="IC56" s="447">
        <v>6032</v>
      </c>
      <c r="ID56" s="448">
        <v>71.8</v>
      </c>
      <c r="IE56" s="448">
        <v>60.5</v>
      </c>
      <c r="IF56" s="448">
        <v>30.5</v>
      </c>
      <c r="IG56" s="448">
        <v>57.9</v>
      </c>
      <c r="IH56" s="448">
        <v>21.8</v>
      </c>
      <c r="II56" s="455">
        <v>0</v>
      </c>
      <c r="IJ56" s="455">
        <v>7</v>
      </c>
      <c r="IK56" s="487">
        <v>74.400000000000006</v>
      </c>
      <c r="IL56" s="486">
        <v>0.66400000000000003</v>
      </c>
      <c r="IM56" s="485">
        <v>95.3</v>
      </c>
      <c r="IN56" s="485">
        <v>3.6</v>
      </c>
      <c r="IO56" s="485">
        <v>1.5</v>
      </c>
      <c r="IP56" s="484">
        <v>145522929</v>
      </c>
      <c r="IQ56" s="450">
        <v>42</v>
      </c>
      <c r="IR56" s="450">
        <v>51</v>
      </c>
      <c r="IS56" s="483" t="s">
        <v>534</v>
      </c>
      <c r="IT56" s="483" t="s">
        <v>534</v>
      </c>
      <c r="IU56" s="450">
        <v>26.5</v>
      </c>
      <c r="IV56" s="508" t="s">
        <v>534</v>
      </c>
      <c r="IW56" s="481">
        <v>1887</v>
      </c>
      <c r="IX56" s="448">
        <v>23</v>
      </c>
      <c r="IY56" s="448">
        <v>44.5</v>
      </c>
      <c r="IZ56" s="447">
        <v>59490</v>
      </c>
      <c r="JA56" s="447">
        <v>1098</v>
      </c>
      <c r="JB56" s="447">
        <v>979</v>
      </c>
      <c r="JC56" s="447">
        <v>4867</v>
      </c>
      <c r="JD56" s="447">
        <v>5925</v>
      </c>
      <c r="JE56" s="447">
        <v>6428</v>
      </c>
      <c r="JF56" s="447">
        <v>7363</v>
      </c>
      <c r="JG56" s="447">
        <v>8191</v>
      </c>
      <c r="JH56" s="447">
        <v>7498</v>
      </c>
      <c r="JI56" s="447">
        <v>7035</v>
      </c>
      <c r="JJ56" s="447">
        <v>6559</v>
      </c>
      <c r="JK56" s="447">
        <v>5745</v>
      </c>
      <c r="JL56" s="447">
        <v>4105</v>
      </c>
      <c r="JM56" s="447">
        <v>1861</v>
      </c>
      <c r="JN56" s="447">
        <v>1056</v>
      </c>
      <c r="JO56" s="447">
        <v>497</v>
      </c>
      <c r="JP56" s="447">
        <v>190</v>
      </c>
      <c r="JQ56" s="447">
        <v>7047</v>
      </c>
      <c r="JR56" s="447">
        <v>7058</v>
      </c>
      <c r="JS56" s="447">
        <v>7295</v>
      </c>
      <c r="JT56" s="447">
        <v>8562</v>
      </c>
      <c r="JU56" s="447">
        <v>9654</v>
      </c>
      <c r="JV56" s="447">
        <v>10322</v>
      </c>
      <c r="JW56" s="447">
        <v>9390</v>
      </c>
      <c r="JX56" s="447">
        <v>9047</v>
      </c>
      <c r="JY56" s="447">
        <v>9267</v>
      </c>
      <c r="JZ56" s="447">
        <v>10625</v>
      </c>
      <c r="KA56" s="447">
        <v>11578</v>
      </c>
      <c r="KB56" s="447">
        <v>9047</v>
      </c>
      <c r="KC56" s="447">
        <v>8110</v>
      </c>
      <c r="KD56" s="447">
        <v>6925</v>
      </c>
      <c r="KE56" s="447">
        <v>7776</v>
      </c>
    </row>
    <row r="57" spans="1:291" ht="12" customHeight="1">
      <c r="A57" s="511">
        <v>422011</v>
      </c>
      <c r="B57" s="2" t="s">
        <v>947</v>
      </c>
      <c r="C57" s="470">
        <v>405.86</v>
      </c>
      <c r="D57" s="447">
        <v>424094</v>
      </c>
      <c r="E57" s="448">
        <v>11.9</v>
      </c>
      <c r="F57" s="448">
        <v>57.2</v>
      </c>
      <c r="G57" s="448">
        <v>30.9</v>
      </c>
      <c r="H57" s="455">
        <v>19214</v>
      </c>
      <c r="I57" s="455">
        <v>39698</v>
      </c>
      <c r="J57" s="455">
        <v>61863</v>
      </c>
      <c r="K57" s="447">
        <v>66542</v>
      </c>
      <c r="L57" s="447">
        <v>208293</v>
      </c>
      <c r="M57" s="447">
        <v>3905</v>
      </c>
      <c r="N57" s="447">
        <v>13613</v>
      </c>
      <c r="O57" s="450">
        <v>16981</v>
      </c>
      <c r="P57" s="455">
        <v>418134</v>
      </c>
      <c r="Q57" s="447">
        <v>429508</v>
      </c>
      <c r="R57" s="447">
        <v>443743</v>
      </c>
      <c r="S57" s="447">
        <v>1312037</v>
      </c>
      <c r="T57" s="447">
        <v>1851949</v>
      </c>
      <c r="U57" s="447">
        <v>508480</v>
      </c>
      <c r="V57" s="447">
        <v>1243517</v>
      </c>
      <c r="W57" s="462">
        <v>108</v>
      </c>
      <c r="X57" s="480">
        <v>94</v>
      </c>
      <c r="Y57" s="462">
        <v>29</v>
      </c>
      <c r="Z57" s="463" t="s">
        <v>534</v>
      </c>
      <c r="AA57" s="447">
        <v>13526</v>
      </c>
      <c r="AB57" s="462">
        <v>1040</v>
      </c>
      <c r="AC57" s="447">
        <v>2979</v>
      </c>
      <c r="AD57" s="447">
        <v>629759</v>
      </c>
      <c r="AE57" s="463">
        <v>0</v>
      </c>
      <c r="AF57" s="499">
        <v>26</v>
      </c>
      <c r="AG57" s="447">
        <v>2399</v>
      </c>
      <c r="AH57" s="450">
        <v>69</v>
      </c>
      <c r="AI57" s="450">
        <v>19340</v>
      </c>
      <c r="AJ57" s="447">
        <v>1324</v>
      </c>
      <c r="AK57" s="447">
        <v>118</v>
      </c>
      <c r="AL57" s="478">
        <v>40</v>
      </c>
      <c r="AM57" s="450">
        <v>8772</v>
      </c>
      <c r="AN57" s="447">
        <v>786</v>
      </c>
      <c r="AO57" s="447">
        <v>0</v>
      </c>
      <c r="AP57" s="447">
        <v>340</v>
      </c>
      <c r="AQ57" s="447">
        <v>37</v>
      </c>
      <c r="AR57" s="447">
        <v>12</v>
      </c>
      <c r="AS57" s="448">
        <v>97.435897435897431</v>
      </c>
      <c r="AT57" s="448">
        <v>109</v>
      </c>
      <c r="AU57" s="448">
        <v>110</v>
      </c>
      <c r="AV57" s="462">
        <v>32</v>
      </c>
      <c r="AW57" s="478">
        <v>34</v>
      </c>
      <c r="AX57" s="478">
        <v>26</v>
      </c>
      <c r="AY57" s="462">
        <v>5</v>
      </c>
      <c r="AZ57" s="462">
        <v>4</v>
      </c>
      <c r="BA57" s="478">
        <v>4</v>
      </c>
      <c r="BB57" s="478">
        <v>2</v>
      </c>
      <c r="BC57" s="450">
        <v>8</v>
      </c>
      <c r="BD57" s="447">
        <v>21857.135999999999</v>
      </c>
      <c r="BE57" s="450">
        <v>3</v>
      </c>
      <c r="BF57" s="447">
        <v>102477.24</v>
      </c>
      <c r="BG57" s="450">
        <v>1</v>
      </c>
      <c r="BH57" s="447">
        <v>22000</v>
      </c>
      <c r="BI57" s="450">
        <v>6</v>
      </c>
      <c r="BJ57" s="447">
        <v>5772.3</v>
      </c>
      <c r="BK57" s="448">
        <v>36.200000000000003</v>
      </c>
      <c r="BL57" s="462">
        <v>1</v>
      </c>
      <c r="BM57" s="462">
        <v>5</v>
      </c>
      <c r="BN57" s="462">
        <v>357</v>
      </c>
      <c r="BO57" s="462">
        <v>13340</v>
      </c>
      <c r="BP57" s="448">
        <v>30.9</v>
      </c>
      <c r="BQ57" s="477">
        <v>1.03</v>
      </c>
      <c r="BR57" s="448">
        <v>31.1</v>
      </c>
      <c r="BS57" s="448">
        <v>4.5225640700639111</v>
      </c>
      <c r="BT57" s="448">
        <v>56.061098827800002</v>
      </c>
      <c r="BU57" s="450">
        <v>46</v>
      </c>
      <c r="BV57" s="447">
        <v>10891</v>
      </c>
      <c r="BW57" s="450">
        <v>550</v>
      </c>
      <c r="BX57" s="450">
        <v>2008</v>
      </c>
      <c r="BY57" s="450">
        <v>5239</v>
      </c>
      <c r="BZ57" s="450">
        <v>1444</v>
      </c>
      <c r="CA57" s="450">
        <v>340</v>
      </c>
      <c r="CB57" s="450">
        <v>874</v>
      </c>
      <c r="CC57" s="470">
        <v>1.5</v>
      </c>
      <c r="CD57" s="462">
        <v>58265935</v>
      </c>
      <c r="CE57" s="450">
        <v>2</v>
      </c>
      <c r="CF57" s="450">
        <v>34</v>
      </c>
      <c r="CG57" s="450">
        <v>5</v>
      </c>
      <c r="CH57" s="450">
        <v>8</v>
      </c>
      <c r="CI57" s="450">
        <v>390</v>
      </c>
      <c r="CJ57" s="450">
        <v>28</v>
      </c>
      <c r="CK57" s="447">
        <v>1650</v>
      </c>
      <c r="CL57" s="450">
        <v>17</v>
      </c>
      <c r="CM57" s="450">
        <v>1333</v>
      </c>
      <c r="CN57" s="462">
        <v>70</v>
      </c>
      <c r="CO57" s="462">
        <v>1025</v>
      </c>
      <c r="CP57" s="462">
        <v>26</v>
      </c>
      <c r="CQ57" s="462">
        <v>264</v>
      </c>
      <c r="CR57" s="462">
        <v>31</v>
      </c>
      <c r="CS57" s="462">
        <v>825</v>
      </c>
      <c r="CT57" s="447">
        <v>16791</v>
      </c>
      <c r="CU57" s="447">
        <v>4638</v>
      </c>
      <c r="CV57" s="463">
        <v>3071</v>
      </c>
      <c r="CW57" s="463">
        <v>1604872.899</v>
      </c>
      <c r="CX57" s="463">
        <v>742009.27800000005</v>
      </c>
      <c r="CY57" s="463">
        <v>811602.01199999999</v>
      </c>
      <c r="CZ57" s="447">
        <v>131148</v>
      </c>
      <c r="DA57" s="450">
        <v>20</v>
      </c>
      <c r="DB57" s="463">
        <v>29858</v>
      </c>
      <c r="DC57" s="463">
        <v>2840</v>
      </c>
      <c r="DD57" s="463">
        <v>2265</v>
      </c>
      <c r="DE57" s="462">
        <v>128</v>
      </c>
      <c r="DF57" s="462">
        <v>936</v>
      </c>
      <c r="DG57" s="447">
        <v>17384</v>
      </c>
      <c r="DH57" s="476">
        <v>22701</v>
      </c>
      <c r="DI57" s="447">
        <v>4170</v>
      </c>
      <c r="DJ57" s="447">
        <v>4251</v>
      </c>
      <c r="DK57" s="462">
        <v>520</v>
      </c>
      <c r="DL57" s="462">
        <v>618</v>
      </c>
      <c r="DM57" s="462">
        <v>2</v>
      </c>
      <c r="DN57" s="462">
        <v>2684</v>
      </c>
      <c r="DO57" s="462">
        <v>48</v>
      </c>
      <c r="DP57" s="462">
        <v>14116</v>
      </c>
      <c r="DQ57" s="492">
        <v>125</v>
      </c>
      <c r="DR57" s="450">
        <v>11794</v>
      </c>
      <c r="DS57" s="494">
        <v>11667</v>
      </c>
      <c r="DT57" s="450">
        <v>64</v>
      </c>
      <c r="DU57" s="491">
        <v>1527</v>
      </c>
      <c r="DV57" s="462">
        <v>123</v>
      </c>
      <c r="DW57" s="462">
        <v>121</v>
      </c>
      <c r="DX57" s="448">
        <v>67</v>
      </c>
      <c r="DY57" s="462">
        <v>22</v>
      </c>
      <c r="DZ57" s="462">
        <v>29</v>
      </c>
      <c r="EA57" s="462">
        <v>948</v>
      </c>
      <c r="EB57" s="463">
        <v>518</v>
      </c>
      <c r="EC57" s="463">
        <v>70</v>
      </c>
      <c r="ED57" s="463">
        <v>2576</v>
      </c>
      <c r="EE57" s="450">
        <v>3140</v>
      </c>
      <c r="EF57" s="448">
        <v>97.36</v>
      </c>
      <c r="EG57" s="448">
        <v>97.49</v>
      </c>
      <c r="EH57" s="463">
        <v>102</v>
      </c>
      <c r="EI57" s="448">
        <v>30.4</v>
      </c>
      <c r="EJ57" s="463">
        <v>102773</v>
      </c>
      <c r="EK57" s="448">
        <v>33</v>
      </c>
      <c r="EL57" s="463">
        <v>468888</v>
      </c>
      <c r="EM57" s="448">
        <v>3.02</v>
      </c>
      <c r="EN57" s="462">
        <v>670</v>
      </c>
      <c r="EO57" s="462">
        <v>8</v>
      </c>
      <c r="EP57" s="496">
        <v>1954</v>
      </c>
      <c r="EQ57" s="462">
        <v>145</v>
      </c>
      <c r="ER57" s="462">
        <v>1350</v>
      </c>
      <c r="ES57" s="448">
        <v>91</v>
      </c>
      <c r="ET57" s="447">
        <v>150723</v>
      </c>
      <c r="EU57" s="450">
        <v>5651</v>
      </c>
      <c r="EV57" s="447">
        <v>0</v>
      </c>
      <c r="EW57" s="491">
        <v>138749</v>
      </c>
      <c r="EX57" s="447">
        <v>114006</v>
      </c>
      <c r="EY57" s="447">
        <v>16915</v>
      </c>
      <c r="EZ57" s="447">
        <v>7828</v>
      </c>
      <c r="FA57" s="447">
        <v>6323</v>
      </c>
      <c r="FB57" s="495">
        <v>14.4</v>
      </c>
      <c r="FC57" s="492">
        <v>507</v>
      </c>
      <c r="FD57" s="487">
        <v>9.9</v>
      </c>
      <c r="FE57" s="494">
        <v>16547</v>
      </c>
      <c r="FF57" s="462">
        <v>42</v>
      </c>
      <c r="FG57" s="462">
        <v>235</v>
      </c>
      <c r="FH57" s="462">
        <v>1018</v>
      </c>
      <c r="FI57" s="472">
        <v>22</v>
      </c>
      <c r="FJ57" s="471">
        <v>831</v>
      </c>
      <c r="FK57" s="470">
        <v>58.736079605437688</v>
      </c>
      <c r="FL57" s="469">
        <v>97.78</v>
      </c>
      <c r="FM57" s="469">
        <v>87.9</v>
      </c>
      <c r="FN57" s="448">
        <v>94</v>
      </c>
      <c r="FO57" s="456">
        <v>71.900000000000006</v>
      </c>
      <c r="FP57" s="493">
        <v>89</v>
      </c>
      <c r="FQ57" s="492">
        <v>21</v>
      </c>
      <c r="FR57" s="492">
        <v>62</v>
      </c>
      <c r="FS57" s="462">
        <v>1757</v>
      </c>
      <c r="FT57" s="462">
        <v>12</v>
      </c>
      <c r="FU57" s="462">
        <v>1431</v>
      </c>
      <c r="FV57" s="462">
        <v>3690</v>
      </c>
      <c r="FW57" s="462">
        <v>5</v>
      </c>
      <c r="FX57" s="491">
        <v>7077700</v>
      </c>
      <c r="FY57" s="490">
        <v>6810</v>
      </c>
      <c r="FZ57" s="462">
        <v>16090228</v>
      </c>
      <c r="GA57" s="463" t="s">
        <v>534</v>
      </c>
      <c r="GB57" s="447">
        <v>18840</v>
      </c>
      <c r="GC57" s="450">
        <v>18840</v>
      </c>
      <c r="GD57" s="450">
        <v>52</v>
      </c>
      <c r="GE57" s="450">
        <v>2192</v>
      </c>
      <c r="GF57" s="447">
        <v>187492</v>
      </c>
      <c r="GG57" s="447">
        <v>741</v>
      </c>
      <c r="GH57" s="447">
        <v>28445</v>
      </c>
      <c r="GI57" s="447">
        <v>158306</v>
      </c>
      <c r="GJ57" s="447">
        <v>946</v>
      </c>
      <c r="GK57" s="447">
        <v>8818</v>
      </c>
      <c r="GL57" s="447">
        <v>729092</v>
      </c>
      <c r="GM57" s="447">
        <v>3357</v>
      </c>
      <c r="GN57" s="447">
        <v>22031</v>
      </c>
      <c r="GO57" s="447">
        <v>379598</v>
      </c>
      <c r="GP57" s="447">
        <v>312</v>
      </c>
      <c r="GQ57" s="447">
        <v>14554</v>
      </c>
      <c r="GR57" s="447">
        <v>52357633</v>
      </c>
      <c r="GS57" s="450">
        <v>305</v>
      </c>
      <c r="GT57" s="462">
        <v>6839</v>
      </c>
      <c r="GU57" s="463" t="s">
        <v>534</v>
      </c>
      <c r="GV57" s="464">
        <v>56.16</v>
      </c>
      <c r="GW57" s="462">
        <v>199</v>
      </c>
      <c r="GX57" s="450">
        <v>2947</v>
      </c>
      <c r="GY57" s="450">
        <v>1215</v>
      </c>
      <c r="GZ57" s="463">
        <v>206</v>
      </c>
      <c r="HA57" s="463">
        <v>30</v>
      </c>
      <c r="HB57" s="447">
        <v>1882675</v>
      </c>
      <c r="HC57" s="447">
        <v>10382472</v>
      </c>
      <c r="HD57" s="462">
        <v>1179682</v>
      </c>
      <c r="HE57" s="462">
        <v>1848362</v>
      </c>
      <c r="HF57" s="462">
        <v>234171</v>
      </c>
      <c r="HG57" s="462">
        <v>13780</v>
      </c>
      <c r="HH57" s="462">
        <v>17550</v>
      </c>
      <c r="HI57" s="462">
        <v>153449</v>
      </c>
      <c r="HJ57" s="462">
        <v>125889</v>
      </c>
      <c r="HK57" s="463" t="s">
        <v>534</v>
      </c>
      <c r="HL57" s="461">
        <v>48929000</v>
      </c>
      <c r="HM57" s="463">
        <v>0</v>
      </c>
      <c r="HN57" s="455">
        <v>919</v>
      </c>
      <c r="HO57" s="447">
        <v>0</v>
      </c>
      <c r="HP57" s="461">
        <v>224</v>
      </c>
      <c r="HQ57" s="447">
        <v>0</v>
      </c>
      <c r="HR57" s="461">
        <v>105624</v>
      </c>
      <c r="HS57" s="447">
        <v>173340</v>
      </c>
      <c r="HT57" s="455">
        <v>20700</v>
      </c>
      <c r="HU57" s="489">
        <v>0</v>
      </c>
      <c r="HV57" s="488">
        <v>44.69</v>
      </c>
      <c r="HW57" s="461">
        <v>314082</v>
      </c>
      <c r="HX57" s="457" t="s">
        <v>980</v>
      </c>
      <c r="HY57" s="456">
        <v>4</v>
      </c>
      <c r="HZ57" s="456">
        <v>3</v>
      </c>
      <c r="IA57" s="447">
        <v>899</v>
      </c>
      <c r="IB57" s="447">
        <v>882</v>
      </c>
      <c r="IC57" s="447" t="s">
        <v>534</v>
      </c>
      <c r="ID57" s="448">
        <v>76.5</v>
      </c>
      <c r="IE57" s="448">
        <v>54.2</v>
      </c>
      <c r="IF57" s="448">
        <v>36.5</v>
      </c>
      <c r="IG57" s="448">
        <v>59.5</v>
      </c>
      <c r="IH57" s="448">
        <v>17.100000000000001</v>
      </c>
      <c r="II57" s="455">
        <v>0</v>
      </c>
      <c r="IJ57" s="455">
        <v>6</v>
      </c>
      <c r="IK57" s="487">
        <v>69</v>
      </c>
      <c r="IL57" s="486">
        <v>0.58499999999999996</v>
      </c>
      <c r="IM57" s="485">
        <v>96.4</v>
      </c>
      <c r="IN57" s="485">
        <v>7.1</v>
      </c>
      <c r="IO57" s="485">
        <v>3.17</v>
      </c>
      <c r="IP57" s="484">
        <v>250437413</v>
      </c>
      <c r="IQ57" s="450">
        <v>34.4</v>
      </c>
      <c r="IR57" s="450">
        <v>65.599999999999994</v>
      </c>
      <c r="IS57" s="450" t="s">
        <v>534</v>
      </c>
      <c r="IT57" s="450" t="s">
        <v>534</v>
      </c>
      <c r="IU57" s="482">
        <v>77</v>
      </c>
      <c r="IV57" s="448">
        <v>39.9</v>
      </c>
      <c r="IW57" s="481">
        <v>3095</v>
      </c>
      <c r="IX57" s="448">
        <v>46</v>
      </c>
      <c r="IY57" s="448">
        <v>23.9</v>
      </c>
      <c r="IZ57" s="447">
        <v>78408</v>
      </c>
      <c r="JA57" s="447">
        <v>1452</v>
      </c>
      <c r="JB57" s="447">
        <v>1333</v>
      </c>
      <c r="JC57" s="447">
        <v>6861</v>
      </c>
      <c r="JD57" s="447">
        <v>7893</v>
      </c>
      <c r="JE57" s="447">
        <v>8178</v>
      </c>
      <c r="JF57" s="447">
        <v>9038</v>
      </c>
      <c r="JG57" s="447">
        <v>11193</v>
      </c>
      <c r="JH57" s="447">
        <v>10738</v>
      </c>
      <c r="JI57" s="447">
        <v>10834</v>
      </c>
      <c r="JJ57" s="447">
        <v>10144</v>
      </c>
      <c r="JK57" s="447">
        <v>8708</v>
      </c>
      <c r="JL57" s="447">
        <v>5687</v>
      </c>
      <c r="JM57" s="447">
        <v>2231</v>
      </c>
      <c r="JN57" s="447">
        <v>1036</v>
      </c>
      <c r="JO57" s="447">
        <v>475</v>
      </c>
      <c r="JP57" s="447">
        <v>204</v>
      </c>
      <c r="JQ57" s="447">
        <v>9629</v>
      </c>
      <c r="JR57" s="447">
        <v>10019</v>
      </c>
      <c r="JS57" s="447">
        <v>9545</v>
      </c>
      <c r="JT57" s="447">
        <v>10660</v>
      </c>
      <c r="JU57" s="447">
        <v>12025</v>
      </c>
      <c r="JV57" s="447">
        <v>14570</v>
      </c>
      <c r="JW57" s="447">
        <v>13657</v>
      </c>
      <c r="JX57" s="447">
        <v>14279</v>
      </c>
      <c r="JY57" s="447">
        <v>15066</v>
      </c>
      <c r="JZ57" s="447">
        <v>17787</v>
      </c>
      <c r="KA57" s="447">
        <v>18320</v>
      </c>
      <c r="KB57" s="447">
        <v>14131</v>
      </c>
      <c r="KC57" s="447">
        <v>13358</v>
      </c>
      <c r="KD57" s="447">
        <v>12222</v>
      </c>
      <c r="KE57" s="447">
        <v>14860</v>
      </c>
    </row>
    <row r="58" spans="1:291" ht="12" customHeight="1">
      <c r="A58" s="3">
        <v>422029</v>
      </c>
      <c r="B58" s="2" t="s">
        <v>948</v>
      </c>
      <c r="C58" s="470">
        <v>426.06</v>
      </c>
      <c r="D58" s="447">
        <v>252463</v>
      </c>
      <c r="E58" s="448">
        <v>13.4</v>
      </c>
      <c r="F58" s="448">
        <v>56.1</v>
      </c>
      <c r="G58" s="448">
        <v>30.4</v>
      </c>
      <c r="H58" s="507">
        <v>13170</v>
      </c>
      <c r="I58" s="507">
        <v>27094</v>
      </c>
      <c r="J58" s="507">
        <v>41303</v>
      </c>
      <c r="K58" s="506">
        <v>39414</v>
      </c>
      <c r="L58" s="447">
        <v>121440</v>
      </c>
      <c r="M58" s="447">
        <v>1728</v>
      </c>
      <c r="N58" s="447">
        <v>9524</v>
      </c>
      <c r="O58" s="450">
        <v>10342</v>
      </c>
      <c r="P58" s="455">
        <v>249417</v>
      </c>
      <c r="Q58" s="447">
        <v>255439</v>
      </c>
      <c r="R58" s="447">
        <v>258931</v>
      </c>
      <c r="S58" s="447">
        <v>1064447</v>
      </c>
      <c r="T58" s="447">
        <v>1074622</v>
      </c>
      <c r="U58" s="447">
        <v>390817</v>
      </c>
      <c r="V58" s="447">
        <v>558909</v>
      </c>
      <c r="W58" s="462">
        <v>70</v>
      </c>
      <c r="X58" s="480">
        <v>68</v>
      </c>
      <c r="Y58" s="462">
        <v>39</v>
      </c>
      <c r="Z58" s="463">
        <v>106961</v>
      </c>
      <c r="AA58" s="447">
        <v>2386</v>
      </c>
      <c r="AB58" s="462">
        <v>411</v>
      </c>
      <c r="AC58" s="447">
        <v>0</v>
      </c>
      <c r="AD58" s="447">
        <v>5726</v>
      </c>
      <c r="AE58" s="447">
        <v>2000</v>
      </c>
      <c r="AF58" s="499">
        <v>28</v>
      </c>
      <c r="AG58" s="447">
        <v>3030</v>
      </c>
      <c r="AH58" s="450">
        <v>44</v>
      </c>
      <c r="AI58" s="450">
        <v>13764</v>
      </c>
      <c r="AJ58" s="447">
        <v>913</v>
      </c>
      <c r="AK58" s="447">
        <v>115</v>
      </c>
      <c r="AL58" s="478">
        <v>24</v>
      </c>
      <c r="AM58" s="450">
        <v>6267</v>
      </c>
      <c r="AN58" s="447">
        <v>494</v>
      </c>
      <c r="AO58" s="447">
        <v>5</v>
      </c>
      <c r="AP58" s="447">
        <v>270</v>
      </c>
      <c r="AQ58" s="447">
        <v>13</v>
      </c>
      <c r="AR58" s="447">
        <v>17</v>
      </c>
      <c r="AS58" s="448">
        <v>100</v>
      </c>
      <c r="AT58" s="448">
        <v>83.2</v>
      </c>
      <c r="AU58" s="448">
        <v>89</v>
      </c>
      <c r="AV58" s="462">
        <v>8</v>
      </c>
      <c r="AW58" s="478">
        <v>5</v>
      </c>
      <c r="AX58" s="478">
        <v>19</v>
      </c>
      <c r="AY58" s="462">
        <v>5</v>
      </c>
      <c r="AZ58" s="462">
        <v>5</v>
      </c>
      <c r="BA58" s="478">
        <v>3</v>
      </c>
      <c r="BB58" s="478">
        <v>4</v>
      </c>
      <c r="BC58" s="450">
        <v>7</v>
      </c>
      <c r="BD58" s="447">
        <v>34568</v>
      </c>
      <c r="BE58" s="450">
        <v>2</v>
      </c>
      <c r="BF58" s="447">
        <v>51441</v>
      </c>
      <c r="BG58" s="450">
        <v>5</v>
      </c>
      <c r="BH58" s="447">
        <v>63683</v>
      </c>
      <c r="BI58" s="450">
        <v>3</v>
      </c>
      <c r="BJ58" s="447">
        <v>3935</v>
      </c>
      <c r="BK58" s="448">
        <v>45.9</v>
      </c>
      <c r="BL58" s="462">
        <v>1</v>
      </c>
      <c r="BM58" s="462">
        <v>2</v>
      </c>
      <c r="BN58" s="462">
        <v>502</v>
      </c>
      <c r="BO58" s="462">
        <v>4259</v>
      </c>
      <c r="BP58" s="448">
        <v>24.4</v>
      </c>
      <c r="BQ58" s="477">
        <v>1.48</v>
      </c>
      <c r="BR58" s="448">
        <v>44.3</v>
      </c>
      <c r="BS58" s="448">
        <v>5.147518871527355</v>
      </c>
      <c r="BT58" s="448">
        <v>56.883952466099998</v>
      </c>
      <c r="BU58" s="450">
        <v>24</v>
      </c>
      <c r="BV58" s="447">
        <v>5407</v>
      </c>
      <c r="BW58" s="450">
        <v>228</v>
      </c>
      <c r="BX58" s="450">
        <v>662</v>
      </c>
      <c r="BY58" s="450">
        <v>3215</v>
      </c>
      <c r="BZ58" s="450">
        <v>875</v>
      </c>
      <c r="CA58" s="450">
        <v>265</v>
      </c>
      <c r="CB58" s="450">
        <v>486</v>
      </c>
      <c r="CC58" s="470">
        <v>1.68</v>
      </c>
      <c r="CD58" s="463">
        <v>86775803</v>
      </c>
      <c r="CE58" s="450">
        <v>5</v>
      </c>
      <c r="CF58" s="450">
        <v>58</v>
      </c>
      <c r="CG58" s="450">
        <v>3</v>
      </c>
      <c r="CH58" s="450">
        <v>4</v>
      </c>
      <c r="CI58" s="450">
        <v>285</v>
      </c>
      <c r="CJ58" s="450">
        <v>20</v>
      </c>
      <c r="CK58" s="447">
        <v>1210</v>
      </c>
      <c r="CL58" s="450">
        <v>11</v>
      </c>
      <c r="CM58" s="450">
        <v>807</v>
      </c>
      <c r="CN58" s="462">
        <v>63</v>
      </c>
      <c r="CO58" s="462">
        <v>942</v>
      </c>
      <c r="CP58" s="462">
        <v>31</v>
      </c>
      <c r="CQ58" s="462">
        <v>274</v>
      </c>
      <c r="CR58" s="462">
        <v>58</v>
      </c>
      <c r="CS58" s="462">
        <v>1392</v>
      </c>
      <c r="CT58" s="447">
        <v>7926</v>
      </c>
      <c r="CU58" s="447">
        <v>3125</v>
      </c>
      <c r="CV58" s="463">
        <v>2100</v>
      </c>
      <c r="CW58" s="463">
        <v>632275.74300000002</v>
      </c>
      <c r="CX58" s="463">
        <v>537171.71699999995</v>
      </c>
      <c r="CY58" s="463">
        <v>551689.29599999997</v>
      </c>
      <c r="CZ58" s="447">
        <v>76720</v>
      </c>
      <c r="DA58" s="450">
        <v>9</v>
      </c>
      <c r="DB58" s="463">
        <v>15843</v>
      </c>
      <c r="DC58" s="463">
        <v>1876</v>
      </c>
      <c r="DD58" s="463">
        <v>1070</v>
      </c>
      <c r="DE58" s="462">
        <v>50</v>
      </c>
      <c r="DF58" s="462">
        <v>1016</v>
      </c>
      <c r="DG58" s="447">
        <v>13304</v>
      </c>
      <c r="DH58" s="476">
        <v>13906</v>
      </c>
      <c r="DI58" s="447">
        <v>2707</v>
      </c>
      <c r="DJ58" s="447">
        <v>2484</v>
      </c>
      <c r="DK58" s="462">
        <v>478</v>
      </c>
      <c r="DL58" s="462">
        <v>425</v>
      </c>
      <c r="DM58" s="462">
        <v>6</v>
      </c>
      <c r="DN58" s="462">
        <v>2076</v>
      </c>
      <c r="DO58" s="462">
        <v>52</v>
      </c>
      <c r="DP58" s="462">
        <v>16510</v>
      </c>
      <c r="DQ58" s="492">
        <v>98</v>
      </c>
      <c r="DR58" s="450">
        <v>9440</v>
      </c>
      <c r="DS58" s="494">
        <v>8512</v>
      </c>
      <c r="DT58" s="450">
        <v>0</v>
      </c>
      <c r="DU58" s="491">
        <v>996</v>
      </c>
      <c r="DV58" s="462">
        <v>84</v>
      </c>
      <c r="DW58" s="462">
        <v>76</v>
      </c>
      <c r="DX58" s="448">
        <v>78</v>
      </c>
      <c r="DY58" s="462">
        <v>22</v>
      </c>
      <c r="DZ58" s="462">
        <v>34</v>
      </c>
      <c r="EA58" s="462">
        <v>2228</v>
      </c>
      <c r="EB58" s="463">
        <v>223</v>
      </c>
      <c r="EC58" s="463">
        <v>78</v>
      </c>
      <c r="ED58" s="463">
        <v>1876</v>
      </c>
      <c r="EE58" s="450">
        <v>2074</v>
      </c>
      <c r="EF58" s="448">
        <v>95.7</v>
      </c>
      <c r="EG58" s="448">
        <v>91.7</v>
      </c>
      <c r="EH58" s="463">
        <v>112</v>
      </c>
      <c r="EI58" s="448">
        <v>21.5</v>
      </c>
      <c r="EJ58" s="463">
        <v>57972</v>
      </c>
      <c r="EK58" s="448">
        <v>35.9</v>
      </c>
      <c r="EL58" s="463">
        <v>402947</v>
      </c>
      <c r="EM58" s="448">
        <v>0.38</v>
      </c>
      <c r="EN58" s="462">
        <v>289</v>
      </c>
      <c r="EO58" s="462">
        <v>6</v>
      </c>
      <c r="EP58" s="501">
        <v>1799</v>
      </c>
      <c r="EQ58" s="447">
        <v>124</v>
      </c>
      <c r="ER58" s="447">
        <v>1278</v>
      </c>
      <c r="ES58" s="448">
        <v>100</v>
      </c>
      <c r="ET58" s="447">
        <v>90888</v>
      </c>
      <c r="EU58" s="450">
        <v>5507</v>
      </c>
      <c r="EV58" s="447">
        <v>0</v>
      </c>
      <c r="EW58" s="491">
        <v>80845</v>
      </c>
      <c r="EX58" s="447">
        <v>72551</v>
      </c>
      <c r="EY58" s="447">
        <v>3872</v>
      </c>
      <c r="EZ58" s="447">
        <v>4422</v>
      </c>
      <c r="FA58" s="447">
        <v>4536</v>
      </c>
      <c r="FB58" s="495">
        <v>11.3</v>
      </c>
      <c r="FC58" s="492">
        <v>415</v>
      </c>
      <c r="FD58" s="487">
        <v>16.5</v>
      </c>
      <c r="FE58" s="494">
        <v>9358</v>
      </c>
      <c r="FF58" s="462">
        <v>15</v>
      </c>
      <c r="FG58" s="462">
        <v>228</v>
      </c>
      <c r="FH58" s="462">
        <v>634</v>
      </c>
      <c r="FI58" s="472">
        <v>29</v>
      </c>
      <c r="FJ58" s="471">
        <v>675</v>
      </c>
      <c r="FK58" s="470">
        <v>59.969567450740946</v>
      </c>
      <c r="FL58" s="469">
        <v>98.2</v>
      </c>
      <c r="FM58" s="469">
        <v>84.7</v>
      </c>
      <c r="FN58" s="448">
        <v>57.6</v>
      </c>
      <c r="FO58" s="505">
        <v>43.6</v>
      </c>
      <c r="FP58" s="493">
        <v>124</v>
      </c>
      <c r="FQ58" s="492">
        <v>16</v>
      </c>
      <c r="FR58" s="492">
        <v>63</v>
      </c>
      <c r="FS58" s="462">
        <v>968</v>
      </c>
      <c r="FT58" s="462">
        <v>5</v>
      </c>
      <c r="FU58" s="462">
        <v>977</v>
      </c>
      <c r="FV58" s="462">
        <v>2042</v>
      </c>
      <c r="FW58" s="462">
        <v>3</v>
      </c>
      <c r="FX58" s="491">
        <v>7774721</v>
      </c>
      <c r="FY58" s="490">
        <v>5125</v>
      </c>
      <c r="FZ58" s="462" t="s">
        <v>534</v>
      </c>
      <c r="GA58" s="462" t="s">
        <v>534</v>
      </c>
      <c r="GB58" s="447">
        <v>10769</v>
      </c>
      <c r="GC58" s="450">
        <v>10769</v>
      </c>
      <c r="GD58" s="450">
        <v>65</v>
      </c>
      <c r="GE58" s="450">
        <v>1542</v>
      </c>
      <c r="GF58" s="447">
        <v>96038</v>
      </c>
      <c r="GG58" s="447">
        <v>1168</v>
      </c>
      <c r="GH58" s="447">
        <v>16696</v>
      </c>
      <c r="GI58" s="447">
        <v>78174</v>
      </c>
      <c r="GJ58" s="447">
        <v>548</v>
      </c>
      <c r="GK58" s="447">
        <v>4765</v>
      </c>
      <c r="GL58" s="447">
        <v>272112</v>
      </c>
      <c r="GM58" s="447">
        <v>1953</v>
      </c>
      <c r="GN58" s="447">
        <v>13628</v>
      </c>
      <c r="GO58" s="447">
        <v>419535</v>
      </c>
      <c r="GP58" s="447">
        <v>260</v>
      </c>
      <c r="GQ58" s="447">
        <v>7483</v>
      </c>
      <c r="GR58" s="447">
        <v>18484343</v>
      </c>
      <c r="GS58" s="450">
        <v>258</v>
      </c>
      <c r="GT58" s="462">
        <v>6210</v>
      </c>
      <c r="GU58" s="462" t="s">
        <v>534</v>
      </c>
      <c r="GV58" s="464">
        <v>74</v>
      </c>
      <c r="GW58" s="462">
        <v>1216</v>
      </c>
      <c r="GX58" s="450">
        <v>3266</v>
      </c>
      <c r="GY58" s="450">
        <v>2228</v>
      </c>
      <c r="GZ58" s="463">
        <v>426</v>
      </c>
      <c r="HA58" s="463">
        <v>121</v>
      </c>
      <c r="HB58" s="447">
        <v>1771264</v>
      </c>
      <c r="HC58" s="447">
        <v>12348760</v>
      </c>
      <c r="HD58" s="462">
        <v>1208486</v>
      </c>
      <c r="HE58" s="462">
        <v>1738349</v>
      </c>
      <c r="HF58" s="462">
        <v>158268</v>
      </c>
      <c r="HG58" s="462">
        <f>320+534*2</f>
        <v>1388</v>
      </c>
      <c r="HH58" s="462">
        <f>320+534*2</f>
        <v>1388</v>
      </c>
      <c r="HI58" s="462">
        <v>103418</v>
      </c>
      <c r="HJ58" s="462">
        <v>91633</v>
      </c>
      <c r="HK58" s="461">
        <f>3031+1680</f>
        <v>4711</v>
      </c>
      <c r="HL58" s="461">
        <v>10911997</v>
      </c>
      <c r="HM58" s="461">
        <v>6513428</v>
      </c>
      <c r="HN58" s="455">
        <v>210</v>
      </c>
      <c r="HO58" s="455">
        <v>92</v>
      </c>
      <c r="HP58" s="461">
        <v>41</v>
      </c>
      <c r="HQ58" s="455">
        <v>50</v>
      </c>
      <c r="HR58" s="461">
        <v>38324</v>
      </c>
      <c r="HS58" s="447">
        <v>131980</v>
      </c>
      <c r="HT58" s="455">
        <v>4449</v>
      </c>
      <c r="HU58" s="489">
        <v>0</v>
      </c>
      <c r="HV58" s="488">
        <v>31.35</v>
      </c>
      <c r="HW58" s="461">
        <v>152157</v>
      </c>
      <c r="HX58" s="457">
        <v>11.1</v>
      </c>
      <c r="HY58" s="504">
        <v>2.46</v>
      </c>
      <c r="HZ58" s="504">
        <v>2.2799999999999998</v>
      </c>
      <c r="IA58" s="456">
        <v>341.8</v>
      </c>
      <c r="IB58" s="456">
        <v>341.8</v>
      </c>
      <c r="IC58" s="447">
        <v>40000</v>
      </c>
      <c r="ID58" s="448">
        <v>78.900000000000006</v>
      </c>
      <c r="IE58" s="448">
        <v>49.8</v>
      </c>
      <c r="IF58" s="448">
        <v>34.5</v>
      </c>
      <c r="IG58" s="448">
        <v>50.3</v>
      </c>
      <c r="IH58" s="448">
        <v>14.3</v>
      </c>
      <c r="II58" s="455">
        <v>0</v>
      </c>
      <c r="IJ58" s="455">
        <v>6</v>
      </c>
      <c r="IK58" s="487">
        <v>82</v>
      </c>
      <c r="IL58" s="486">
        <v>0.51800000000000002</v>
      </c>
      <c r="IM58" s="485">
        <v>91.5</v>
      </c>
      <c r="IN58" s="485">
        <v>5.2</v>
      </c>
      <c r="IO58" s="485">
        <v>5.9</v>
      </c>
      <c r="IP58" s="484">
        <v>104146213</v>
      </c>
      <c r="IQ58" s="450">
        <v>41.4</v>
      </c>
      <c r="IR58" s="450">
        <v>52.2</v>
      </c>
      <c r="IS58" s="450" t="s">
        <v>534</v>
      </c>
      <c r="IT58" s="450" t="s">
        <v>534</v>
      </c>
      <c r="IU58" s="450" t="s">
        <v>534</v>
      </c>
      <c r="IV58" s="448">
        <v>39</v>
      </c>
      <c r="IW58" s="481">
        <v>2491</v>
      </c>
      <c r="IX58" s="448">
        <v>32</v>
      </c>
      <c r="IY58" s="448">
        <v>27.4</v>
      </c>
      <c r="IZ58" s="447">
        <v>47580</v>
      </c>
      <c r="JA58" s="447">
        <v>915</v>
      </c>
      <c r="JB58" s="447">
        <v>753</v>
      </c>
      <c r="JC58" s="447">
        <v>3770</v>
      </c>
      <c r="JD58" s="447">
        <v>4380</v>
      </c>
      <c r="JE58" s="447">
        <v>5036</v>
      </c>
      <c r="JF58" s="447">
        <v>5699</v>
      </c>
      <c r="JG58" s="447">
        <v>6461</v>
      </c>
      <c r="JH58" s="447">
        <v>6170</v>
      </c>
      <c r="JI58" s="447">
        <v>5754</v>
      </c>
      <c r="JJ58" s="447">
        <v>5582</v>
      </c>
      <c r="JK58" s="447">
        <v>5240</v>
      </c>
      <c r="JL58" s="447">
        <v>3350</v>
      </c>
      <c r="JM58" s="447">
        <v>1460</v>
      </c>
      <c r="JN58" s="447">
        <v>672</v>
      </c>
      <c r="JO58" s="447">
        <v>301</v>
      </c>
      <c r="JP58" s="447">
        <v>146</v>
      </c>
      <c r="JQ58" s="447">
        <v>5899</v>
      </c>
      <c r="JR58" s="447">
        <v>5290</v>
      </c>
      <c r="JS58" s="447">
        <v>5502</v>
      </c>
      <c r="JT58" s="447">
        <v>6691</v>
      </c>
      <c r="JU58" s="447">
        <v>7506</v>
      </c>
      <c r="JV58" s="447">
        <v>8209</v>
      </c>
      <c r="JW58" s="447">
        <v>7750</v>
      </c>
      <c r="JX58" s="447">
        <v>7461</v>
      </c>
      <c r="JY58" s="447">
        <v>8058</v>
      </c>
      <c r="JZ58" s="447">
        <v>9980</v>
      </c>
      <c r="KA58" s="447">
        <v>10761</v>
      </c>
      <c r="KB58" s="447">
        <v>8563</v>
      </c>
      <c r="KC58" s="447">
        <v>7834</v>
      </c>
      <c r="KD58" s="447">
        <v>7270</v>
      </c>
      <c r="KE58" s="447">
        <v>9223</v>
      </c>
    </row>
    <row r="59" spans="1:291" ht="12" customHeight="1">
      <c r="A59" s="3">
        <v>442011</v>
      </c>
      <c r="B59" s="2" t="s">
        <v>949</v>
      </c>
      <c r="C59" s="470">
        <v>502.39</v>
      </c>
      <c r="D59" s="447">
        <v>478222</v>
      </c>
      <c r="E59" s="448">
        <v>13.941014842479015</v>
      </c>
      <c r="F59" s="448">
        <v>60.026933098017246</v>
      </c>
      <c r="G59" s="448">
        <v>26.032052059503748</v>
      </c>
      <c r="H59" s="455">
        <v>25911</v>
      </c>
      <c r="I59" s="455">
        <v>53236</v>
      </c>
      <c r="J59" s="455">
        <v>80878</v>
      </c>
      <c r="K59" s="447">
        <v>58646</v>
      </c>
      <c r="L59" s="447">
        <v>218643</v>
      </c>
      <c r="M59" s="447">
        <v>2870</v>
      </c>
      <c r="N59" s="447">
        <v>14990</v>
      </c>
      <c r="O59" s="450">
        <v>14828</v>
      </c>
      <c r="P59" s="455">
        <v>476868</v>
      </c>
      <c r="Q59" s="447">
        <v>478146</v>
      </c>
      <c r="R59" s="447">
        <v>486168</v>
      </c>
      <c r="S59" s="447">
        <v>841491</v>
      </c>
      <c r="T59" s="447">
        <v>1405628</v>
      </c>
      <c r="U59" s="447">
        <v>533133</v>
      </c>
      <c r="V59" s="447">
        <v>773013</v>
      </c>
      <c r="W59" s="462">
        <v>82</v>
      </c>
      <c r="X59" s="480">
        <v>62</v>
      </c>
      <c r="Y59" s="462">
        <v>59</v>
      </c>
      <c r="Z59" s="463">
        <v>182603</v>
      </c>
      <c r="AA59" s="447">
        <v>1135</v>
      </c>
      <c r="AB59" s="462">
        <v>2770</v>
      </c>
      <c r="AC59" s="447">
        <v>1201</v>
      </c>
      <c r="AD59" s="447">
        <v>1419103</v>
      </c>
      <c r="AE59" s="447">
        <v>1966</v>
      </c>
      <c r="AF59" s="499">
        <v>52</v>
      </c>
      <c r="AG59" s="447">
        <v>4682</v>
      </c>
      <c r="AH59" s="450">
        <v>55</v>
      </c>
      <c r="AI59" s="450">
        <v>25747</v>
      </c>
      <c r="AJ59" s="447">
        <v>1427</v>
      </c>
      <c r="AK59" s="447">
        <v>204</v>
      </c>
      <c r="AL59" s="478">
        <v>28</v>
      </c>
      <c r="AM59" s="450">
        <v>11693</v>
      </c>
      <c r="AN59" s="447">
        <v>842</v>
      </c>
      <c r="AO59" s="447" t="s">
        <v>534</v>
      </c>
      <c r="AP59" s="447">
        <v>530</v>
      </c>
      <c r="AQ59" s="447">
        <v>21</v>
      </c>
      <c r="AR59" s="447">
        <v>15</v>
      </c>
      <c r="AS59" s="448">
        <v>100</v>
      </c>
      <c r="AT59" s="448">
        <v>128.1</v>
      </c>
      <c r="AU59" s="448">
        <v>127.9</v>
      </c>
      <c r="AV59" s="462">
        <v>30</v>
      </c>
      <c r="AW59" s="478">
        <v>34</v>
      </c>
      <c r="AX59" s="478">
        <v>9</v>
      </c>
      <c r="AY59" s="462">
        <v>2</v>
      </c>
      <c r="AZ59" s="462">
        <v>2</v>
      </c>
      <c r="BA59" s="478">
        <v>4</v>
      </c>
      <c r="BB59" s="478">
        <v>2</v>
      </c>
      <c r="BC59" s="450">
        <v>4</v>
      </c>
      <c r="BD59" s="447">
        <v>8337</v>
      </c>
      <c r="BE59" s="450">
        <v>1</v>
      </c>
      <c r="BF59" s="447">
        <v>29905</v>
      </c>
      <c r="BG59" s="450">
        <v>6</v>
      </c>
      <c r="BH59" s="447">
        <v>74217</v>
      </c>
      <c r="BI59" s="450">
        <v>3</v>
      </c>
      <c r="BJ59" s="447">
        <v>2365</v>
      </c>
      <c r="BK59" s="448">
        <v>35.799999999999997</v>
      </c>
      <c r="BL59" s="462">
        <v>2</v>
      </c>
      <c r="BM59" s="462">
        <v>3</v>
      </c>
      <c r="BN59" s="462">
        <v>996</v>
      </c>
      <c r="BO59" s="462">
        <v>8314</v>
      </c>
      <c r="BP59" s="448">
        <v>43.1</v>
      </c>
      <c r="BQ59" s="477">
        <v>1.61</v>
      </c>
      <c r="BR59" s="448">
        <v>39.4</v>
      </c>
      <c r="BS59" s="448">
        <v>4.5434543454345437</v>
      </c>
      <c r="BT59" s="448">
        <v>59.4304394292</v>
      </c>
      <c r="BU59" s="450">
        <v>53</v>
      </c>
      <c r="BV59" s="447">
        <v>7452</v>
      </c>
      <c r="BW59" s="450">
        <v>390</v>
      </c>
      <c r="BX59" s="450">
        <v>1233</v>
      </c>
      <c r="BY59" s="450">
        <v>4470</v>
      </c>
      <c r="BZ59" s="450">
        <v>1169</v>
      </c>
      <c r="CA59" s="450">
        <v>359</v>
      </c>
      <c r="CB59" s="450">
        <v>637</v>
      </c>
      <c r="CC59" s="470">
        <v>1.58</v>
      </c>
      <c r="CD59" s="477" t="s">
        <v>534</v>
      </c>
      <c r="CE59" s="450">
        <v>4</v>
      </c>
      <c r="CF59" s="450">
        <v>91</v>
      </c>
      <c r="CG59" s="450">
        <v>0</v>
      </c>
      <c r="CH59" s="450">
        <v>1</v>
      </c>
      <c r="CI59" s="450">
        <v>65</v>
      </c>
      <c r="CJ59" s="450">
        <v>20</v>
      </c>
      <c r="CK59" s="447">
        <v>1133</v>
      </c>
      <c r="CL59" s="450">
        <v>20</v>
      </c>
      <c r="CM59" s="450">
        <v>1164</v>
      </c>
      <c r="CN59" s="462">
        <v>40</v>
      </c>
      <c r="CO59" s="462">
        <v>610</v>
      </c>
      <c r="CP59" s="462">
        <v>16</v>
      </c>
      <c r="CQ59" s="462">
        <v>188</v>
      </c>
      <c r="CR59" s="462">
        <v>8</v>
      </c>
      <c r="CS59" s="462">
        <v>218</v>
      </c>
      <c r="CT59" s="447">
        <v>15180</v>
      </c>
      <c r="CU59" s="447">
        <v>2120</v>
      </c>
      <c r="CV59" s="463">
        <v>2281</v>
      </c>
      <c r="CW59" s="463">
        <v>1773632.473</v>
      </c>
      <c r="CX59" s="463">
        <v>381899.41399999999</v>
      </c>
      <c r="CY59" s="463">
        <v>593830.49</v>
      </c>
      <c r="CZ59" s="447">
        <v>124322</v>
      </c>
      <c r="DA59" s="450">
        <v>23</v>
      </c>
      <c r="DB59" s="463">
        <v>23527</v>
      </c>
      <c r="DC59" s="463">
        <v>2641</v>
      </c>
      <c r="DD59" s="463">
        <v>2305</v>
      </c>
      <c r="DE59" s="462">
        <v>280</v>
      </c>
      <c r="DF59" s="462">
        <v>1509</v>
      </c>
      <c r="DG59" s="447">
        <v>17623</v>
      </c>
      <c r="DH59" s="498">
        <v>21021</v>
      </c>
      <c r="DI59" s="447">
        <v>3823</v>
      </c>
      <c r="DJ59" s="447">
        <v>3879</v>
      </c>
      <c r="DK59" s="462">
        <v>461</v>
      </c>
      <c r="DL59" s="462">
        <v>458</v>
      </c>
      <c r="DM59" s="462">
        <v>14</v>
      </c>
      <c r="DN59" s="462">
        <v>2966</v>
      </c>
      <c r="DO59" s="462">
        <v>87</v>
      </c>
      <c r="DP59" s="462">
        <v>16224</v>
      </c>
      <c r="DQ59" s="492">
        <v>120</v>
      </c>
      <c r="DR59" s="450">
        <v>11915</v>
      </c>
      <c r="DS59" s="494">
        <v>11623</v>
      </c>
      <c r="DT59" s="450">
        <v>13</v>
      </c>
      <c r="DU59" s="491">
        <v>1278</v>
      </c>
      <c r="DV59" s="462">
        <v>107</v>
      </c>
      <c r="DW59" s="462">
        <v>100</v>
      </c>
      <c r="DX59" s="448">
        <v>69.2</v>
      </c>
      <c r="DY59" s="462">
        <v>45</v>
      </c>
      <c r="DZ59" s="462">
        <v>91</v>
      </c>
      <c r="EA59" s="462">
        <v>1701</v>
      </c>
      <c r="EB59" s="463">
        <v>157</v>
      </c>
      <c r="EC59" s="463">
        <v>28</v>
      </c>
      <c r="ED59" s="463">
        <v>4023</v>
      </c>
      <c r="EE59" s="450">
        <v>4153</v>
      </c>
      <c r="EF59" s="448">
        <v>96.4</v>
      </c>
      <c r="EG59" s="448">
        <v>95.3</v>
      </c>
      <c r="EH59" s="463">
        <v>642</v>
      </c>
      <c r="EI59" s="448">
        <v>17.8</v>
      </c>
      <c r="EJ59" s="463">
        <v>93003</v>
      </c>
      <c r="EK59" s="448">
        <v>37.299999999999997</v>
      </c>
      <c r="EL59" s="463">
        <v>432353</v>
      </c>
      <c r="EM59" s="448">
        <v>2.96</v>
      </c>
      <c r="EN59" s="462">
        <v>393</v>
      </c>
      <c r="EO59" s="462">
        <v>14</v>
      </c>
      <c r="EP59" s="501">
        <v>3277</v>
      </c>
      <c r="EQ59" s="462">
        <v>310</v>
      </c>
      <c r="ER59" s="462">
        <v>3835</v>
      </c>
      <c r="ES59" s="448">
        <v>100</v>
      </c>
      <c r="ET59" s="447">
        <v>157506</v>
      </c>
      <c r="EU59" s="450">
        <v>55248</v>
      </c>
      <c r="EV59" s="447">
        <v>499</v>
      </c>
      <c r="EW59" s="491">
        <v>102259</v>
      </c>
      <c r="EX59" s="447">
        <v>77872</v>
      </c>
      <c r="EY59" s="447">
        <v>20488</v>
      </c>
      <c r="EZ59" s="447">
        <v>3899</v>
      </c>
      <c r="FA59" s="447">
        <v>4154</v>
      </c>
      <c r="FB59" s="495">
        <v>24.4</v>
      </c>
      <c r="FC59" s="492">
        <v>756</v>
      </c>
      <c r="FD59" s="487">
        <v>14.7</v>
      </c>
      <c r="FE59" s="494">
        <v>14027</v>
      </c>
      <c r="FF59" s="462">
        <v>89</v>
      </c>
      <c r="FG59" s="462">
        <v>209</v>
      </c>
      <c r="FH59" s="462">
        <v>1089</v>
      </c>
      <c r="FI59" s="472">
        <v>27</v>
      </c>
      <c r="FJ59" s="471">
        <v>924</v>
      </c>
      <c r="FK59" s="470">
        <v>56.080756529570699</v>
      </c>
      <c r="FL59" s="469">
        <v>99.8</v>
      </c>
      <c r="FM59" s="469">
        <v>87.6</v>
      </c>
      <c r="FN59" s="448">
        <v>63.1</v>
      </c>
      <c r="FO59" s="456">
        <v>71.3</v>
      </c>
      <c r="FP59" s="493">
        <v>147</v>
      </c>
      <c r="FQ59" s="492">
        <v>14</v>
      </c>
      <c r="FR59" s="492">
        <v>77</v>
      </c>
      <c r="FS59" s="462">
        <v>1963</v>
      </c>
      <c r="FT59" s="462">
        <v>15</v>
      </c>
      <c r="FU59" s="462">
        <v>2002</v>
      </c>
      <c r="FV59" s="462">
        <v>2032</v>
      </c>
      <c r="FW59" s="462">
        <v>4</v>
      </c>
      <c r="FX59" s="491">
        <v>3909649</v>
      </c>
      <c r="FY59" s="490">
        <v>6051</v>
      </c>
      <c r="FZ59" s="462" t="s">
        <v>534</v>
      </c>
      <c r="GA59" s="462" t="s">
        <v>534</v>
      </c>
      <c r="GB59" s="447">
        <v>19724</v>
      </c>
      <c r="GC59" s="450">
        <v>19724</v>
      </c>
      <c r="GD59" s="450">
        <v>78</v>
      </c>
      <c r="GE59" s="450">
        <v>2716</v>
      </c>
      <c r="GF59" s="447">
        <v>214982</v>
      </c>
      <c r="GG59" s="447">
        <v>1228</v>
      </c>
      <c r="GH59" s="447">
        <v>46455</v>
      </c>
      <c r="GI59" s="447">
        <v>167299</v>
      </c>
      <c r="GJ59" s="447">
        <v>1222</v>
      </c>
      <c r="GK59" s="447">
        <v>11052</v>
      </c>
      <c r="GL59" s="447">
        <v>912730</v>
      </c>
      <c r="GM59" s="447">
        <v>2975</v>
      </c>
      <c r="GN59" s="447">
        <v>26431</v>
      </c>
      <c r="GO59" s="447">
        <v>555136</v>
      </c>
      <c r="GP59" s="447">
        <v>381</v>
      </c>
      <c r="GQ59" s="447">
        <v>22264</v>
      </c>
      <c r="GR59" s="447">
        <v>224331308</v>
      </c>
      <c r="GS59" s="450">
        <v>369</v>
      </c>
      <c r="GT59" s="462">
        <v>11310</v>
      </c>
      <c r="GU59" s="462">
        <v>456435</v>
      </c>
      <c r="GV59" s="464">
        <v>63</v>
      </c>
      <c r="GW59" s="462">
        <v>1197</v>
      </c>
      <c r="GX59" s="450">
        <v>4281</v>
      </c>
      <c r="GY59" s="450">
        <v>2039</v>
      </c>
      <c r="GZ59" s="463">
        <v>182</v>
      </c>
      <c r="HA59" s="463">
        <v>20</v>
      </c>
      <c r="HB59" s="447">
        <v>2350453</v>
      </c>
      <c r="HC59" s="447">
        <v>16967939</v>
      </c>
      <c r="HD59" s="462">
        <v>1806153.6</v>
      </c>
      <c r="HE59" s="462">
        <v>2319986.1</v>
      </c>
      <c r="HF59" s="462">
        <v>626448</v>
      </c>
      <c r="HG59" s="462">
        <v>17338</v>
      </c>
      <c r="HH59" s="462">
        <v>19228</v>
      </c>
      <c r="HI59" s="462">
        <v>392352</v>
      </c>
      <c r="HJ59" s="462">
        <v>326248</v>
      </c>
      <c r="HK59" s="461">
        <v>12471</v>
      </c>
      <c r="HL59" s="461">
        <v>9870000</v>
      </c>
      <c r="HM59" s="461">
        <v>0</v>
      </c>
      <c r="HN59" s="455">
        <v>361</v>
      </c>
      <c r="HO59" s="455">
        <v>0</v>
      </c>
      <c r="HP59" s="461">
        <v>54</v>
      </c>
      <c r="HQ59" s="455">
        <v>0</v>
      </c>
      <c r="HR59" s="461" t="s">
        <v>534</v>
      </c>
      <c r="HS59" s="447">
        <v>284020</v>
      </c>
      <c r="HT59" s="455">
        <v>24871</v>
      </c>
      <c r="HU59" s="489">
        <v>3500</v>
      </c>
      <c r="HV59" s="488">
        <v>70.459999999999994</v>
      </c>
      <c r="HW59" s="461">
        <v>342769</v>
      </c>
      <c r="HX59" s="457">
        <v>1.71</v>
      </c>
      <c r="HY59" s="456">
        <v>0</v>
      </c>
      <c r="HZ59" s="456">
        <v>0</v>
      </c>
      <c r="IA59" s="456">
        <v>2307.6999999999998</v>
      </c>
      <c r="IB59" s="456">
        <v>2299.9</v>
      </c>
      <c r="IC59" s="447">
        <v>80334</v>
      </c>
      <c r="ID59" s="448">
        <v>73.400000000000006</v>
      </c>
      <c r="IE59" s="448">
        <v>54.6</v>
      </c>
      <c r="IF59" s="448">
        <v>35.299999999999997</v>
      </c>
      <c r="IG59" s="448">
        <v>58.3</v>
      </c>
      <c r="IH59" s="448">
        <v>21.5</v>
      </c>
      <c r="II59" s="455">
        <v>2</v>
      </c>
      <c r="IJ59" s="455">
        <v>11</v>
      </c>
      <c r="IK59" s="487">
        <v>83.55</v>
      </c>
      <c r="IL59" s="486">
        <v>0.89600000000000002</v>
      </c>
      <c r="IM59" s="485">
        <v>92.9</v>
      </c>
      <c r="IN59" s="485">
        <v>5.7</v>
      </c>
      <c r="IO59" s="485">
        <v>4.2</v>
      </c>
      <c r="IP59" s="484">
        <v>172366948</v>
      </c>
      <c r="IQ59" s="450">
        <v>55.2</v>
      </c>
      <c r="IR59" s="450">
        <v>56.8</v>
      </c>
      <c r="IS59" s="450" t="s">
        <v>534</v>
      </c>
      <c r="IT59" s="450" t="s">
        <v>534</v>
      </c>
      <c r="IU59" s="450">
        <v>41.5</v>
      </c>
      <c r="IV59" s="448">
        <v>32.4</v>
      </c>
      <c r="IW59" s="481">
        <v>3212</v>
      </c>
      <c r="IX59" s="448">
        <v>16</v>
      </c>
      <c r="IY59" s="448">
        <v>29.6</v>
      </c>
      <c r="IZ59" s="447">
        <v>94204</v>
      </c>
      <c r="JA59" s="447">
        <v>1639</v>
      </c>
      <c r="JB59" s="447">
        <v>1461</v>
      </c>
      <c r="JC59" s="447">
        <v>7261</v>
      </c>
      <c r="JD59" s="447">
        <v>9344</v>
      </c>
      <c r="JE59" s="447">
        <v>10016</v>
      </c>
      <c r="JF59" s="447">
        <v>11493</v>
      </c>
      <c r="JG59" s="447">
        <v>13577</v>
      </c>
      <c r="JH59" s="447">
        <v>11862</v>
      </c>
      <c r="JI59" s="447">
        <v>11195</v>
      </c>
      <c r="JJ59" s="447">
        <v>10375</v>
      </c>
      <c r="JK59" s="447">
        <v>8435</v>
      </c>
      <c r="JL59" s="447">
        <v>5585</v>
      </c>
      <c r="JM59" s="447">
        <v>2110</v>
      </c>
      <c r="JN59" s="447">
        <v>803</v>
      </c>
      <c r="JO59" s="447">
        <v>324</v>
      </c>
      <c r="JP59" s="447">
        <v>181</v>
      </c>
      <c r="JQ59" s="447">
        <v>10916</v>
      </c>
      <c r="JR59" s="447">
        <v>10053</v>
      </c>
      <c r="JS59" s="447">
        <v>11712</v>
      </c>
      <c r="JT59" s="447">
        <v>14012</v>
      </c>
      <c r="JU59" s="447">
        <v>16135</v>
      </c>
      <c r="JV59" s="447">
        <v>18024</v>
      </c>
      <c r="JW59" s="447">
        <v>15232</v>
      </c>
      <c r="JX59" s="447">
        <v>14624</v>
      </c>
      <c r="JY59" s="447">
        <v>15492</v>
      </c>
      <c r="JZ59" s="447">
        <v>17453</v>
      </c>
      <c r="KA59" s="447">
        <v>18712</v>
      </c>
      <c r="KB59" s="447">
        <v>13956</v>
      </c>
      <c r="KC59" s="447">
        <v>11227</v>
      </c>
      <c r="KD59" s="447">
        <v>9838</v>
      </c>
      <c r="KE59" s="447">
        <v>11914</v>
      </c>
    </row>
    <row r="60" spans="1:291" ht="12" customHeight="1">
      <c r="A60" s="3">
        <v>452017</v>
      </c>
      <c r="B60" s="2" t="s">
        <v>950</v>
      </c>
      <c r="C60" s="470">
        <v>643.66999999999996</v>
      </c>
      <c r="D60" s="447">
        <v>402668</v>
      </c>
      <c r="E60" s="448">
        <v>14.124042635620413</v>
      </c>
      <c r="F60" s="448">
        <v>59.102784427866126</v>
      </c>
      <c r="G60" s="448">
        <v>26.773172936513458</v>
      </c>
      <c r="H60" s="500">
        <v>21831</v>
      </c>
      <c r="I60" s="500">
        <v>45318</v>
      </c>
      <c r="J60" s="500">
        <v>68982</v>
      </c>
      <c r="K60" s="500">
        <v>52440</v>
      </c>
      <c r="L60" s="447">
        <v>193896</v>
      </c>
      <c r="M60" s="447">
        <v>1915</v>
      </c>
      <c r="N60" s="447">
        <v>14096</v>
      </c>
      <c r="O60" s="450">
        <v>14094</v>
      </c>
      <c r="P60" s="500">
        <v>398360</v>
      </c>
      <c r="Q60" s="447">
        <v>401138</v>
      </c>
      <c r="R60" s="447">
        <v>407542</v>
      </c>
      <c r="S60" s="447">
        <v>877074</v>
      </c>
      <c r="T60" s="447">
        <v>293622</v>
      </c>
      <c r="U60" s="447">
        <v>360159</v>
      </c>
      <c r="V60" s="447">
        <v>760138</v>
      </c>
      <c r="W60" s="462">
        <v>5</v>
      </c>
      <c r="X60" s="480">
        <v>50</v>
      </c>
      <c r="Y60" s="462">
        <v>26</v>
      </c>
      <c r="Z60" s="503" t="s">
        <v>534</v>
      </c>
      <c r="AA60" s="447">
        <v>1983</v>
      </c>
      <c r="AB60" s="462">
        <v>1913</v>
      </c>
      <c r="AC60" s="447">
        <v>1867</v>
      </c>
      <c r="AD60" s="500">
        <v>648038</v>
      </c>
      <c r="AE60" s="500">
        <v>1818</v>
      </c>
      <c r="AF60" s="499">
        <v>32</v>
      </c>
      <c r="AG60" s="447">
        <v>2479</v>
      </c>
      <c r="AH60" s="450">
        <v>48</v>
      </c>
      <c r="AI60" s="450">
        <v>22777</v>
      </c>
      <c r="AJ60" s="500">
        <v>1303</v>
      </c>
      <c r="AK60" s="500">
        <v>91</v>
      </c>
      <c r="AL60" s="478">
        <v>25</v>
      </c>
      <c r="AM60" s="450">
        <v>9574</v>
      </c>
      <c r="AN60" s="500">
        <v>762</v>
      </c>
      <c r="AO60" s="500" t="s">
        <v>534</v>
      </c>
      <c r="AP60" s="500">
        <v>359</v>
      </c>
      <c r="AQ60" s="500">
        <v>10</v>
      </c>
      <c r="AR60" s="500">
        <v>35</v>
      </c>
      <c r="AS60" s="448">
        <v>100</v>
      </c>
      <c r="AT60" s="448">
        <v>109.2</v>
      </c>
      <c r="AU60" s="448">
        <v>108.3</v>
      </c>
      <c r="AV60" s="462">
        <v>30</v>
      </c>
      <c r="AW60" s="478">
        <v>32</v>
      </c>
      <c r="AX60" s="478">
        <v>27</v>
      </c>
      <c r="AY60" s="462">
        <v>5</v>
      </c>
      <c r="AZ60" s="462">
        <v>5</v>
      </c>
      <c r="BA60" s="478">
        <v>4</v>
      </c>
      <c r="BB60" s="478">
        <v>6</v>
      </c>
      <c r="BC60" s="450">
        <v>19</v>
      </c>
      <c r="BD60" s="447">
        <v>38733</v>
      </c>
      <c r="BE60" s="450">
        <v>2</v>
      </c>
      <c r="BF60" s="447">
        <v>64590</v>
      </c>
      <c r="BG60" s="450">
        <v>6</v>
      </c>
      <c r="BH60" s="447">
        <v>169830</v>
      </c>
      <c r="BI60" s="450">
        <v>2</v>
      </c>
      <c r="BJ60" s="447">
        <v>800</v>
      </c>
      <c r="BK60" s="448">
        <v>41.9</v>
      </c>
      <c r="BL60" s="462">
        <v>2</v>
      </c>
      <c r="BM60" s="462">
        <v>6</v>
      </c>
      <c r="BN60" s="462">
        <v>753</v>
      </c>
      <c r="BO60" s="462">
        <v>9382</v>
      </c>
      <c r="BP60" s="448">
        <v>31.1</v>
      </c>
      <c r="BQ60" s="477">
        <v>1.44</v>
      </c>
      <c r="BR60" s="448">
        <v>44.9</v>
      </c>
      <c r="BS60" s="448">
        <v>4.6171010535324921</v>
      </c>
      <c r="BT60" s="448">
        <v>60.2109770649</v>
      </c>
      <c r="BU60" s="450">
        <v>39</v>
      </c>
      <c r="BV60" s="447">
        <v>7315</v>
      </c>
      <c r="BW60" s="450">
        <v>389</v>
      </c>
      <c r="BX60" s="450">
        <v>1507</v>
      </c>
      <c r="BY60" s="450">
        <v>3869</v>
      </c>
      <c r="BZ60" s="450">
        <v>1082</v>
      </c>
      <c r="CA60" s="450">
        <v>368</v>
      </c>
      <c r="CB60" s="450">
        <v>618</v>
      </c>
      <c r="CC60" s="470">
        <v>1.63</v>
      </c>
      <c r="CD60" s="477" t="s">
        <v>534</v>
      </c>
      <c r="CE60" s="450">
        <v>8</v>
      </c>
      <c r="CF60" s="450">
        <v>251</v>
      </c>
      <c r="CG60" s="450">
        <v>3</v>
      </c>
      <c r="CH60" s="450">
        <v>6</v>
      </c>
      <c r="CI60" s="450">
        <v>344</v>
      </c>
      <c r="CJ60" s="450">
        <v>24</v>
      </c>
      <c r="CK60" s="447">
        <v>1512</v>
      </c>
      <c r="CL60" s="450">
        <v>13</v>
      </c>
      <c r="CM60" s="450">
        <v>1042</v>
      </c>
      <c r="CN60" s="462">
        <v>59</v>
      </c>
      <c r="CO60" s="462">
        <v>683</v>
      </c>
      <c r="CP60" s="462">
        <v>12</v>
      </c>
      <c r="CQ60" s="462">
        <v>88</v>
      </c>
      <c r="CR60" s="462">
        <v>25</v>
      </c>
      <c r="CS60" s="462">
        <v>692</v>
      </c>
      <c r="CT60" s="447">
        <v>11206</v>
      </c>
      <c r="CU60" s="447">
        <v>2589</v>
      </c>
      <c r="CV60" s="463">
        <v>2539</v>
      </c>
      <c r="CW60" s="463">
        <v>1362907.5870000001</v>
      </c>
      <c r="CX60" s="463">
        <v>394197.77399999998</v>
      </c>
      <c r="CY60" s="463">
        <v>651479.38800000004</v>
      </c>
      <c r="CZ60" s="447">
        <v>107740</v>
      </c>
      <c r="DA60" s="450">
        <v>19</v>
      </c>
      <c r="DB60" s="463">
        <v>17952</v>
      </c>
      <c r="DC60" s="463">
        <v>1665</v>
      </c>
      <c r="DD60" s="463">
        <v>1850</v>
      </c>
      <c r="DE60" s="462">
        <v>940</v>
      </c>
      <c r="DF60" s="462">
        <v>1445</v>
      </c>
      <c r="DG60" s="447">
        <v>9015</v>
      </c>
      <c r="DH60" s="502">
        <v>19226</v>
      </c>
      <c r="DI60" s="447">
        <v>3388</v>
      </c>
      <c r="DJ60" s="447">
        <v>3839</v>
      </c>
      <c r="DK60" s="462">
        <v>246</v>
      </c>
      <c r="DL60" s="462">
        <v>425</v>
      </c>
      <c r="DM60" s="462">
        <v>6</v>
      </c>
      <c r="DN60" s="462">
        <v>2426</v>
      </c>
      <c r="DO60" s="462">
        <v>97</v>
      </c>
      <c r="DP60" s="462">
        <v>19191</v>
      </c>
      <c r="DQ60" s="492">
        <v>153</v>
      </c>
      <c r="DR60" s="450">
        <v>14510</v>
      </c>
      <c r="DS60" s="494">
        <v>14116</v>
      </c>
      <c r="DT60" s="450">
        <v>56</v>
      </c>
      <c r="DU60" s="491">
        <v>1734</v>
      </c>
      <c r="DV60" s="462">
        <v>146</v>
      </c>
      <c r="DW60" s="462">
        <v>120</v>
      </c>
      <c r="DX60" s="448">
        <v>68.3</v>
      </c>
      <c r="DY60" s="462">
        <v>78</v>
      </c>
      <c r="DZ60" s="462">
        <v>189</v>
      </c>
      <c r="EA60" s="462">
        <v>1173</v>
      </c>
      <c r="EB60" s="463">
        <v>590</v>
      </c>
      <c r="EC60" s="463">
        <v>66</v>
      </c>
      <c r="ED60" s="463">
        <v>3497</v>
      </c>
      <c r="EE60" s="450">
        <v>3501</v>
      </c>
      <c r="EF60" s="448">
        <v>97.7</v>
      </c>
      <c r="EG60" s="448">
        <v>97.4</v>
      </c>
      <c r="EH60" s="463">
        <v>759</v>
      </c>
      <c r="EI60" s="448">
        <v>22.09</v>
      </c>
      <c r="EJ60" s="463">
        <v>96416</v>
      </c>
      <c r="EK60" s="448">
        <v>24.3</v>
      </c>
      <c r="EL60" s="463">
        <v>364897</v>
      </c>
      <c r="EM60" s="448">
        <v>3.15</v>
      </c>
      <c r="EN60" s="462">
        <v>380</v>
      </c>
      <c r="EO60" s="462">
        <v>8</v>
      </c>
      <c r="EP60" s="501">
        <v>4418</v>
      </c>
      <c r="EQ60" s="462">
        <v>117</v>
      </c>
      <c r="ER60" s="462">
        <v>2304</v>
      </c>
      <c r="ES60" s="448">
        <v>100</v>
      </c>
      <c r="ET60" s="447">
        <v>139944</v>
      </c>
      <c r="EU60" s="450">
        <v>17987</v>
      </c>
      <c r="EV60" s="447">
        <v>206</v>
      </c>
      <c r="EW60" s="491">
        <v>120790</v>
      </c>
      <c r="EX60" s="447">
        <v>97039</v>
      </c>
      <c r="EY60" s="447">
        <v>20759</v>
      </c>
      <c r="EZ60" s="447">
        <v>2992</v>
      </c>
      <c r="FA60" s="447">
        <v>1167</v>
      </c>
      <c r="FB60" s="495">
        <v>14.6</v>
      </c>
      <c r="FC60" s="492">
        <v>520</v>
      </c>
      <c r="FD60" s="487">
        <v>23.5</v>
      </c>
      <c r="FE60" s="494">
        <v>10214</v>
      </c>
      <c r="FF60" s="462">
        <v>67</v>
      </c>
      <c r="FG60" s="462">
        <v>350</v>
      </c>
      <c r="FH60" s="462">
        <v>426</v>
      </c>
      <c r="FI60" s="472">
        <v>7</v>
      </c>
      <c r="FJ60" s="471">
        <v>255</v>
      </c>
      <c r="FK60" s="470">
        <v>57.237613751263908</v>
      </c>
      <c r="FL60" s="469">
        <v>99.4</v>
      </c>
      <c r="FM60" s="469">
        <v>89.6</v>
      </c>
      <c r="FN60" s="448">
        <v>89.9</v>
      </c>
      <c r="FO60" s="456">
        <v>56.25</v>
      </c>
      <c r="FP60" s="493">
        <v>154</v>
      </c>
      <c r="FQ60" s="492">
        <v>9</v>
      </c>
      <c r="FR60" s="492">
        <v>69</v>
      </c>
      <c r="FS60" s="462">
        <v>3974</v>
      </c>
      <c r="FT60" s="462">
        <v>17</v>
      </c>
      <c r="FU60" s="462">
        <v>2401</v>
      </c>
      <c r="FV60" s="462">
        <v>2576</v>
      </c>
      <c r="FW60" s="462">
        <v>9</v>
      </c>
      <c r="FX60" s="491">
        <v>6001000</v>
      </c>
      <c r="FY60" s="490">
        <v>7877</v>
      </c>
      <c r="FZ60" s="462">
        <v>30980317</v>
      </c>
      <c r="GA60" s="462">
        <v>7098527</v>
      </c>
      <c r="GB60" s="447">
        <v>18092</v>
      </c>
      <c r="GC60" s="450">
        <v>18092</v>
      </c>
      <c r="GD60" s="450">
        <v>146</v>
      </c>
      <c r="GE60" s="450">
        <v>2231</v>
      </c>
      <c r="GF60" s="447">
        <v>175273</v>
      </c>
      <c r="GG60" s="447">
        <v>1814</v>
      </c>
      <c r="GH60" s="447">
        <v>24290</v>
      </c>
      <c r="GI60" s="447">
        <v>149169</v>
      </c>
      <c r="GJ60" s="447">
        <v>1044</v>
      </c>
      <c r="GK60" s="447">
        <v>10106</v>
      </c>
      <c r="GL60" s="447">
        <v>1032983</v>
      </c>
      <c r="GM60" s="447">
        <v>2878</v>
      </c>
      <c r="GN60" s="447">
        <v>22461</v>
      </c>
      <c r="GO60" s="447">
        <v>447498</v>
      </c>
      <c r="GP60" s="447">
        <v>291</v>
      </c>
      <c r="GQ60" s="447">
        <v>11495</v>
      </c>
      <c r="GR60" s="447">
        <v>22180081</v>
      </c>
      <c r="GS60" s="450">
        <v>284</v>
      </c>
      <c r="GT60" s="462">
        <v>11495</v>
      </c>
      <c r="GU60" s="462">
        <v>221800</v>
      </c>
      <c r="GV60" s="464">
        <v>98.63</v>
      </c>
      <c r="GW60" s="462">
        <v>3606</v>
      </c>
      <c r="GX60" s="450">
        <v>5202</v>
      </c>
      <c r="GY60" s="450">
        <v>3628</v>
      </c>
      <c r="GZ60" s="463">
        <v>1376</v>
      </c>
      <c r="HA60" s="463">
        <v>168</v>
      </c>
      <c r="HB60" s="447">
        <v>2627767</v>
      </c>
      <c r="HC60" s="447">
        <v>17978840</v>
      </c>
      <c r="HD60" s="462">
        <v>2053420</v>
      </c>
      <c r="HE60" s="462">
        <v>2470334</v>
      </c>
      <c r="HF60" s="462">
        <v>308991</v>
      </c>
      <c r="HG60" s="462">
        <v>8090</v>
      </c>
      <c r="HH60" s="462">
        <v>11558</v>
      </c>
      <c r="HI60" s="462">
        <v>243370</v>
      </c>
      <c r="HJ60" s="462">
        <v>188313</v>
      </c>
      <c r="HK60" s="462" t="s">
        <v>534</v>
      </c>
      <c r="HL60" s="462">
        <v>7515000</v>
      </c>
      <c r="HM60" s="462">
        <v>0</v>
      </c>
      <c r="HN60" s="447">
        <v>277</v>
      </c>
      <c r="HO60" s="447">
        <v>0</v>
      </c>
      <c r="HP60" s="462">
        <v>73</v>
      </c>
      <c r="HQ60" s="447">
        <v>0</v>
      </c>
      <c r="HR60" s="462">
        <v>33336</v>
      </c>
      <c r="HS60" s="447">
        <v>242842</v>
      </c>
      <c r="HT60" s="500">
        <v>2800</v>
      </c>
      <c r="HU60" s="489" t="s">
        <v>534</v>
      </c>
      <c r="HV60" s="488">
        <v>50.59</v>
      </c>
      <c r="HW60" s="461">
        <v>278193</v>
      </c>
      <c r="HX60" s="457">
        <v>-6.14</v>
      </c>
      <c r="HY60" s="456">
        <v>0.6</v>
      </c>
      <c r="HZ60" s="456">
        <v>0.6</v>
      </c>
      <c r="IA60" s="456">
        <v>1874.1</v>
      </c>
      <c r="IB60" s="456">
        <v>1852.6</v>
      </c>
      <c r="IC60" s="500">
        <v>53321</v>
      </c>
      <c r="ID60" s="448">
        <v>69.599999999999994</v>
      </c>
      <c r="IE60" s="448">
        <v>55.3</v>
      </c>
      <c r="IF60" s="448">
        <v>34.9</v>
      </c>
      <c r="IG60" s="448">
        <v>59.4</v>
      </c>
      <c r="IH60" s="448">
        <v>20.399999999999999</v>
      </c>
      <c r="II60" s="500">
        <v>2</v>
      </c>
      <c r="IJ60" s="500">
        <v>6</v>
      </c>
      <c r="IK60" s="487">
        <v>55.2</v>
      </c>
      <c r="IL60" s="486">
        <v>0.67</v>
      </c>
      <c r="IM60" s="485">
        <v>89.9</v>
      </c>
      <c r="IN60" s="485">
        <v>7.9</v>
      </c>
      <c r="IO60" s="485">
        <v>3</v>
      </c>
      <c r="IP60" s="484">
        <v>185363366</v>
      </c>
      <c r="IQ60" s="450">
        <v>40.799999999999997</v>
      </c>
      <c r="IR60" s="450">
        <v>59.2</v>
      </c>
      <c r="IS60" s="450" t="s">
        <v>534</v>
      </c>
      <c r="IT60" s="450" t="s">
        <v>534</v>
      </c>
      <c r="IU60" s="450">
        <v>51.7</v>
      </c>
      <c r="IV60" s="448">
        <v>40.1</v>
      </c>
      <c r="IW60" s="481">
        <v>2491</v>
      </c>
      <c r="IX60" s="448">
        <v>24</v>
      </c>
      <c r="IY60" s="448">
        <v>27.8</v>
      </c>
      <c r="IZ60" s="447">
        <v>73478</v>
      </c>
      <c r="JA60" s="447">
        <v>1340</v>
      </c>
      <c r="JB60" s="447">
        <v>1169</v>
      </c>
      <c r="JC60" s="447">
        <v>5776</v>
      </c>
      <c r="JD60" s="447">
        <v>7574</v>
      </c>
      <c r="JE60" s="447">
        <v>8703</v>
      </c>
      <c r="JF60" s="447">
        <v>9986</v>
      </c>
      <c r="JG60" s="447">
        <v>11645</v>
      </c>
      <c r="JH60" s="447">
        <v>10329</v>
      </c>
      <c r="JI60" s="447">
        <v>9923</v>
      </c>
      <c r="JJ60" s="447">
        <v>9431</v>
      </c>
      <c r="JK60" s="447">
        <v>8024</v>
      </c>
      <c r="JL60" s="447">
        <v>5575</v>
      </c>
      <c r="JM60" s="447">
        <v>2431</v>
      </c>
      <c r="JN60" s="447">
        <v>1059</v>
      </c>
      <c r="JO60" s="447">
        <v>489</v>
      </c>
      <c r="JP60" s="447">
        <v>216</v>
      </c>
      <c r="JQ60" s="447">
        <v>9733</v>
      </c>
      <c r="JR60" s="447">
        <v>8264</v>
      </c>
      <c r="JS60" s="447">
        <v>9145</v>
      </c>
      <c r="JT60" s="447">
        <v>11097</v>
      </c>
      <c r="JU60" s="447">
        <v>12792</v>
      </c>
      <c r="JV60" s="447">
        <v>14360</v>
      </c>
      <c r="JW60" s="447">
        <v>12795</v>
      </c>
      <c r="JX60" s="447">
        <v>12631</v>
      </c>
      <c r="JY60" s="447">
        <v>13134</v>
      </c>
      <c r="JZ60" s="447">
        <v>14740</v>
      </c>
      <c r="KA60" s="447">
        <v>15854</v>
      </c>
      <c r="KB60" s="447">
        <v>11612</v>
      </c>
      <c r="KC60" s="447">
        <v>9987</v>
      </c>
      <c r="KD60" s="447">
        <v>9106</v>
      </c>
      <c r="KE60" s="447">
        <v>10960</v>
      </c>
    </row>
    <row r="61" spans="1:291" ht="12" customHeight="1">
      <c r="A61" s="3">
        <v>462012</v>
      </c>
      <c r="B61" s="2" t="s">
        <v>951</v>
      </c>
      <c r="C61" s="470">
        <v>547.6</v>
      </c>
      <c r="D61" s="447">
        <v>603735</v>
      </c>
      <c r="E61" s="448">
        <v>14</v>
      </c>
      <c r="F61" s="448">
        <v>60</v>
      </c>
      <c r="G61" s="448">
        <v>26</v>
      </c>
      <c r="H61" s="455">
        <v>32471</v>
      </c>
      <c r="I61" s="455">
        <v>67344</v>
      </c>
      <c r="J61" s="455">
        <v>102654</v>
      </c>
      <c r="K61" s="447">
        <v>77394</v>
      </c>
      <c r="L61" s="447">
        <v>293992</v>
      </c>
      <c r="M61" s="447">
        <v>2587</v>
      </c>
      <c r="N61" s="447">
        <v>21013</v>
      </c>
      <c r="O61" s="450">
        <v>21443</v>
      </c>
      <c r="P61" s="455">
        <v>596319</v>
      </c>
      <c r="Q61" s="447">
        <v>599814</v>
      </c>
      <c r="R61" s="447">
        <v>608502</v>
      </c>
      <c r="S61" s="447">
        <v>1063549</v>
      </c>
      <c r="T61" s="447">
        <v>1858453</v>
      </c>
      <c r="U61" s="447">
        <v>875421</v>
      </c>
      <c r="V61" s="447">
        <v>945072</v>
      </c>
      <c r="W61" s="462">
        <v>117</v>
      </c>
      <c r="X61" s="480">
        <v>189</v>
      </c>
      <c r="Y61" s="462">
        <v>40</v>
      </c>
      <c r="Z61" s="463">
        <v>154578</v>
      </c>
      <c r="AA61" s="447">
        <v>298963</v>
      </c>
      <c r="AB61" s="462">
        <v>1936</v>
      </c>
      <c r="AC61" s="447">
        <v>1990</v>
      </c>
      <c r="AD61" s="447">
        <v>552893</v>
      </c>
      <c r="AE61" s="447">
        <v>1502</v>
      </c>
      <c r="AF61" s="499">
        <v>40</v>
      </c>
      <c r="AG61" s="447">
        <v>4815</v>
      </c>
      <c r="AH61" s="450">
        <v>79</v>
      </c>
      <c r="AI61" s="450">
        <v>33397</v>
      </c>
      <c r="AJ61" s="456">
        <v>1937.5</v>
      </c>
      <c r="AK61" s="447">
        <v>87</v>
      </c>
      <c r="AL61" s="478">
        <v>39</v>
      </c>
      <c r="AM61" s="450">
        <v>15489</v>
      </c>
      <c r="AN61" s="456">
        <v>1082.5</v>
      </c>
      <c r="AO61" s="447">
        <v>3</v>
      </c>
      <c r="AP61" s="447">
        <v>470</v>
      </c>
      <c r="AQ61" s="447">
        <v>21</v>
      </c>
      <c r="AR61" s="447">
        <v>22</v>
      </c>
      <c r="AS61" s="448">
        <v>100</v>
      </c>
      <c r="AT61" s="448">
        <v>103.7</v>
      </c>
      <c r="AU61" s="448">
        <v>104.2</v>
      </c>
      <c r="AV61" s="462">
        <v>0</v>
      </c>
      <c r="AW61" s="478">
        <v>40</v>
      </c>
      <c r="AX61" s="478">
        <v>40</v>
      </c>
      <c r="AY61" s="462">
        <v>6</v>
      </c>
      <c r="AZ61" s="462">
        <v>1</v>
      </c>
      <c r="BA61" s="478">
        <v>3</v>
      </c>
      <c r="BB61" s="478">
        <v>0</v>
      </c>
      <c r="BC61" s="450">
        <v>11</v>
      </c>
      <c r="BD61" s="447">
        <v>40119</v>
      </c>
      <c r="BE61" s="450">
        <v>1</v>
      </c>
      <c r="BF61" s="447">
        <v>27950</v>
      </c>
      <c r="BG61" s="450">
        <v>1</v>
      </c>
      <c r="BH61" s="447">
        <v>15975</v>
      </c>
      <c r="BI61" s="450">
        <v>7</v>
      </c>
      <c r="BJ61" s="447">
        <v>5216</v>
      </c>
      <c r="BK61" s="448">
        <v>44.4</v>
      </c>
      <c r="BL61" s="462">
        <v>3</v>
      </c>
      <c r="BM61" s="462">
        <v>3</v>
      </c>
      <c r="BN61" s="462">
        <v>1947</v>
      </c>
      <c r="BO61" s="462">
        <v>14421</v>
      </c>
      <c r="BP61" s="448">
        <v>32.700000000000003</v>
      </c>
      <c r="BQ61" s="477">
        <v>1.27</v>
      </c>
      <c r="BR61" s="448">
        <v>28.4</v>
      </c>
      <c r="BS61" s="448">
        <v>4.9149818120294393</v>
      </c>
      <c r="BT61" s="448">
        <v>59.048166140100001</v>
      </c>
      <c r="BU61" s="450">
        <v>92</v>
      </c>
      <c r="BV61" s="447">
        <v>14583</v>
      </c>
      <c r="BW61" s="450">
        <v>548</v>
      </c>
      <c r="BX61" s="450">
        <v>2417</v>
      </c>
      <c r="BY61" s="450">
        <v>6155</v>
      </c>
      <c r="BZ61" s="450">
        <v>1588</v>
      </c>
      <c r="CA61" s="450">
        <v>565</v>
      </c>
      <c r="CB61" s="450">
        <v>946</v>
      </c>
      <c r="CC61" s="470">
        <v>1.45</v>
      </c>
      <c r="CD61" s="477" t="s">
        <v>534</v>
      </c>
      <c r="CE61" s="450">
        <v>1</v>
      </c>
      <c r="CF61" s="450">
        <v>47</v>
      </c>
      <c r="CG61" s="450">
        <v>7</v>
      </c>
      <c r="CH61" s="450">
        <v>3</v>
      </c>
      <c r="CI61" s="450">
        <v>230</v>
      </c>
      <c r="CJ61" s="450">
        <v>44</v>
      </c>
      <c r="CK61" s="447">
        <v>2501</v>
      </c>
      <c r="CL61" s="450">
        <v>20</v>
      </c>
      <c r="CM61" s="450">
        <v>1438</v>
      </c>
      <c r="CN61" s="462">
        <v>120</v>
      </c>
      <c r="CO61" s="462">
        <v>1981</v>
      </c>
      <c r="CP61" s="462">
        <v>30</v>
      </c>
      <c r="CQ61" s="462">
        <v>287</v>
      </c>
      <c r="CR61" s="462">
        <v>31</v>
      </c>
      <c r="CS61" s="462">
        <v>760</v>
      </c>
      <c r="CT61" s="447">
        <v>17364</v>
      </c>
      <c r="CU61" s="447">
        <v>6038</v>
      </c>
      <c r="CV61" s="463">
        <v>3624</v>
      </c>
      <c r="CW61" s="463">
        <v>1554539.925</v>
      </c>
      <c r="CX61" s="463">
        <v>1022098.528</v>
      </c>
      <c r="CY61" s="463">
        <v>946868.42299999995</v>
      </c>
      <c r="CZ61" s="447">
        <v>156696</v>
      </c>
      <c r="DA61" s="450">
        <v>17</v>
      </c>
      <c r="DB61" s="463">
        <v>32693</v>
      </c>
      <c r="DC61" s="463">
        <v>3574</v>
      </c>
      <c r="DD61" s="463">
        <v>3430</v>
      </c>
      <c r="DE61" s="462">
        <v>403</v>
      </c>
      <c r="DF61" s="462">
        <v>3241</v>
      </c>
      <c r="DG61" s="447">
        <v>17660</v>
      </c>
      <c r="DH61" s="498">
        <v>27907</v>
      </c>
      <c r="DI61" s="447">
        <v>5641</v>
      </c>
      <c r="DJ61" s="447">
        <v>5893</v>
      </c>
      <c r="DK61" s="462">
        <v>555</v>
      </c>
      <c r="DL61" s="462">
        <v>771</v>
      </c>
      <c r="DM61" s="462">
        <v>18</v>
      </c>
      <c r="DN61" s="462">
        <v>4358</v>
      </c>
      <c r="DO61" s="462">
        <v>30</v>
      </c>
      <c r="DP61" s="462">
        <v>13202</v>
      </c>
      <c r="DQ61" s="492">
        <v>167</v>
      </c>
      <c r="DR61" s="450">
        <v>18570</v>
      </c>
      <c r="DS61" s="494">
        <v>17714</v>
      </c>
      <c r="DT61" s="450">
        <v>158</v>
      </c>
      <c r="DU61" s="491">
        <v>2077</v>
      </c>
      <c r="DV61" s="462">
        <v>155</v>
      </c>
      <c r="DW61" s="462">
        <v>168</v>
      </c>
      <c r="DX61" s="448">
        <v>73.900000000000006</v>
      </c>
      <c r="DY61" s="462">
        <v>59</v>
      </c>
      <c r="DZ61" s="462">
        <v>94</v>
      </c>
      <c r="EA61" s="462">
        <v>2501</v>
      </c>
      <c r="EB61" s="463">
        <v>808</v>
      </c>
      <c r="EC61" s="463">
        <v>75</v>
      </c>
      <c r="ED61" s="463">
        <v>5294</v>
      </c>
      <c r="EE61" s="450">
        <v>5265</v>
      </c>
      <c r="EF61" s="448">
        <v>96.4</v>
      </c>
      <c r="EG61" s="448">
        <v>95.8</v>
      </c>
      <c r="EH61" s="463">
        <v>241</v>
      </c>
      <c r="EI61" s="448">
        <v>25.36</v>
      </c>
      <c r="EJ61" s="463">
        <v>127978</v>
      </c>
      <c r="EK61" s="448">
        <v>26.6</v>
      </c>
      <c r="EL61" s="463">
        <v>431358</v>
      </c>
      <c r="EM61" s="448">
        <v>2.39</v>
      </c>
      <c r="EN61" s="497">
        <v>585</v>
      </c>
      <c r="EO61" s="497">
        <v>35</v>
      </c>
      <c r="EP61" s="496">
        <v>10599</v>
      </c>
      <c r="EQ61" s="462">
        <v>156</v>
      </c>
      <c r="ER61" s="462">
        <v>2410</v>
      </c>
      <c r="ES61" s="448">
        <v>100</v>
      </c>
      <c r="ET61" s="447">
        <v>217011</v>
      </c>
      <c r="EU61" s="450">
        <v>10867</v>
      </c>
      <c r="EV61" s="447">
        <v>24</v>
      </c>
      <c r="EW61" s="491">
        <v>203134</v>
      </c>
      <c r="EX61" s="447">
        <v>170430</v>
      </c>
      <c r="EY61" s="447">
        <v>25914</v>
      </c>
      <c r="EZ61" s="447">
        <v>6790</v>
      </c>
      <c r="FA61" s="447">
        <v>3010</v>
      </c>
      <c r="FB61" s="495">
        <v>12</v>
      </c>
      <c r="FC61" s="492">
        <v>663</v>
      </c>
      <c r="FD61" s="487">
        <v>7.79</v>
      </c>
      <c r="FE61" s="494">
        <v>16752</v>
      </c>
      <c r="FF61" s="462">
        <v>635</v>
      </c>
      <c r="FG61" s="462">
        <v>541</v>
      </c>
      <c r="FH61" s="462">
        <v>4085</v>
      </c>
      <c r="FI61" s="472">
        <v>41</v>
      </c>
      <c r="FJ61" s="471">
        <v>1008</v>
      </c>
      <c r="FK61" s="470">
        <v>54.126083618865742</v>
      </c>
      <c r="FL61" s="469">
        <v>96.7</v>
      </c>
      <c r="FM61" s="469">
        <v>91.9</v>
      </c>
      <c r="FN61" s="448">
        <v>79.3</v>
      </c>
      <c r="FO61" s="456">
        <v>72.599999999999994</v>
      </c>
      <c r="FP61" s="493">
        <v>169</v>
      </c>
      <c r="FQ61" s="492">
        <v>21</v>
      </c>
      <c r="FR61" s="492">
        <v>105</v>
      </c>
      <c r="FS61" s="462">
        <v>2951</v>
      </c>
      <c r="FT61" s="462">
        <v>18</v>
      </c>
      <c r="FU61" s="462">
        <v>3217</v>
      </c>
      <c r="FV61" s="462">
        <v>4976</v>
      </c>
      <c r="FW61" s="462">
        <v>6</v>
      </c>
      <c r="FX61" s="491">
        <v>9865000</v>
      </c>
      <c r="FY61" s="490">
        <v>9348</v>
      </c>
      <c r="FZ61" s="462">
        <v>35599729</v>
      </c>
      <c r="GA61" s="462">
        <v>17085869</v>
      </c>
      <c r="GB61" s="447">
        <v>27279</v>
      </c>
      <c r="GC61" s="450">
        <v>27279</v>
      </c>
      <c r="GD61" s="450">
        <v>82</v>
      </c>
      <c r="GE61" s="450">
        <v>3470</v>
      </c>
      <c r="GF61" s="447">
        <v>274569</v>
      </c>
      <c r="GG61" s="447">
        <v>637</v>
      </c>
      <c r="GH61" s="447">
        <v>35750</v>
      </c>
      <c r="GI61" s="447">
        <v>238182</v>
      </c>
      <c r="GJ61" s="447">
        <v>1885</v>
      </c>
      <c r="GK61" s="447">
        <v>18851</v>
      </c>
      <c r="GL61" s="447">
        <v>1942237</v>
      </c>
      <c r="GM61" s="447">
        <v>4218</v>
      </c>
      <c r="GN61" s="447">
        <v>34785</v>
      </c>
      <c r="GO61" s="447">
        <v>662715</v>
      </c>
      <c r="GP61" s="447">
        <v>471</v>
      </c>
      <c r="GQ61" s="447">
        <v>12392</v>
      </c>
      <c r="GR61" s="447">
        <v>36254956</v>
      </c>
      <c r="GS61" s="450">
        <v>468</v>
      </c>
      <c r="GT61" s="462">
        <v>12392</v>
      </c>
      <c r="GU61" s="462">
        <v>362549</v>
      </c>
      <c r="GV61" s="464">
        <v>66.650650999999996</v>
      </c>
      <c r="GW61" s="462">
        <v>850</v>
      </c>
      <c r="GX61" s="450">
        <v>4562</v>
      </c>
      <c r="GY61" s="450">
        <v>1176</v>
      </c>
      <c r="GZ61" s="463">
        <v>167</v>
      </c>
      <c r="HA61" s="463">
        <v>112</v>
      </c>
      <c r="HB61" s="447">
        <v>2647156</v>
      </c>
      <c r="HC61" s="447">
        <v>21274845</v>
      </c>
      <c r="HD61" s="462">
        <v>2149675.6</v>
      </c>
      <c r="HE61" s="462">
        <v>2621831.23</v>
      </c>
      <c r="HF61" s="462">
        <v>408357.77</v>
      </c>
      <c r="HG61" s="462">
        <v>17346</v>
      </c>
      <c r="HH61" s="462">
        <v>18346</v>
      </c>
      <c r="HI61" s="462">
        <v>243723</v>
      </c>
      <c r="HJ61" s="462">
        <v>205890</v>
      </c>
      <c r="HK61" s="461">
        <v>13642</v>
      </c>
      <c r="HL61" s="461">
        <v>0</v>
      </c>
      <c r="HM61" s="461">
        <v>11450328</v>
      </c>
      <c r="HN61" s="455">
        <v>0</v>
      </c>
      <c r="HO61" s="455">
        <v>206</v>
      </c>
      <c r="HP61" s="461">
        <v>59</v>
      </c>
      <c r="HQ61" s="455">
        <v>147</v>
      </c>
      <c r="HR61" s="461">
        <f>18062+18029+1944</f>
        <v>38035</v>
      </c>
      <c r="HS61" s="447">
        <v>326711</v>
      </c>
      <c r="HT61" s="455">
        <v>24921</v>
      </c>
      <c r="HU61" s="489">
        <v>0</v>
      </c>
      <c r="HV61" s="488">
        <v>74.59</v>
      </c>
      <c r="HW61" s="461">
        <v>482548</v>
      </c>
      <c r="HX61" s="457">
        <v>4</v>
      </c>
      <c r="HY61" s="456">
        <v>4.2</v>
      </c>
      <c r="HZ61" s="456">
        <v>2.5</v>
      </c>
      <c r="IA61" s="447">
        <v>2740</v>
      </c>
      <c r="IB61" s="447">
        <v>2520</v>
      </c>
      <c r="IC61" s="447">
        <v>8457</v>
      </c>
      <c r="ID61" s="448">
        <v>67.599999999999994</v>
      </c>
      <c r="IE61" s="448">
        <v>56.2</v>
      </c>
      <c r="IF61" s="448">
        <v>29.8</v>
      </c>
      <c r="IG61" s="448">
        <v>63.9</v>
      </c>
      <c r="IH61" s="448">
        <v>19.7</v>
      </c>
      <c r="II61" s="455">
        <v>2</v>
      </c>
      <c r="IJ61" s="455">
        <v>12</v>
      </c>
      <c r="IK61" s="487">
        <v>54.1</v>
      </c>
      <c r="IL61" s="486">
        <v>0.72</v>
      </c>
      <c r="IM61" s="485">
        <v>90.9</v>
      </c>
      <c r="IN61" s="485">
        <v>2.7</v>
      </c>
      <c r="IO61" s="485">
        <v>4.5</v>
      </c>
      <c r="IP61" s="484">
        <v>273388803</v>
      </c>
      <c r="IQ61" s="450">
        <v>47.8</v>
      </c>
      <c r="IR61" s="450">
        <v>58.9</v>
      </c>
      <c r="IS61" s="483" t="s">
        <v>534</v>
      </c>
      <c r="IT61" s="483" t="s">
        <v>534</v>
      </c>
      <c r="IU61" s="482">
        <v>21</v>
      </c>
      <c r="IV61" s="448">
        <v>34.1</v>
      </c>
      <c r="IW61" s="481">
        <v>5555</v>
      </c>
      <c r="IX61" s="448">
        <v>24</v>
      </c>
      <c r="IY61" s="448">
        <v>34.4</v>
      </c>
      <c r="IZ61" s="447">
        <v>114237</v>
      </c>
      <c r="JA61" s="447">
        <v>2094</v>
      </c>
      <c r="JB61" s="447">
        <v>1931</v>
      </c>
      <c r="JC61" s="447">
        <v>10125</v>
      </c>
      <c r="JD61" s="447">
        <v>12334</v>
      </c>
      <c r="JE61" s="447">
        <v>12977</v>
      </c>
      <c r="JF61" s="447">
        <v>14183</v>
      </c>
      <c r="JG61" s="447">
        <v>15562</v>
      </c>
      <c r="JH61" s="447">
        <v>14828</v>
      </c>
      <c r="JI61" s="447">
        <v>14390</v>
      </c>
      <c r="JJ61" s="447">
        <v>13597</v>
      </c>
      <c r="JK61" s="447">
        <v>11565</v>
      </c>
      <c r="JL61" s="447">
        <v>6996</v>
      </c>
      <c r="JM61" s="447">
        <v>2820</v>
      </c>
      <c r="JN61" s="447">
        <v>1331</v>
      </c>
      <c r="JO61" s="447">
        <v>560</v>
      </c>
      <c r="JP61" s="447">
        <v>275</v>
      </c>
      <c r="JQ61" s="447">
        <v>14368</v>
      </c>
      <c r="JR61" s="447">
        <v>14017</v>
      </c>
      <c r="JS61" s="447">
        <v>15030</v>
      </c>
      <c r="JT61" s="447">
        <v>17493</v>
      </c>
      <c r="JU61" s="447">
        <v>19320</v>
      </c>
      <c r="JV61" s="447">
        <v>20311</v>
      </c>
      <c r="JW61" s="447">
        <v>18928</v>
      </c>
      <c r="JX61" s="447">
        <v>19033</v>
      </c>
      <c r="JY61" s="447">
        <v>20185</v>
      </c>
      <c r="JZ61" s="447">
        <v>22237</v>
      </c>
      <c r="KA61" s="447">
        <v>21527</v>
      </c>
      <c r="KB61" s="447">
        <v>16446</v>
      </c>
      <c r="KC61" s="447">
        <v>14503</v>
      </c>
      <c r="KD61" s="447">
        <v>13408</v>
      </c>
      <c r="KE61" s="447">
        <v>16746</v>
      </c>
    </row>
    <row r="62" spans="1:291" ht="12" customHeight="1">
      <c r="A62" s="3">
        <v>472018</v>
      </c>
      <c r="B62" s="2" t="s">
        <v>952</v>
      </c>
      <c r="C62" s="470">
        <v>39.979999999999997</v>
      </c>
      <c r="D62" s="447">
        <v>322073</v>
      </c>
      <c r="E62" s="448">
        <v>15.392162646356599</v>
      </c>
      <c r="F62" s="448">
        <v>62.5414114191503</v>
      </c>
      <c r="G62" s="448">
        <v>22.0664259344931</v>
      </c>
      <c r="H62" s="455">
        <v>19327</v>
      </c>
      <c r="I62" s="455">
        <v>39534</v>
      </c>
      <c r="J62" s="455">
        <v>59963</v>
      </c>
      <c r="K62" s="447">
        <v>36115</v>
      </c>
      <c r="L62" s="447">
        <v>150576</v>
      </c>
      <c r="M62" s="447">
        <v>4081</v>
      </c>
      <c r="N62" s="447">
        <v>16348</v>
      </c>
      <c r="O62" s="450">
        <v>17582</v>
      </c>
      <c r="P62" s="455">
        <v>317950</v>
      </c>
      <c r="Q62" s="447">
        <v>319435</v>
      </c>
      <c r="R62" s="447">
        <v>349980</v>
      </c>
      <c r="S62" s="447">
        <v>432995</v>
      </c>
      <c r="T62" s="447">
        <v>1049897</v>
      </c>
      <c r="U62" s="447">
        <v>424688</v>
      </c>
      <c r="V62" s="447">
        <v>656235</v>
      </c>
      <c r="W62" s="462">
        <v>0</v>
      </c>
      <c r="X62" s="480">
        <v>86</v>
      </c>
      <c r="Y62" s="462">
        <v>43</v>
      </c>
      <c r="Z62" s="463" t="s">
        <v>534</v>
      </c>
      <c r="AA62" s="463">
        <v>1016</v>
      </c>
      <c r="AB62" s="462">
        <v>1105</v>
      </c>
      <c r="AC62" s="447">
        <v>1668</v>
      </c>
      <c r="AD62" s="447" t="s">
        <v>534</v>
      </c>
      <c r="AE62" s="447">
        <v>0</v>
      </c>
      <c r="AF62" s="479">
        <v>20</v>
      </c>
      <c r="AG62" s="447">
        <v>1689</v>
      </c>
      <c r="AH62" s="450">
        <v>36</v>
      </c>
      <c r="AI62" s="450">
        <v>19779</v>
      </c>
      <c r="AJ62" s="447">
        <v>1137</v>
      </c>
      <c r="AK62" s="447">
        <v>173</v>
      </c>
      <c r="AL62" s="478">
        <v>17</v>
      </c>
      <c r="AM62" s="450">
        <v>8872</v>
      </c>
      <c r="AN62" s="447">
        <v>624</v>
      </c>
      <c r="AO62" s="447">
        <v>1</v>
      </c>
      <c r="AP62" s="447">
        <v>381</v>
      </c>
      <c r="AQ62" s="447">
        <v>10</v>
      </c>
      <c r="AR62" s="447">
        <v>63</v>
      </c>
      <c r="AS62" s="448">
        <v>80.349344978165931</v>
      </c>
      <c r="AT62" s="448">
        <v>132</v>
      </c>
      <c r="AU62" s="448">
        <v>127.1</v>
      </c>
      <c r="AV62" s="462">
        <v>15</v>
      </c>
      <c r="AW62" s="478">
        <v>15</v>
      </c>
      <c r="AX62" s="478">
        <v>3</v>
      </c>
      <c r="AY62" s="462">
        <v>11</v>
      </c>
      <c r="AZ62" s="462">
        <v>11</v>
      </c>
      <c r="BA62" s="478">
        <v>14</v>
      </c>
      <c r="BB62" s="478">
        <v>2</v>
      </c>
      <c r="BC62" s="450">
        <v>1</v>
      </c>
      <c r="BD62" s="447">
        <v>10114</v>
      </c>
      <c r="BE62" s="450">
        <v>0</v>
      </c>
      <c r="BF62" s="447">
        <v>0</v>
      </c>
      <c r="BG62" s="450">
        <v>1</v>
      </c>
      <c r="BH62" s="447">
        <v>50395.35</v>
      </c>
      <c r="BI62" s="450">
        <v>1</v>
      </c>
      <c r="BJ62" s="447">
        <v>288</v>
      </c>
      <c r="BK62" s="448">
        <v>40.9</v>
      </c>
      <c r="BL62" s="462">
        <v>0</v>
      </c>
      <c r="BM62" s="462">
        <v>3</v>
      </c>
      <c r="BN62" s="462">
        <v>0</v>
      </c>
      <c r="BO62" s="462" t="s">
        <v>534</v>
      </c>
      <c r="BP62" s="448">
        <v>28.599999999999998</v>
      </c>
      <c r="BQ62" s="477">
        <v>1.28</v>
      </c>
      <c r="BR62" s="448">
        <v>32.700000000000003</v>
      </c>
      <c r="BS62" s="448">
        <v>6.5259904344068378</v>
      </c>
      <c r="BT62" s="448">
        <v>61.117776086699998</v>
      </c>
      <c r="BU62" s="450">
        <v>18</v>
      </c>
      <c r="BV62" s="447">
        <v>3592</v>
      </c>
      <c r="BW62" s="450">
        <v>238</v>
      </c>
      <c r="BX62" s="450">
        <v>809</v>
      </c>
      <c r="BY62" s="450">
        <v>2717</v>
      </c>
      <c r="BZ62" s="450">
        <v>703</v>
      </c>
      <c r="CA62" s="450">
        <v>201</v>
      </c>
      <c r="CB62" s="450">
        <v>338</v>
      </c>
      <c r="CC62" s="470">
        <v>1.59</v>
      </c>
      <c r="CD62" s="477" t="s">
        <v>534</v>
      </c>
      <c r="CE62" s="450">
        <v>9</v>
      </c>
      <c r="CF62" s="450">
        <v>204</v>
      </c>
      <c r="CG62" s="450">
        <v>4</v>
      </c>
      <c r="CH62" s="450">
        <v>1</v>
      </c>
      <c r="CI62" s="450">
        <v>70</v>
      </c>
      <c r="CJ62" s="450">
        <v>7</v>
      </c>
      <c r="CK62" s="447">
        <v>620</v>
      </c>
      <c r="CL62" s="450">
        <v>6</v>
      </c>
      <c r="CM62" s="450">
        <v>482</v>
      </c>
      <c r="CN62" s="462">
        <v>25</v>
      </c>
      <c r="CO62" s="462">
        <v>252</v>
      </c>
      <c r="CP62" s="462">
        <v>6</v>
      </c>
      <c r="CQ62" s="462">
        <v>36</v>
      </c>
      <c r="CR62" s="462">
        <v>18</v>
      </c>
      <c r="CS62" s="462">
        <v>449</v>
      </c>
      <c r="CT62" s="447">
        <v>8714</v>
      </c>
      <c r="CU62" s="447">
        <v>1118</v>
      </c>
      <c r="CV62" s="463">
        <v>1537</v>
      </c>
      <c r="CW62" s="463">
        <v>1160513.814</v>
      </c>
      <c r="CX62" s="463">
        <v>190825.959</v>
      </c>
      <c r="CY62" s="463">
        <v>409823.65</v>
      </c>
      <c r="CZ62" s="447">
        <v>71432</v>
      </c>
      <c r="DA62" s="450">
        <v>18</v>
      </c>
      <c r="DB62" s="463">
        <v>13565</v>
      </c>
      <c r="DC62" s="463">
        <v>2224</v>
      </c>
      <c r="DD62" s="463">
        <v>1323</v>
      </c>
      <c r="DE62" s="462">
        <v>38</v>
      </c>
      <c r="DF62" s="462">
        <v>875</v>
      </c>
      <c r="DG62" s="447">
        <v>1738</v>
      </c>
      <c r="DH62" s="476">
        <v>14439</v>
      </c>
      <c r="DI62" s="447">
        <v>2971</v>
      </c>
      <c r="DJ62" s="447">
        <v>5436</v>
      </c>
      <c r="DK62" s="462">
        <v>290</v>
      </c>
      <c r="DL62" s="462">
        <v>510</v>
      </c>
      <c r="DM62" s="462">
        <v>0</v>
      </c>
      <c r="DN62" s="462">
        <v>3243</v>
      </c>
      <c r="DO62" s="462">
        <v>71</v>
      </c>
      <c r="DP62" s="462">
        <v>11690</v>
      </c>
      <c r="DQ62" s="467">
        <v>141</v>
      </c>
      <c r="DR62" s="450">
        <v>12090</v>
      </c>
      <c r="DS62" s="473">
        <v>11114</v>
      </c>
      <c r="DT62" s="450">
        <v>138</v>
      </c>
      <c r="DU62" s="466">
        <v>1614</v>
      </c>
      <c r="DV62" s="462">
        <v>119</v>
      </c>
      <c r="DW62" s="462">
        <v>121</v>
      </c>
      <c r="DX62" s="448">
        <v>69.599999999999994</v>
      </c>
      <c r="DY62" s="462">
        <v>66</v>
      </c>
      <c r="DZ62" s="462">
        <v>177</v>
      </c>
      <c r="EA62" s="462">
        <v>2501</v>
      </c>
      <c r="EB62" s="463">
        <v>375</v>
      </c>
      <c r="EC62" s="463">
        <v>67</v>
      </c>
      <c r="ED62" s="463">
        <v>2779</v>
      </c>
      <c r="EE62" s="450">
        <v>3081</v>
      </c>
      <c r="EF62" s="448">
        <v>87.8</v>
      </c>
      <c r="EG62" s="448">
        <v>86.9</v>
      </c>
      <c r="EH62" s="463">
        <v>38</v>
      </c>
      <c r="EI62" s="448">
        <v>39.17</v>
      </c>
      <c r="EJ62" s="463">
        <v>83154</v>
      </c>
      <c r="EK62" s="448">
        <v>37.700000000000003</v>
      </c>
      <c r="EL62" s="463">
        <v>350448</v>
      </c>
      <c r="EM62" s="448">
        <v>9.0678219300866445</v>
      </c>
      <c r="EN62" s="462">
        <v>176</v>
      </c>
      <c r="EO62" s="462">
        <v>38</v>
      </c>
      <c r="EP62" s="475">
        <v>595</v>
      </c>
      <c r="EQ62" s="462">
        <v>156</v>
      </c>
      <c r="ER62" s="462">
        <v>215</v>
      </c>
      <c r="ES62" s="448">
        <v>92.6</v>
      </c>
      <c r="ET62" s="447">
        <v>102743</v>
      </c>
      <c r="EU62" s="450">
        <v>2905</v>
      </c>
      <c r="EV62" s="447">
        <v>689</v>
      </c>
      <c r="EW62" s="466">
        <v>99687</v>
      </c>
      <c r="EX62" s="447">
        <v>86701</v>
      </c>
      <c r="EY62" s="447">
        <v>10404</v>
      </c>
      <c r="EZ62" s="447">
        <v>2582</v>
      </c>
      <c r="FA62" s="447">
        <v>151</v>
      </c>
      <c r="FB62" s="474">
        <v>16.899999999999999</v>
      </c>
      <c r="FC62" s="467">
        <v>165</v>
      </c>
      <c r="FD62" s="454">
        <v>5.76</v>
      </c>
      <c r="FE62" s="473">
        <v>8218</v>
      </c>
      <c r="FF62" s="462">
        <v>0</v>
      </c>
      <c r="FG62" s="462">
        <v>132</v>
      </c>
      <c r="FH62" s="462">
        <v>1694</v>
      </c>
      <c r="FI62" s="472">
        <v>16</v>
      </c>
      <c r="FJ62" s="471">
        <v>692</v>
      </c>
      <c r="FK62" s="470">
        <v>39.040993973662673</v>
      </c>
      <c r="FL62" s="469">
        <v>100</v>
      </c>
      <c r="FM62" s="469">
        <v>96.66</v>
      </c>
      <c r="FN62" s="448">
        <v>98.1</v>
      </c>
      <c r="FO62" s="456">
        <v>48.7</v>
      </c>
      <c r="FP62" s="468">
        <v>72</v>
      </c>
      <c r="FQ62" s="467">
        <v>7</v>
      </c>
      <c r="FR62" s="467">
        <v>79</v>
      </c>
      <c r="FS62" s="462">
        <v>1460</v>
      </c>
      <c r="FT62" s="462">
        <v>7</v>
      </c>
      <c r="FU62" s="462">
        <v>2578</v>
      </c>
      <c r="FV62" s="462">
        <v>910</v>
      </c>
      <c r="FW62" s="462">
        <v>6</v>
      </c>
      <c r="FX62" s="466">
        <v>8278917</v>
      </c>
      <c r="FY62" s="465">
        <v>16904</v>
      </c>
      <c r="FZ62" s="462" t="s">
        <v>534</v>
      </c>
      <c r="GA62" s="462" t="s">
        <v>534</v>
      </c>
      <c r="GB62" s="447">
        <v>17339</v>
      </c>
      <c r="GC62" s="450">
        <v>17339</v>
      </c>
      <c r="GD62" s="450">
        <v>12</v>
      </c>
      <c r="GE62" s="450">
        <v>1158</v>
      </c>
      <c r="GF62" s="447">
        <v>156031</v>
      </c>
      <c r="GG62" s="447">
        <v>91</v>
      </c>
      <c r="GH62" s="447">
        <v>10938</v>
      </c>
      <c r="GI62" s="447">
        <v>145002</v>
      </c>
      <c r="GJ62" s="447">
        <v>741</v>
      </c>
      <c r="GK62" s="447">
        <v>6129</v>
      </c>
      <c r="GL62" s="447">
        <v>521364</v>
      </c>
      <c r="GM62" s="447">
        <v>2407</v>
      </c>
      <c r="GN62" s="447">
        <v>16918</v>
      </c>
      <c r="GO62" s="447">
        <v>328001</v>
      </c>
      <c r="GP62" s="447">
        <v>92</v>
      </c>
      <c r="GQ62" s="447">
        <v>1516</v>
      </c>
      <c r="GR62" s="447">
        <v>2195125</v>
      </c>
      <c r="GS62" s="450">
        <v>92</v>
      </c>
      <c r="GT62" s="462">
        <v>1516</v>
      </c>
      <c r="GU62" s="462">
        <v>2195</v>
      </c>
      <c r="GV62" s="464">
        <v>0.23</v>
      </c>
      <c r="GW62" s="462">
        <v>0</v>
      </c>
      <c r="GX62" s="450">
        <v>142</v>
      </c>
      <c r="GY62" s="450">
        <v>92</v>
      </c>
      <c r="GZ62" s="463">
        <v>0</v>
      </c>
      <c r="HA62" s="463">
        <v>0</v>
      </c>
      <c r="HB62" s="447">
        <v>414060</v>
      </c>
      <c r="HC62" s="447">
        <v>3114205</v>
      </c>
      <c r="HD62" s="462">
        <v>402079</v>
      </c>
      <c r="HE62" s="462">
        <v>400073</v>
      </c>
      <c r="HF62" s="462">
        <v>205318</v>
      </c>
      <c r="HG62" s="462">
        <v>940</v>
      </c>
      <c r="HH62" s="462">
        <v>2120</v>
      </c>
      <c r="HI62" s="462">
        <v>170044</v>
      </c>
      <c r="HJ62" s="462">
        <v>147331</v>
      </c>
      <c r="HK62" s="461">
        <v>18146</v>
      </c>
      <c r="HL62" s="461">
        <v>4903743</v>
      </c>
      <c r="HM62" s="461">
        <v>0</v>
      </c>
      <c r="HN62" s="455">
        <v>702</v>
      </c>
      <c r="HO62" s="455">
        <v>0</v>
      </c>
      <c r="HP62" s="461">
        <v>262</v>
      </c>
      <c r="HQ62" s="455">
        <v>0</v>
      </c>
      <c r="HR62" s="461" t="s">
        <v>534</v>
      </c>
      <c r="HS62" s="447">
        <v>144017</v>
      </c>
      <c r="HT62" s="455">
        <v>0</v>
      </c>
      <c r="HU62" s="460">
        <v>0</v>
      </c>
      <c r="HV62" s="459">
        <v>38.4</v>
      </c>
      <c r="HW62" s="458">
        <v>318151</v>
      </c>
      <c r="HX62" s="457" t="s">
        <v>979</v>
      </c>
      <c r="HY62" s="456">
        <v>11.720000000000002</v>
      </c>
      <c r="HZ62" s="456">
        <v>8.620000000000001</v>
      </c>
      <c r="IA62" s="456">
        <v>881.7</v>
      </c>
      <c r="IB62" s="456">
        <v>881.3</v>
      </c>
      <c r="IC62" s="447" t="s">
        <v>534</v>
      </c>
      <c r="ID62" s="448">
        <v>77.7</v>
      </c>
      <c r="IE62" s="448">
        <v>57.2</v>
      </c>
      <c r="IF62" s="448">
        <v>35.299999999999997</v>
      </c>
      <c r="IG62" s="448">
        <v>52.1</v>
      </c>
      <c r="IH62" s="448">
        <v>15.9</v>
      </c>
      <c r="II62" s="455">
        <v>0</v>
      </c>
      <c r="IJ62" s="455">
        <v>6</v>
      </c>
      <c r="IK62" s="454">
        <v>16.7</v>
      </c>
      <c r="IL62" s="453">
        <v>0.8</v>
      </c>
      <c r="IM62" s="452">
        <v>88.9</v>
      </c>
      <c r="IN62" s="452">
        <v>12.2</v>
      </c>
      <c r="IO62" s="452">
        <v>6.3</v>
      </c>
      <c r="IP62" s="451">
        <v>135311042</v>
      </c>
      <c r="IQ62" s="450">
        <v>43.57</v>
      </c>
      <c r="IR62" s="450">
        <v>59.36</v>
      </c>
      <c r="IS62" s="450" t="s">
        <v>534</v>
      </c>
      <c r="IT62" s="450" t="s">
        <v>534</v>
      </c>
      <c r="IU62" s="450">
        <v>77.5</v>
      </c>
      <c r="IV62" s="448">
        <v>36.6</v>
      </c>
      <c r="IW62" s="449">
        <v>2336</v>
      </c>
      <c r="IX62" s="448">
        <v>8</v>
      </c>
      <c r="IY62" s="448">
        <v>32.9</v>
      </c>
      <c r="IZ62" s="447">
        <v>56622</v>
      </c>
      <c r="JA62" s="447">
        <v>1342</v>
      </c>
      <c r="JB62" s="447">
        <v>939</v>
      </c>
      <c r="JC62" s="447">
        <v>4226</v>
      </c>
      <c r="JD62" s="447">
        <v>5805</v>
      </c>
      <c r="JE62" s="447">
        <v>6380</v>
      </c>
      <c r="JF62" s="447">
        <v>6782</v>
      </c>
      <c r="JG62" s="447">
        <v>7976</v>
      </c>
      <c r="JH62" s="447">
        <v>7261</v>
      </c>
      <c r="JI62" s="447">
        <v>6477</v>
      </c>
      <c r="JJ62" s="447">
        <v>5906</v>
      </c>
      <c r="JK62" s="447">
        <v>4888</v>
      </c>
      <c r="JL62" s="447">
        <v>2754</v>
      </c>
      <c r="JM62" s="447">
        <v>1106</v>
      </c>
      <c r="JN62" s="447">
        <v>537</v>
      </c>
      <c r="JO62" s="447">
        <v>262</v>
      </c>
      <c r="JP62" s="447">
        <v>131</v>
      </c>
      <c r="JQ62" s="447">
        <v>6859</v>
      </c>
      <c r="JR62" s="447">
        <v>6159</v>
      </c>
      <c r="JS62" s="447">
        <v>7009</v>
      </c>
      <c r="JT62" s="447">
        <v>8183</v>
      </c>
      <c r="JU62" s="447">
        <v>8909</v>
      </c>
      <c r="JV62" s="447">
        <v>10435</v>
      </c>
      <c r="JW62" s="447">
        <v>9468</v>
      </c>
      <c r="JX62" s="447">
        <v>8810</v>
      </c>
      <c r="JY62" s="447">
        <v>8712</v>
      </c>
      <c r="JZ62" s="447">
        <v>9613</v>
      </c>
      <c r="KA62" s="447">
        <v>8224</v>
      </c>
      <c r="KB62" s="447">
        <v>6476</v>
      </c>
      <c r="KC62" s="447">
        <v>6816</v>
      </c>
      <c r="KD62" s="447">
        <v>5440</v>
      </c>
      <c r="KE62" s="447">
        <v>5877</v>
      </c>
    </row>
  </sheetData>
  <mergeCells count="42">
    <mergeCell ref="DP2:DW2"/>
    <mergeCell ref="DX2:EG2"/>
    <mergeCell ref="EH2:EL2"/>
    <mergeCell ref="EM2:EN2"/>
    <mergeCell ref="EO2:FA2"/>
    <mergeCell ref="JD2:JR2"/>
    <mergeCell ref="JS2:JZ2"/>
    <mergeCell ref="GK2:GN2"/>
    <mergeCell ref="GO2:GT2"/>
    <mergeCell ref="GU2:GY2"/>
    <mergeCell ref="II2:IP2"/>
    <mergeCell ref="IQ2:IR2"/>
    <mergeCell ref="HN2:HT2"/>
    <mergeCell ref="HU2:HY2"/>
    <mergeCell ref="IB2:IG2"/>
    <mergeCell ref="FB2:FC2"/>
    <mergeCell ref="FU2:FV2"/>
    <mergeCell ref="FW2:FX2"/>
    <mergeCell ref="HA2:HI2"/>
    <mergeCell ref="HJ2:HM2"/>
    <mergeCell ref="FY2:FZ2"/>
    <mergeCell ref="GA2:GH2"/>
    <mergeCell ref="GI2:GJ2"/>
    <mergeCell ref="FR2:FS2"/>
    <mergeCell ref="FO2:FQ2"/>
    <mergeCell ref="FE2:FJ2"/>
    <mergeCell ref="FK2:FN2"/>
    <mergeCell ref="DD2:DF2"/>
    <mergeCell ref="DG2:DI2"/>
    <mergeCell ref="DJ2:DO2"/>
    <mergeCell ref="D2:M2"/>
    <mergeCell ref="N2:O2"/>
    <mergeCell ref="S2:AC2"/>
    <mergeCell ref="AD2:AP2"/>
    <mergeCell ref="AQ2:BC2"/>
    <mergeCell ref="CV2:DC2"/>
    <mergeCell ref="BD2:BO2"/>
    <mergeCell ref="BP2:BR2"/>
    <mergeCell ref="BT2:BW2"/>
    <mergeCell ref="BX2:CA2"/>
    <mergeCell ref="CC2:CE2"/>
    <mergeCell ref="CG2:CU2"/>
  </mergeCells>
  <phoneticPr fontId="3"/>
  <dataValidations disablePrompts="1" count="1">
    <dataValidation imeMode="disabled" allowBlank="1" showInputMessage="1" showErrorMessage="1" sqref="IL5:IP62"/>
  </dataValidations>
  <printOptions gridLines="1"/>
  <pageMargins left="0.6692913385826772" right="0.39370078740157483" top="0.98425196850393704" bottom="0.23622047244094491" header="0.47244094488188981" footer="0.51181102362204722"/>
  <pageSetup paperSize="9" scale="71" fitToWidth="0" orientation="landscape" horizontalDpi="300" verticalDpi="300" r:id="rId1"/>
  <headerFooter alignWithMargins="0">
    <oddHeader>&amp;L&amp;14
平成31年度　行政水準比較 （実数編）：平成30年3月31日基準</oddHeader>
  </headerFooter>
  <colBreaks count="13" manualBreakCount="13">
    <brk id="16" max="61" man="1"/>
    <brk id="29" max="61" man="1"/>
    <brk id="42" max="61" man="1"/>
    <brk id="55" max="61" man="1"/>
    <brk id="70" max="61" man="1"/>
    <brk id="84" max="61" man="1"/>
    <brk id="99" max="61" man="1"/>
    <brk id="113" max="61" man="1"/>
    <brk id="127" max="61" man="1"/>
    <brk id="144" max="61" man="1"/>
    <brk id="160" max="61" man="1"/>
    <brk id="176" max="61" man="1"/>
    <brk id="192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24</vt:i4>
      </vt:variant>
    </vt:vector>
  </HeadingPairs>
  <TitlesOfParts>
    <vt:vector size="32" baseType="lpstr">
      <vt:lpstr>ＴＯＰ</vt:lpstr>
      <vt:lpstr>集計表</vt:lpstr>
      <vt:lpstr>グラフ</vt:lpstr>
      <vt:lpstr>H26</vt:lpstr>
      <vt:lpstr>H27</vt:lpstr>
      <vt:lpstr>H28</vt:lpstr>
      <vt:lpstr>H29</vt:lpstr>
      <vt:lpstr>H30</vt:lpstr>
      <vt:lpstr>'H27'!Print_Area</vt:lpstr>
      <vt:lpstr>'H28'!Print_Area</vt:lpstr>
      <vt:lpstr>'H29'!Print_Area</vt:lpstr>
      <vt:lpstr>'H30'!Print_Area</vt:lpstr>
      <vt:lpstr>'H27'!Print_Titles</vt:lpstr>
      <vt:lpstr>'H28'!Print_Titles</vt:lpstr>
      <vt:lpstr>'H29'!Print_Titles</vt:lpstr>
      <vt:lpstr>'H30'!Print_Titles</vt:lpstr>
      <vt:lpstr>医療</vt:lpstr>
      <vt:lpstr>介護・高齢</vt:lpstr>
      <vt:lpstr>環境</vt:lpstr>
      <vt:lpstr>観光・商業</vt:lpstr>
      <vt:lpstr>教育</vt:lpstr>
      <vt:lpstr>雇用</vt:lpstr>
      <vt:lpstr>公園・住宅・上下水道</vt:lpstr>
      <vt:lpstr>工業・農業</vt:lpstr>
      <vt:lpstr>財政等</vt:lpstr>
      <vt:lpstr>児童福祉</vt:lpstr>
      <vt:lpstr>社会保障</vt:lpstr>
      <vt:lpstr>障がい福祉</vt:lpstr>
      <vt:lpstr>生活安全</vt:lpstr>
      <vt:lpstr>都市概要</vt:lpstr>
      <vt:lpstr>都市整備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徹也</dc:creator>
  <cp:lastModifiedBy>豊村徹也</cp:lastModifiedBy>
  <cp:lastPrinted>2018-08-23T10:21:07Z</cp:lastPrinted>
  <dcterms:created xsi:type="dcterms:W3CDTF">2006-09-16T00:00:00Z</dcterms:created>
  <dcterms:modified xsi:type="dcterms:W3CDTF">2020-09-14T03:13:52Z</dcterms:modified>
</cp:coreProperties>
</file>